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 Summary" sheetId="1" r:id="rId4"/>
    <sheet state="visible" name="Summary - HVAC" sheetId="2" r:id="rId5"/>
    <sheet state="visible" name="HVAC" sheetId="3" r:id="rId6"/>
    <sheet state="visible" name="FAHU System" sheetId="4" r:id="rId7"/>
    <sheet state="hidden" name="Summary - Electrical" sheetId="5" r:id="rId8"/>
    <sheet state="hidden" name="Electrical Work" sheetId="6" r:id="rId9"/>
    <sheet state="hidden" name="Light Fixture" sheetId="7" r:id="rId10"/>
    <sheet state="hidden" name="UPS &amp; Batteries" sheetId="8" r:id="rId11"/>
    <sheet state="hidden" name="ELV Summary" sheetId="9" r:id="rId12"/>
    <sheet state="hidden" name="FA&amp;PA" sheetId="10" r:id="rId13"/>
    <sheet state="hidden" name="Water Leak Detection" sheetId="11" r:id="rId14"/>
    <sheet state="hidden" name="Rodent" sheetId="12" r:id="rId15"/>
    <sheet state="hidden" name="Exit Signage" sheetId="13" r:id="rId16"/>
    <sheet state="hidden" name="Vesda" sheetId="14" r:id="rId17"/>
    <sheet state="hidden" name="Networking" sheetId="15" r:id="rId18"/>
    <sheet state="hidden" name="DHL 7F NDL " sheetId="16" r:id="rId19"/>
    <sheet state="hidden" name="Summary - Plumbing &amp; Fire Fight" sheetId="17" r:id="rId20"/>
    <sheet state="hidden" name="Plumbing" sheetId="18" r:id="rId21"/>
    <sheet state="hidden" name="Wet Sprinkler System" sheetId="19" r:id="rId22"/>
    <sheet state="hidden" name="Fire Extinguishers" sheetId="20" r:id="rId23"/>
    <sheet state="hidden" name="FK-5-1-12" sheetId="21" r:id="rId24"/>
    <sheet state="hidden" name="FK-5-1-12 Design" sheetId="22" r:id="rId25"/>
    <sheet state="hidden" name="Fire Curtain" sheetId="23" r:id="rId26"/>
    <sheet state="hidden" name="BMS" sheetId="24" r:id="rId27"/>
    <sheet state="hidden" name="Cause &amp; Effect (Fire Alarm)" sheetId="25" r:id="rId28"/>
    <sheet state="visible" name="IO - HVAC" sheetId="26" r:id="rId29"/>
    <sheet state="hidden" name="IO - PFF" sheetId="27" r:id="rId30"/>
    <sheet state="hidden" name="IO - Electrical" sheetId="28" r:id="rId31"/>
  </sheets>
  <definedNames/>
  <calcPr/>
  <extLst>
    <ext uri="GoogleSheetsCustomDataVersion2">
      <go:sheetsCustomData xmlns:go="http://customooxmlschemas.google.com/" r:id="rId32" roundtripDataChecksum="39mjJ0kuJ07eBGUMcRNh49myklDWvcs4pdkOIU5M2W4="/>
    </ext>
  </extLst>
</workbook>
</file>

<file path=xl/sharedStrings.xml><?xml version="1.0" encoding="utf-8"?>
<sst xmlns="http://schemas.openxmlformats.org/spreadsheetml/2006/main" count="3474" uniqueCount="1630">
  <si>
    <t>PROJECT  : DHL - Chennai</t>
  </si>
  <si>
    <t>Project Area in SFT</t>
  </si>
  <si>
    <t>BOQ : MEP</t>
  </si>
  <si>
    <t>SL. NO</t>
  </si>
  <si>
    <t>ITEM DESCRIPTION</t>
  </si>
  <si>
    <t xml:space="preserve">TOTAL AMOUNT (INR) </t>
  </si>
  <si>
    <t>RATE / SFT</t>
  </si>
  <si>
    <t>REMARKS</t>
  </si>
  <si>
    <t>HVAC</t>
  </si>
  <si>
    <t>Electrical</t>
  </si>
  <si>
    <t>ELV</t>
  </si>
  <si>
    <t>Networking</t>
  </si>
  <si>
    <t>Plumbing &amp; Fire Fighting</t>
  </si>
  <si>
    <t>BMS</t>
  </si>
  <si>
    <t xml:space="preserve">GRAND TOTAL </t>
  </si>
  <si>
    <t>HVAC SUMMARY</t>
  </si>
  <si>
    <t>S.NO.</t>
  </si>
  <si>
    <t>AMOUNT(INR)</t>
  </si>
  <si>
    <t>FAHU System</t>
  </si>
  <si>
    <t>PROJECT : DHL - Chennai</t>
  </si>
  <si>
    <t>SUBJECT : HVAC</t>
  </si>
  <si>
    <t>SL.NO</t>
  </si>
  <si>
    <t>UNIT</t>
  </si>
  <si>
    <t>QTY</t>
  </si>
  <si>
    <t>RATE (INR)</t>
  </si>
  <si>
    <t>AMOUNT (INR)</t>
  </si>
  <si>
    <t>EQUIPMENTS</t>
  </si>
  <si>
    <t>AIR HANDLING UNITS FLOOR MOUNTED OR CEILING SUSPENDED</t>
  </si>
  <si>
    <t>Supply,  installation,  testing  and  commissioning  of factory  fabricated  Double  Skinned Chilled Water Air- handling unit floor mounted (Horizontal / Vertical to suit site) or ceiling suspended horizontal type, fabricated out of extruded aluminium section with 0.6mm pre-plasticized  / pre-coated Galvanised steel sheet outside &amp; 0.6  mm plain Galvanised steel sheet inside with EC Plug Fans IE5 type motor, 4/6/8 Row  cooling  coil  made of Aluminium finned Copper tube with coil section of copper header and MS adaptor, filter section with filters as mentioned below,UV section of 200 mm in length complete with UV lamps,  polished stainless steel drain pan made  out  of 20 G sheet duly insulated. Drain pan insulation shall be minimum 19mm closed cell nitrile.The  AHU panels  shall be insulated with 48 mm thick &amp; 48 Kg/m³ density PU foam.  The maximum permissible sound pressure level of the AHU shall not exceed 50-60 dbA measured at 1.5 m from AHU surface for the recommended range of operation.The  motor &amp; fan assembly shall  be  mounted  on  Aluminium extruded section only. The   complete   AHU    shall conform to standard   specification. AHU shall be supplied with commissioning filter of both type wherever applicable as specified above which shall be replaced with actual pre and esp filters.  The capacity of Air-handlers shall be as follows. Mixing box with aluminium volume control dampers  for return air and fresh air  complete as per specifications and drawings.</t>
  </si>
  <si>
    <t>The AHU panel shall be insulated with 48 mm thick injected fire retardent PUF of density 40+/-2 Kg/m³  . Marine light with limit switch shall be provided . The complete AHU  shall conform to standard spec.The face velocity  across  cooling / heating  coil, filters should  not  exceed 500 FPM. The capacities of airhandling shall be as follows, All paint shall be Low VOS as per IGBC</t>
  </si>
  <si>
    <t>The polished stainless steel drain pan of 1.25 mm (18 G) thick duly insulated with 13 mm thick nitrile rubber under cooling coil shall be provided. Motor &amp; belt drive package/ direct driven arrangement, belt guard etc for belt driven blower without face and bypass dampers.</t>
  </si>
  <si>
    <t>NOTE
(1) The Air velocity across the filter should not be more then 500 FPM.
(2) CSU- Ceiling Suspended Units | FM- Floor Mounted
(3) All CSU shall be provided with drain Pumps
(4) All AHUs shall be with S.A damper.
(5) Chilled water coil should have inlet and outlet temperature as 6.7°C  &amp; 12.2°C respectively.
(6) Suitable Rubber bellow required for chilled water pipes to avoid the direct contact .
(7) All fans should be AMCA certified.
(8) All AHUs shall be provided with EC Plug Fan &amp; ESP filter (Electrostatic Precipiator) of suitable capacity</t>
  </si>
  <si>
    <t>CSU AHU -2000 CFM, 5.0 TR with 50mm S.P. with MERV-7 filters, with 4 row deep cooling Coil.</t>
  </si>
  <si>
    <t>Nos</t>
  </si>
  <si>
    <t>Electronic Thermostat BMS compatible</t>
  </si>
  <si>
    <t>Supply of Electronic Heating and Cooling Thermostat (AC 220 V and DC 24 V) with LCD display with necessary control cabling for AHUs &amp; FCUs complete as required. The thermostat shall have provision of setting of space temperature and display of the same, fixing of suitable transformer complete with interconnecting wiring between 2 way modulating valve and thermostat.</t>
  </si>
  <si>
    <t>Supply, Installation &amp; Testing Temperature control with Wiring complete as required for AHU's. All Thermostats for Summer/Winter System of AHUs/ CSUs Shall be Heat Cool with change over.</t>
  </si>
  <si>
    <t>FLEXIBLE CANVASS CONNECTIONS</t>
  </si>
  <si>
    <t>Supply, Installation, Testing of 125mm deep antivibration flexible joints at the outlet of air handling units/inline fans. Flexible connections shall be constructed using imported fire retardant fabric with extruded aluminium frame/flange on both sides of approved make.</t>
  </si>
  <si>
    <t>RMT</t>
  </si>
  <si>
    <t>TOTAL ITEM NO. 1 (EQUIPMENT)</t>
  </si>
  <si>
    <t>CO2 &amp; FLUSHING</t>
  </si>
  <si>
    <t>CO2 SENSOR for rooms with display</t>
  </si>
  <si>
    <t>SITC of CO2 Sensor for rooms only with display with (WiFi Enable/BMS Compatible)</t>
  </si>
  <si>
    <t>INDOOR AIR QUALITY MONITOR WITHOUT DISPLAY</t>
  </si>
  <si>
    <t>Supply, Installation, Testing &amp; commissioning of IAQ Monitor to measure the levels of PM 2.5, VOCs, CO2, Temperature, Humidity on a real time basis. The IAQ Monitor shall be RS485 enabled and should be capable of getting connected with Wi-Fi. Units should have dedicated data browse i.e. sim card etc. The Monitor should be capable of sending the indoor air quality information on display Screen/Mobile/Workstation as per Client's requirement. The Monitor should indicate the quality of air through changing the colours as per the NAAQS standards and should meet the WELL building standards.  The monitor should be a 3 tier architecture including sensor Hardware, secure cloud infrastructure, monitoring apps including dashboard, android/IOS.
Quoted price shall be inclusive of all necessary arrangement as required to make the unit proper functional. (LED Screen not included.) Quoted shall also be inclusive of individual network arrangement as  required for monitoring/integration.
Note: The System should provide Soft Assistance in form of Notifications and Alerts for Periodic Preventive Maintenance.</t>
  </si>
  <si>
    <t>Central Air Cleaner for AHUs</t>
  </si>
  <si>
    <t>Electrically  Charged Filter 
Supply, Installtion, Testing &amp; Commissioning of hybrid Air purification for ceiling suspended Ductable indoor units and AHU The air purification system should be suitable suitable to reduce harmful pollutants like particulate matter (PMx), PM 2.5, allergens, smoke, bacteria, pathogens etc. based on below principle technology viz; Impingement, Polarization and Agglomeration for passive air purification. It should be a slim structured unit specifically designed for integration in Return Air path of ceiling suspended indoor units and AHUs. EAC shall be equivalent to Merv-14 or Higher efficiency for AHU and Ductable Units with low pressure drop. It should have 3x working principles and it should be aluminum based or powder coated steel casing and should be self-contained. The EAC shall have UL certified core components. The units shall meet ANSI/ASHRAE 52.2/ISO16890 standards and have valid test report to verify filtration efficiency. The Supplier shall carry UL2998 certificate for testing against Zero Ozone Emission either as Whole unit or included components. The filter shall be capable of effectively reducing haze particles, smoke, mold spores, and airborne bacteria, and shall be supported by test reports from NABL-accredited laboratories verifying its performance. The Electronic Air Cleaner shall  be GreenPro certified by CII–IGBC (Confederation of Indian Industry – Indian Green Building Council to support ECBC compliance by ensuring energy-efficient operation, low pressure drop, and improved indoor air quality .
The test report for pressure drop need to be submitted for passive air purification and the same shall be demonstrated at site."</t>
  </si>
  <si>
    <t>Electronic filters should consist of an Internet of Things (IoT) based Smart Filtration option employing a 3-Tier Architecture. This architecture would serve to identify pressure drops across the filter, indicating when a cleaning &amp; replacement is necessary due to clogged filters.</t>
  </si>
  <si>
    <t>Vendor to study local ambient air data and quality of air before proposing &amp; finalizing air cleaner. Unit should be suitable to meet all IAQ parameters i.e. PM 2.5, PM-10 etc. as per ASHRAE/ANSI/ NEA &amp; OSHA etc.</t>
  </si>
  <si>
    <t>Technical submittals with supported catalog shall be submitted for approval prior to procurement.  Quoted price shall be inclusive of all necessary arrangement as required for fixing of filter section within AHU and control wiring etc.</t>
  </si>
  <si>
    <t>a</t>
  </si>
  <si>
    <t>12600 CFM Floor Mounted AHU</t>
  </si>
  <si>
    <t>b</t>
  </si>
  <si>
    <t>12150 CFM Floor Mounted AHU</t>
  </si>
  <si>
    <t>c</t>
  </si>
  <si>
    <t>11700 CFM Floor Mounted AHU</t>
  </si>
  <si>
    <t>d</t>
  </si>
  <si>
    <t>10350 CFM Floor Mounted AHU</t>
  </si>
  <si>
    <t>e</t>
  </si>
  <si>
    <t>2000   CFM Ceiling Suspended AHU</t>
  </si>
  <si>
    <t>Active Purification System (BIO POLAR IONISER)</t>
  </si>
  <si>
    <t>The Active Air Purification system should consist of Supply, Installation, Testing and commissioning of Bipolar Ionisation System. The Bipolar Ionisation System must be a combination of Tube Based Model and Needle Point Model (Needle Point should have Nitinol (nickel titanium) Needles) and Carbon Fibre Brush Model, System should produce positive and negative ions for creating a Bio Climate rich in ions and hence neutralising harmful pollutants including pathogens, Volatile Organic Compounds and Particulate Matter.
Product should have UL 867 and UL 2998 certification (for zero ozone emission). The OEM shall have Efficacy test report on COVID from any Internationally/Nationally recognised Laboratory. The technology shall also have UL 2043 for Fire and Smoke safety certificate , ISO 16000 for safety against any Organic Byproduct and CSA C22.2#187 , CARB certification.</t>
  </si>
  <si>
    <t>Manufacturers shall provide Test report from Internationally/Nationally  recognized Lab  for proven efficacy on below pathogens  with minimum kill rates for the following pathogens given the allotted time and in a space condition:
a) SARS-CoV-2 (COVID-19) Human Strain   
b) MS2 Bacteriophage (Surrogates COVID-19)
c) Omicron Variant of SARS-CoV-2
d) H1N1
e) Total Bacterial Count Reduction rate of more than 90% from NABL Accredited Lab
f) Yeas &amp; Mold/Total fungal count Reduction rate of more than 90% from NABL Accredited Lab</t>
  </si>
  <si>
    <t>Total Nos. of ionisers shall be as per air quantity distributed in individual duct drawn from main plenum/ AHUs in approved shop drawing.</t>
  </si>
  <si>
    <t>UVGI LAMP</t>
  </si>
  <si>
    <t>Supply, installation, testing and commissioning of the UVGI unit to be fitted upstream portion of Chilled Water coil (for Cooling Coil Treatment &amp; to Improve Indoor Air Quality ) with Reflector, lamp status display, audio-visual lamp failure alarm , lamp lifetime counter, lamp replacement reminder &amp; SS stand.UVGI System shall be designed with scientifically. UVGI system for disinfection shall utilize high output UV lamp not less then 250 nm wavelength. The reflector shall "Dish Antenna” Shape to  utilize 100% of UV &amp; it MOC will be Anodized Aluminum.  The electrical control system should utilize high frequency electronic ballasts and provide efficiency of more then 90%. System shall have a Dry Contacts or  A 4-20 mA output shall also be provided for BMS compatibility. Control Power panel with necessary wiring &amp; cabling to UVGI system upto 15 Mtr.length shall be inclusive in the cost. 
UL 2998 certified, USFDA and ASME certified. 
The UVGI System shall consist of UV lamps,  LED control box with UV sensors, BMS integration and realtime lamp monitoring.
UVGI system shall be provided for following AHUS for Air capacities as mentioned below respectively</t>
  </si>
  <si>
    <t>AIR QUALITY TESTING</t>
  </si>
  <si>
    <t>Air Quality testing by an ISO/IEC 17025 certified lab for LEEDv4.1 (Minimum 6 air samples per floor). Samples to checked pre occupancy and post occupancy Carrying out detailed outside Indoor air test (as per IAQ standard) for the occupied spaces. The following parameters (but not limited to) shall be tested - Temperature, Relative Humidity, Total Bacterial Count, Total Fungal Count, Respirable suspended particulate matter PM10, Respirable suspended particulate matter PM2.5, Carbon Dioxide, Carbon Monoxide, Total volatile organic compounds, Formaldehyde, Ozone, Sulphur Dioxide, Nitrogen Dioxide, Ammonia, Hydrogen Sulfide.Vendor to furnish a quality report showing results/concentration of all parameters. Results noted needs to be compared with IAQ Standard limits.IAQ parameters should not exceed the standards after running the purifier Equipment's.</t>
  </si>
  <si>
    <t>BUILDING FLUSHING</t>
  </si>
  <si>
    <t xml:space="preserve">Upon completion of construction including the installation of woodwork, doors, acoustic tiles, tiles, paint, carpet, movable furnishings, and other interior finishes a building air flush must be performed. This should occur only after all interior work has been completed and the building is ready for occupancy. The flush-out must be carried out while maintaining an indoor temperature of at least 60°F and a relative humidity of no more than 60%. A total air volume of 14,000 CFM per square foot of floor area must be supplied during the process. An external fan section need to be brought in specifically for this purpose, should be used to conduct the flush-out. This fan must be equipped with a MERV 8 (EU5) filter. Additionally, all doors and windows must remain open throughout the flush-out period to allow pollutants to be effectively exhausted from the building.This entire process must be conducted in accordance with LEED flush-out requirements.
</t>
  </si>
  <si>
    <t>Lot</t>
  </si>
  <si>
    <t>TOTAL ITEM NO. 2 (CO2 &amp; FLUSHING)</t>
  </si>
  <si>
    <t>PIPING &amp; ACCESSERIES</t>
  </si>
  <si>
    <t>M.S. CHILLED WATER PIPING</t>
  </si>
  <si>
    <t>Supply, Installation, Testing and Commissioning of following nominal sizes of  M.S. E.R.W. tube (black steel) heavy class Chilled water piping (with necessary clamps, vibration isolators and fitttings but excluding valves, strainers, gauges) duly insulated with 25mm/32mm thick closed cell elastomeric  insulation in tubing form Class O  as per specifications and  drawings covered with a layer of 120 gm/sqm polythene sheet (vapour barrier) and finally applying  0.5mm aluminum sheet cladding complete with type 3, grade I roofing felt strip (as per IS:1322 as amended upto date) at the joints repairing of damage to building etc. as per specifications and as required. (Gripple Wire &amp; Hangers can be used at site for support)
The following insulation thickness shall be followed :
a) pipes size upto 150 mm-32 mm insulation thickness
b) pipes size upto 200 mm to 300 mm-50 mm insulation thickness
c) pipes size above 300 mm-75 mm insulation thickness                        Adheshiv shall be slected as per IGBC guidlines</t>
  </si>
  <si>
    <t>Note:-  The pipes size 150 mm &amp; below shall be M.S. `C'  class as per IS:1239 and pipes size above 150 mm shall be black steel pipe heavy class as per IS:3589, from minimum 6.0 mm  thick M.S. sheet for pipes from 200mm dia upto 400 mm dia.</t>
  </si>
  <si>
    <t>32   MM</t>
  </si>
  <si>
    <t>40   MM</t>
  </si>
  <si>
    <t>50   MM</t>
  </si>
  <si>
    <t>Note:- Actucal qty as per site</t>
  </si>
  <si>
    <t>BUTTERFLY VALVE</t>
  </si>
  <si>
    <t>Supply, installation, testing and commi-ssioning  of butterfly valves along with flanges as per specifications and drawings.  (PN-16)</t>
  </si>
  <si>
    <t>40  MM</t>
  </si>
  <si>
    <t>50  MM</t>
  </si>
  <si>
    <t>PIBC VALVE FOR AHU</t>
  </si>
  <si>
    <t>Supply, installation, testing and commi-ssioning  of PIBC Valves with CI body SS disc nitrile rubber seal &amp; O - ring &amp; PN 16 pressure rating, confirm to BS 5155, IS 13095, with IP-55 actuator, capable of accepting up to 24 VAC   and upto 20mA electric signal and providing similar transduced feed back output to control system as required &amp; as specified.</t>
  </si>
  <si>
    <t>The valve actuator shall be electronic type with brushless DC motor. The actuator's angle of rotation shall be 900. It shall be without any limit switches and shall be overload proof. It shall have an indicator to indicate the position and push-button to disengage the gear train for manual operation. All related electrical connection and accessories required shall be inclusive.</t>
  </si>
  <si>
    <t>32mm Dia, Maximum</t>
  </si>
  <si>
    <t>40mm Dia, Maximum</t>
  </si>
  <si>
    <t>50mm Dia, Maximum</t>
  </si>
  <si>
    <t>Y-STRAINER</t>
  </si>
  <si>
    <t>Supply, installation, testing and commi-ssioning  of Y - strainer along with flanges connection complete as per specifications and drawings.  (PN-16)</t>
  </si>
  <si>
    <t>PRESSURE GUAGE</t>
  </si>
  <si>
    <t>Pressure Gauge 6" Dial ( 0 To 6 Kg/CM2 ) with approved ball valve.  Industrial type pressure gauges with SS  syphon, gun metal / brass valves complete as required</t>
  </si>
  <si>
    <t>THERMOMETERS WITH THERMOWELL</t>
  </si>
  <si>
    <t>Providing and fixing thermometer Mercury filled V form type complete as per speci-fications and drawings.</t>
  </si>
  <si>
    <t>AUTOMATIC AIR VENTS</t>
  </si>
  <si>
    <t>Providing and fixing auto airvent purging valve complete as per specification and drawings.</t>
  </si>
  <si>
    <t>TOTAL ITEM NO. 3 (PIPING &amp; ACCESSERIES)</t>
  </si>
  <si>
    <t>DUCTING &amp; AIR TERMINAL WORKS</t>
  </si>
  <si>
    <t>FACTORY FABRICATED DUCTING</t>
  </si>
  <si>
    <t>Supply hollow partial pieces, Assembling, installation, testing and commissioning of 120 GSM G.S.S. metal ducting  &amp; as per ISI specifications &amp; tender drawings. The price shall include with rolamate / TDF Corner flanges with nut bolt, cleat for clamping, self adhesive gasket / sealent (neoprene gasket) &amp; supports Wire Rope Hangers  or as per Duct size standard manufacturer etc. (Gripple Wire &amp; Hangers can be used at site for support)</t>
  </si>
  <si>
    <t>24 G (0.60 mm) - 1 mm to 750 mm</t>
  </si>
  <si>
    <t>SqM</t>
  </si>
  <si>
    <t>22 G (0.80 mm) - 751 mm to 1500 mm</t>
  </si>
  <si>
    <t>20 G (1.0 mm) - 1501 mm to 2250 mm</t>
  </si>
  <si>
    <t>18 G (1.2 mm) - 2250 mm to Above &amp; Plenum</t>
  </si>
  <si>
    <t>SITE FABRICATED DUCTING</t>
  </si>
  <si>
    <t>Supply GSS sheets, fabricate ducting at site, installation, testing and commissioning of 120 GSM G.S.S. metal ducting  &amp; as per ISI specifications &amp; tender drawings. The price shall include with rolamate / TDF Corner flanges with nut bolt, cleat for clamping, self adhesive gasket / sealent (neoprene gasket) &amp; supportsWire Rope Hangers etc. (Gripple Wire &amp; Hangers can be used at site for support)</t>
  </si>
  <si>
    <t>18 G (1.2 mm) - 2250 mm to Above</t>
  </si>
  <si>
    <t>Flat Oval Spiral Duct</t>
  </si>
  <si>
    <t>Supply hollow partial pieces, Assembling, installation, testing and commissioning of G.S.S. metal ducting  &amp; as per ISI specifications &amp; tender drawings. The price shall include with rolamate / TDF Corner flanges with nut bolt, cleat for clamping, self adhesive gasket / sealent (neoprene gasket) &amp; supports (GI Threaded Rod &amp; Chilly clamp (Thickness &amp; Width shall be as per manufacturere Standard) by or Wire Rope Hangers etc. (Gripple Wire &amp; Hangers can be used at site for support)</t>
  </si>
  <si>
    <t>With 13 mm thick internal insulation as per the approved make list</t>
  </si>
  <si>
    <t>24 G (0.60 mm)</t>
  </si>
  <si>
    <t>22 G (0.80 mm)</t>
  </si>
  <si>
    <t>20 G (1.0 mm)</t>
  </si>
  <si>
    <t>DUCO PAINT  (For Flat Oval Exposed Duct)</t>
  </si>
  <si>
    <t>Supply  and  Application  of  minimum two coats of  Duco  Paint of colour and shade as approved by the Architects  for exposed  flat oval spiral/round  ducts. Quoted price shall be inclusive of primer before paint and all neceesary  arrangement as required for providing the paint over duct. shall be slected as per IGBC guidlines</t>
  </si>
  <si>
    <t>Supply,   Installation   and   Testing  of extruded aluminium   powder  coated Air Transfer Grilles to be provided at the door of toilets/pantry.</t>
  </si>
  <si>
    <t>Supply, installation, testing &amp; commissioning of Powder coated Aluminium extruded grilles for supply air normal flow, 0° / 15° deflection one way as per specification &amp; the sizes will be as per tender drawing mention:</t>
  </si>
  <si>
    <t>Supply, installation, testing &amp; commissioning of Powder coated Aluminium extruded Curved grilles for supply air normal flow, 0° / 15° deflection one way as per specification &amp; the sizes will be as per tender drawing mention:</t>
  </si>
  <si>
    <t>3 slot/2slot, powder coated extruded aluminium diffusers of approved  colour &amp; shade for supply / Retun air with Hit &amp; Miss type dampers</t>
  </si>
  <si>
    <t>GI Spigot and Butterfly Dampers</t>
  </si>
  <si>
    <t>Supply &amp; Installation of GI Spigot and Butterfly Dampers. The damper shall be made of 18G GSS sheet. The blade shall have rubber gasket beeding for air tightness. Spigots to have dual notch for firmly fixing the flexible ducts. Spigots to be wrapped with Polythene covers and supplied to the site.</t>
  </si>
  <si>
    <t>250 mm dia - With VCD</t>
  </si>
  <si>
    <t>200 mm dia - With VCD</t>
  </si>
  <si>
    <t>150 mm dia - With VCD</t>
  </si>
  <si>
    <t>GI Round Duct (22SWG)</t>
  </si>
  <si>
    <t>Supply &amp; Installation of GI Round Duct (22G)of Following sizes complete with connecting rings and supports in accordance with the approved shop drawings and technical specifications of the following sizes.</t>
  </si>
  <si>
    <t>250 mm dia</t>
  </si>
  <si>
    <t>200 mm dia</t>
  </si>
  <si>
    <t>150 mm dia</t>
  </si>
  <si>
    <t>Insulated flexible Ducting</t>
  </si>
  <si>
    <t>Supply &amp; Installation of Insulated flexible ducting, complete with connecting rings, aluminium foil tape, duct supports etc.The flexible duct shall be made of triple lamination of aluminium foil, polyester and Metalised Polyester film permanently bonded to a coated spring steel wire helix. The exterior shall be wrapped with 25mm thick 32 kg / m3 fibreglass insulation. The outer insulation jacket / vapour barrier shall be made of fibreglass reinforced Metalised Polyester film laminate. etc. in accordance with the approved shop drawings and technical specifications of the following sizes.</t>
  </si>
  <si>
    <t>Supply, Installation, Testing   and    Balancing   of round  supply  air diffusers with removable key operated butterfly volume control dampers as per the approved shop drawings and specifications.The diffusers shall be anti-smudge flush type as approved by the interior designer. Diffuser shall be complete with GI cone with circular connection at the rear.</t>
  </si>
  <si>
    <t>With Volume Control Dampers</t>
  </si>
  <si>
    <t>300mm dia round diffuser with GI cone</t>
  </si>
  <si>
    <t>250mm dia round diffuser with GI cone</t>
  </si>
  <si>
    <t>Supply, installation, testing &amp; commissioning of Powder coated Aluminium extruded Multicone ceiling square diffusers 4 way deflection with anti smudge ring ( removal core type ) for supply / return air required as per the tender drawings.</t>
  </si>
  <si>
    <t xml:space="preserve">Supply, installation, testing &amp; commissioning of Plaque type diffusers for S/A &amp; R/A with rectangular base plate, made out of powder coated Extruded Al.using removable core type with plenum box. 
</t>
  </si>
  <si>
    <t>Supply, installation, testing and commissioning of Aluminium extruded volume control dampers with key operated of anodised black painted matt finished in supply / return( if required) air collars.</t>
  </si>
  <si>
    <t>Supply, installation,  testing and commissioning of 16 G GSS constructed opposed blade volume control dampers complete with brass bush &amp; manual operating handles within ducts to be provided with suitable links, levers and quadrants for control of volume of air flow for proper air balancing</t>
  </si>
  <si>
    <t>Supplying &amp; fixing of  18 G thick Aluminium extruded powder coated Fresh / Exhaust air weather protected louvers with VCD &amp; Bird screen type i.e. louvers blade shall be at 45°  inclination with blade pitch 40 mm (with Aluminium frames if required) for ventilation. as per specification and sizes will be as per tender drawing mentioned.</t>
  </si>
  <si>
    <t>Supply, fixing, testing and commissioning of 16 G GSS constructed fire dampers with fire resistance rating 1.5 Hrs at 250°C with 450 mm sleeves in main ducts (supply / return) and return air path ath AHU Room's wall &amp; where required of required sizes including control wiring. The damper shall be motorized and spring return so as to close the damper in the event of power faliure automatically and open the same in case of power being restored. The spring return action shall be built mechanism and not externally mounted. The damper shall also be closed in the event of a fire signal which shall be provided by Fire Alarm System  in each AHU's/ Smoke extract fans panel etc. as per specifications as required.</t>
  </si>
  <si>
    <t>a) Fire damper</t>
  </si>
  <si>
    <t>b) Actuator with Control Panel</t>
  </si>
  <si>
    <t>Each</t>
  </si>
  <si>
    <t>BACK DRAFT DAMPER</t>
  </si>
  <si>
    <t>Supply, Installation and Testing of non return dampers. NRDs to be installed in the ducts as per the specifications and shop drawings. Sample of NRDs to be got approved from consultants and Clients prior to procurement.</t>
  </si>
  <si>
    <t>Return Air Baffles</t>
  </si>
  <si>
    <t>Supply, Fabrication, Installation and Testing of return air baffles made of 24 G GS sheet metal (class VIII-120GSM Zinc Coaing) ducts with 12 mm open cell  Nitrile Rubber foam within 160-180 Kg/m3 density acoustic insulation, hanging arrangements in accordance with the approved shop drawings and specifications.</t>
  </si>
  <si>
    <t>FACTORY FABRICATED PLENUMS</t>
  </si>
  <si>
    <t>Supply,   Installation   and   Testing    of  25mm thick factory  fabricated double skin  plenum  having specifications same as existing double skin air handling  units. Inner skin shall be constructed out of 24 gauge plain GS sheet &amp; outer skin in 24 gauge  pre-plasticized GS sheet  sandwiched between 25mm thick injected PU foam insulation of density not less than 40 Kg /CuM  and complete with inspection doors as required.
Plenum shall be installed at  AHU outlet having following sizes or as per approved shop drawing. Supply air flanged openings in the plenum should be as per approved shop drawing.
Plenum shall be acoustically lined with 10mm open cell nitrile rubber insulation.
Vendor to check actual AHU/Plenum size at site and quote accordingly.</t>
  </si>
  <si>
    <t>Vendor to ensure that Plenum size &amp; Openings should strictly be based on actual AHU size at site and as per approved shop drawing.</t>
  </si>
  <si>
    <t>Floor Mounted AHU (Approx -3600mmx2250x600mm  H)</t>
  </si>
  <si>
    <t>CS AHU (Approx -1150mmx500x450mm  H)</t>
  </si>
  <si>
    <t>CS AHU (Approx -1000mmx700x450mm  H)</t>
  </si>
  <si>
    <t>TOTAL ITEM NO. 4 (DUCTING &amp; AIR TERMINAL WORKS)</t>
  </si>
  <si>
    <t>INSULATION</t>
  </si>
  <si>
    <t>ACOUSTIC LINING OF DUCTS</t>
  </si>
  <si>
    <t>Using Open Cell Nitirile Rubber</t>
  </si>
  <si>
    <t>Supply and Application of internal acoustic lining of  supply  air  ducting using open cell   nitrile rubber insulation with density within 140-180 Kg/m3 as per the approved shop drawings and specifications. Insulation material shall be bonded with the ducts using metal screw and washers to facilitate grip to the GI sheet.</t>
  </si>
  <si>
    <t>15 mm  thick lining</t>
  </si>
  <si>
    <t>ACOUSTIC LINING OF AHU ROOM</t>
  </si>
  <si>
    <t>25 mm  thick lining</t>
  </si>
  <si>
    <t>THERMAL INSULATION OF DUCTS</t>
  </si>
  <si>
    <t>(Class 'O' Fire Retardant Properties Closed Cell Elastomeric insulation)</t>
  </si>
  <si>
    <t>Supply  and  Application  of  external thermal insulation  of supply /return air ducting using closed cell elastomeric nitrile rubber insulation with class 'O' fire retardant properties as per the specifications and  drawings.  Insulation should have antimicrobial protection.
Quoted price shall be inclusive of insulation wrapped-up (200-300mm wide) over each duct flanges with same insulation material. Tape wherevr required for joint or else shall be of same material having Class 'O' properties.Material shall have fire performance acc. to  BS 476 Part 7 &amp; Part 6. Self Adhesive 3 mm thick PVC insulation tape should be wrapped at each insulation material joints  Adheshiv shall be slected as per IGBC guidlines</t>
  </si>
  <si>
    <t>13 mm  thick insulation</t>
  </si>
  <si>
    <t>UNDERCDECK INSULATION</t>
  </si>
  <si>
    <t xml:space="preserve">Supplying &amp; fixing of Underdeck insulation on RCC slab ceiling with approved sample of Class "O" closed cell Nitrile Rubber Insulation with 25 mm Thickness &amp; density 40-55 Kg/Cum .Thermal Conductivity not exceeding 0.035 W/mK at an average Temperature of 0°C. Material shall have fire performance acc. to  BS 476 Part 7 &amp; Part 6, water vapour diffusion resistance ( μ factor  ) shall be greater than 7000 &amp; tested from third party for the parameteres.Insulation material shall be factory laminated with Aluminium Foil  Adheshiv shall be slected as per IGBC guidlines
</t>
  </si>
  <si>
    <t>TOTAL ITEM NO. 5  (INSULATION)</t>
  </si>
  <si>
    <t>VFD &amp; Starter Panel</t>
  </si>
  <si>
    <t>ELELCTRICAL</t>
  </si>
  <si>
    <t>Power Distribution of HVAC System Shall be covered in main electrical package</t>
  </si>
  <si>
    <t>Incoming power supply shall be provided by main electrical contractor/</t>
  </si>
  <si>
    <t>electrical consultant at each HVAC Equipment</t>
  </si>
  <si>
    <t>along with a TPN MCCB and earthing.</t>
  </si>
  <si>
    <t>VARIABLE FREQUENCY DRIVES</t>
  </si>
  <si>
    <t>Supply, Installation, Testing and Commissioning of variable frequency drives for following Air Handling Units. Variable frequency drives shall be provided with necessary sensors and transmitters complete with control wiring in all respect as required and as per specifications. VFDs shall have built-in harmonic filters. The drives shall be suitable for the following motor rating. VFDs shall be housed in precoated, vandal proof enclosure with On/Off Push Buttons, Phase indication lights, A/M Switch and with adequate provisions for ventilation using a fan. The VFDs shall be able to receive the signals from multiple/combination of  duct static pressure sensors/Temp. sensors and to ramp the speed of the motor.VFDs shall  be suitable to take feed back and connectivity from all the DPS as mentioned below against each motor rating to facilitate averaging activity by VFD. Quoted price shall be inclusive of return air temperature sensor and necessary electrical switches including change over switch &amp; copper cabling for integration with the AHU panel. VFDs shall be installed within Electrical panels as described under Section 'Electrical Works'. Overall protection of VFDs with Panels shall be IP-54.</t>
  </si>
  <si>
    <t>7.5 KW for F/M FM AHU (Provided by developer)</t>
  </si>
  <si>
    <t>STARTER PANEL FOR CSAHU</t>
  </si>
  <si>
    <t>Supply, installation, testing &amp; commissioning of the following starters in a sheet metal enclosure complete as required and as per site conditions:</t>
  </si>
  <si>
    <t>DOL/Star Delta Starter of following rating with Auto/ Manual selector switch, MPCB/MCCB, over load relay, single phasing preventor, ON/OFF/ Trip indication lamps,  Ammeters with CTs, ON/OFF push Buttons, contractor and suitable No. of Potential free contacts for remote / local operations, indication, interlocking with Fire Alarm panel and Building Management system. (Starter shall have MPCB/MCCB in the incomer as per type -2 coordination for  fuseless type feeders.)</t>
  </si>
  <si>
    <t>1.1 KW For  DOL Starter</t>
  </si>
  <si>
    <t>TOTAL ITEM NO. 6  ( VFD &amp; Starter Panel)</t>
  </si>
  <si>
    <t>EQUIPMENT</t>
  </si>
  <si>
    <t>.</t>
  </si>
  <si>
    <t>VARIABLE REFRIGERANT VOLUME SYSTEM</t>
  </si>
  <si>
    <t>Supply, Installation, Testing and Commissioning of Variable Refrigerant Volume type multi unit air-conditioning system complete with indoor and outdoor units with individual controller for cooling &amp; heating application as per the specifications and drawings. The quoted price should include  clearances charges, local taxes, freight etc. Quoted price shall also be inclusive of loading, unloading, lifting &amp; shifting on outdoor location near Service Staircase at same floor level or other suitable location as per drawing, positioning charges besides including charges towards structural steel supports, MS base frame duly painted &amp; vibration isolation arrangement etc.</t>
  </si>
  <si>
    <t>OUTDOOR UNITS</t>
  </si>
  <si>
    <t>Supply, Installation, Testing and Commissioning of air cooled   variable refrigerant  flow  modular type Heat Pumps, each   comprising of energy efficient  multiple scroll compressors, full  charge of R-410a refrigerant gas and all accessories as per the specifications. All compressors shall be inverter type. The condensing units shall be suitable to work on cooling as well as heating mode. The condensing units shall be suitable for operation on 415 ±10% volts, 50Hz, 3 phase  AC  power   supply and complete with  auto check function for connection error, auto address setting, etc. The outdoor units shall be low noise type. Quoted price shall be inclusive of Power Cable from MCCB to Outdoor unit &amp; MS frame duly applied with 2 coat of primer &amp; one coat of black enamel paint. The outdoor units shall be of following capacities :</t>
  </si>
  <si>
    <t>16 HP nominal capacity high COP outdoor unit of single module. (Cooling  Type) For critical area stand by</t>
  </si>
  <si>
    <t>8 HP nominal capacity high COP outdoor unit of single module. (Cooling  Type) For critical area Working</t>
  </si>
  <si>
    <t>4 HP nominal capacity high COP outdoor unit of single module. (Cooling  Type) For critical area Working</t>
  </si>
  <si>
    <t>INDOOR  UNITS</t>
  </si>
  <si>
    <t>Supply, Installation, Testing and Commissioning of  variable refrigerant volume modular type indoor units comprising of EEV &amp; all accessories as per the specifications. The indoor units shall  be suitable  to  work on cooling as well as heating mode. The indoor units   shall  be  suitable for  operation  on 220 ±6%  volts, 50Hz, 1 phase  AC   power supply. Ductable indoor  units  shall   be suitable to handle extent of ductwork as shown in the design drawings and dehumidified air quantity as mentioned in the heat load summary sheet under "Special Conditions" and  the indoor units shall   be of following capacities.All Indoor Units shall have inbuilt Drain Pumps.
Quoted price shall be inclusive of Plug Top &amp; necessary power cable.</t>
  </si>
  <si>
    <t>4 WAY COMPACT CASSETTE UNIT</t>
  </si>
  <si>
    <t>466, CFM 1.0 TR Stand by (BMS &amp; COMMAND CENTER)</t>
  </si>
  <si>
    <t>Wall Mounted  Type (2.6TR) for Server Room (2W+2S)</t>
  </si>
  <si>
    <t>Wall Mounted  Type (2.6TR) for UPS Room (2W+2S)</t>
  </si>
  <si>
    <t>Wall Mounted  Type (2.6TR) for Battery Room (1W+1S)</t>
  </si>
  <si>
    <t>Wall Mounted  Type (2.6TR) for HUB Room (3W+3S)</t>
  </si>
  <si>
    <t>f</t>
  </si>
  <si>
    <r>
      <rPr>
        <rFont val="Calibri"/>
        <color theme="1"/>
        <sz val="10.0"/>
      </rPr>
      <t xml:space="preserve">Wall Mounted  Type (2.6TR) </t>
    </r>
    <r>
      <rPr>
        <rFont val="Calibri"/>
        <b/>
        <color rgb="FF000000"/>
        <sz val="10.0"/>
      </rPr>
      <t>for HUB Room (3W+3S)</t>
    </r>
  </si>
  <si>
    <t>REMOTE CONTROLS</t>
  </si>
  <si>
    <t>Supply  of  Cordless handset type remote  controls   for  the above indoor  units.</t>
  </si>
  <si>
    <t>Supply  of  Corded remote  controls   for  the above indoor  units.</t>
  </si>
  <si>
    <t>Supply &amp; Installation of GI Drain tray duly insulated with 13mm thick closed cell elastomeric insulation with class 'O' fire retardant properties below Hi wall Split Units in Tecchnical Spaces. 
Trays to be provided below Hi wall units coming over panels or other Equipments. Drain tray to be connected with drain piping.</t>
  </si>
  <si>
    <t>Supply &amp; Installation of GI Drain tray duly insulated with 13mm thick closed cell elastomeric insulation with class 'O' fire retardant properties below Ducts in Tecchnical Spaces. 
Trays to be provided below Ducts coming over panels or other Equipments. Drain tray to be connected with drain piping.</t>
  </si>
  <si>
    <t>DRAIN PUMP</t>
  </si>
  <si>
    <t>Supply, Installation, Testing &amp; Commissioning of Condensate</t>
  </si>
  <si>
    <t>Drain Pump with adequate Sump for Hi-wall units</t>
  </si>
  <si>
    <t>complete with water level sensor and accessories as</t>
  </si>
  <si>
    <t>required. Quoted price shall be inclusive of  controller,</t>
  </si>
  <si>
    <t>NRVs &amp; water sensors and associated wiring etc. to</t>
  </si>
  <si>
    <t>make installation complete. Drain Pump shall be suitable</t>
  </si>
  <si>
    <t>for operation on 220+6 %  volts 50 Hz, 1phase</t>
  </si>
  <si>
    <t>AC power supply.</t>
  </si>
  <si>
    <t>Drain pumps shall automatically ON/Off based on</t>
  </si>
  <si>
    <t>water level.</t>
  </si>
  <si>
    <t>Drain pump for Hi-wall units</t>
  </si>
  <si>
    <t>Supply, Installation, Testing &amp; Commissioning of PLC Based Panel for sequencing &amp; operational for VRF Units for UPS &amp; Server Room</t>
  </si>
  <si>
    <t>CENTRALISED CONTROLLER FOR VRV</t>
  </si>
  <si>
    <t>Supply, Installation, Testing and Commissioning of central remote controller  as  per  specifications  to   hook  up indoor units as mentioned above. Controller shall however, be suitable for minimum 28 groups of indoor units.Centralised controller shall act as master controller for controlling of cooling &amp; heating mode of outdoor units and their associated indoor units. Controller shall be suitable of Remote Access with computer and shall have web access. Controller shall be suitable to autosequence the  outdoor as well as indoor units catering to 24x7 operated areas as required/mentioned under sub head "System Design" of tender document. Controller shall be suitable to configured the inside temperature as per temperature set point on controller. Controller shall have time schedulling arrangement for Indoor Units as well as Outdoor Units. Controller shall be BMS Compatible &amp; suitable for BMS integration.
Quoted price shall be inclusive of all necessary cabling as required from ODU &amp; IDUs to controller.</t>
  </si>
  <si>
    <t>VRV Centralized Controller</t>
  </si>
  <si>
    <t>TOTAL ITEM NO. 7  (EQUIPMENT)</t>
  </si>
  <si>
    <t>PIPING</t>
  </si>
  <si>
    <t>COPPER REFRIGERANT PIPING</t>
  </si>
  <si>
    <t>Supply, Installation, Testing &amp; Commissioning of  high pressure copper refrigerant piping including  R410a refrigerant of suitable size as required and duly insulated with19mm/13mm thick closed cell elastomeric insulation with class 'O' fire retardant properties  in tubing  form. External  Refrigerant piping shall be laid on GI covered ladder type cable trays. Piping inside occupied spaces shall be supported using MS hangers duly painted with black enamel paint. Entire refrigerant piping work shall be carried out in accordance with  the specifications.MS sleeves of requisite size shall be provided at wall crossing. Quoted price shall be inclusive of  necessary glass cloth and minimum two layers of UV protection paint to be applied over insulation for all exposed pipes of approved make. Piping shall be of following sizes :</t>
  </si>
  <si>
    <t>Internal Refrigerant piping in exposed ceiling area &amp; external refrigerant piping shall be laid on Ladder type cable trays. Cable trays used for external refrigerant piping shall be covered with GI cover.</t>
  </si>
  <si>
    <t>Pipe Size                           Thickness of CSE</t>
  </si>
  <si>
    <t>(O.D.)                                     Insulation</t>
  </si>
  <si>
    <t>28.6 mm                                      19 mm</t>
  </si>
  <si>
    <t>25.4 mm                                      19 mm</t>
  </si>
  <si>
    <t>22.2 mm                                      19 mm</t>
  </si>
  <si>
    <t>19.1 mm                                      13 mm</t>
  </si>
  <si>
    <t>15.9 mm                                      13 mm</t>
  </si>
  <si>
    <t>12.7 mm                                      13 mm</t>
  </si>
  <si>
    <t>g</t>
  </si>
  <si>
    <t>9.5 mm                                      13 mm</t>
  </si>
  <si>
    <t>h</t>
  </si>
  <si>
    <t>6.4 mm                                      13 mm</t>
  </si>
  <si>
    <t>i</t>
  </si>
  <si>
    <t>G.I.  Covered Cable Tray (150mmx65mmx65mm)</t>
  </si>
  <si>
    <t>j</t>
  </si>
  <si>
    <t>G.I.  Open Cable Tray (150mmx50mm)</t>
  </si>
  <si>
    <t>FITTINGS</t>
  </si>
  <si>
    <t>Supply, Installation,Testing &amp; Commissioning of  following</t>
  </si>
  <si>
    <t>imported     copper   fittings   to  be  provided   in</t>
  </si>
  <si>
    <t>refrigerant  pipe  line.</t>
  </si>
  <si>
    <t>Refnet  Joints (Y- Joints)</t>
  </si>
  <si>
    <t>Refnet Headers</t>
  </si>
  <si>
    <t>CONDENSATE DRAIN PIPING-GI</t>
  </si>
  <si>
    <t>Supply, Installation , Testing  and Commissioning of GI  medium class (Class 'B') pipes cut to requird   lengths and  installed  with  all  screwed joints for condensate drain. Quoted price shall be   inclusive  of supply and fixing in position  the necessary  fittings   like  elbows, tees reducers etc., and supporting  arrangement in accordance  with  the  approved shop drawings  and specifications.Pipes shall be insulated with 9mm thick closed cell elastomeric  insulation with class 'O' fire retardant properties in tubing form . Pipes shall be of following sizes :</t>
  </si>
  <si>
    <t>25mm dia</t>
  </si>
  <si>
    <t>32mm dia</t>
  </si>
  <si>
    <t>CONDENSATE DRAIN PIPING -cPVC</t>
  </si>
  <si>
    <t>Supply, Installation, Testing  and  Commissioning of CPVC pipes cut to required  lengths and  installed  for condensate  drain. Quoted price shall  be inclusive of supply and fixing in position  the  necessary   fittings like elbows, tees reducers etc., and supporting  arrangement in accordance  with  the  approved  shop  drawings  and specifications. Pipes shall be insulated with 9mm thick closed cell elastomeric insulation with class 'O' fire retardant properties in tubing form . Pipes shall be of following sizes :</t>
  </si>
  <si>
    <t>40mm dia</t>
  </si>
  <si>
    <t>TOTAL ITEM NO. 8 (PIPING)</t>
  </si>
  <si>
    <t>ELECTRICAL WORKS</t>
  </si>
  <si>
    <t>PANELS-For VRV System</t>
  </si>
  <si>
    <t>Supply, Installation, Testing and Commissioning  of the following   cubical type panels made out of 14 gauge CRCA structure, base channel, complete with, moulded case circuit breakers, meters, indicating lamps, current transformer etc. Complete in all respects, insulated bus bars with heat shrinkable PVC sleeve in  suitable  bus  chambers ,  interconnection, small wiring, name plate, danger plate, earth bus etc. &amp; comprising of compartments with  hinged door for each feeder &amp; its accessories, cable alley with hinged doors, bus chamber with bolted door etc. The panel being of dust  &amp; vermin proof construction with  rubber  gasket attractively  powder  coating  etc. The panel shall be free standing type / wall mounted type  having IP-65 Protection suitable for outdoor installation as per relevant  drawing  and  comprising  with the following:</t>
  </si>
  <si>
    <t>Notes :</t>
  </si>
  <si>
    <t>1.  All MCCBs shall be with operating handle.</t>
  </si>
  <si>
    <t>2.  CTs burden shall be 15VA &amp; accuracy class 1.0</t>
  </si>
  <si>
    <t>3.  CTs shall be cast resin type .</t>
  </si>
  <si>
    <t>4.  All MCCBs shall be with thermal magnetic</t>
  </si>
  <si>
    <t>release.</t>
  </si>
  <si>
    <t>5.   All indication lights shall be LED type.</t>
  </si>
  <si>
    <t>6.   All meter shall be digital type.</t>
  </si>
  <si>
    <t>7. The outgoing starter feeders for pumps, AHUS</t>
  </si>
  <si>
    <t>&amp;  ventilation   fans      shall        be    provided</t>
  </si>
  <si>
    <t>with push buttons &amp; indicating lamps for</t>
  </si>
  <si>
    <t>status indication.</t>
  </si>
  <si>
    <t>8.  Proper     isolation     switches    to     be</t>
  </si>
  <si>
    <t>provided    near   air handling units   and</t>
  </si>
  <si>
    <t>ventilation fans  in  weather proof enclosure.</t>
  </si>
  <si>
    <t>9.  Bimetal   overload   relay   for   all   the</t>
  </si>
  <si>
    <t>starters   shall   have    built-in     single</t>
  </si>
  <si>
    <t>phasing prevention feature.</t>
  </si>
  <si>
    <t>10.  Electrical  interlocking  wiring  shall   be</t>
  </si>
  <si>
    <t>provided  as  per  system  requirement.</t>
  </si>
  <si>
    <t>11.   Power  cabling/wiring  with   necessary</t>
  </si>
  <si>
    <t>earthing   from   source  to each  panel</t>
  </si>
  <si>
    <t>and  each   exhaust    fan   shall    be</t>
  </si>
  <si>
    <t>provided   by  other agencies.</t>
  </si>
  <si>
    <t>Note :</t>
  </si>
  <si>
    <t>Incoming power supply shall be provided by main</t>
  </si>
  <si>
    <t>electrical contractor/electrical consultant at each VRV</t>
  </si>
  <si>
    <t>outdoor unit along with a TPN MCCB and earthing.</t>
  </si>
  <si>
    <t>CONTROL &amp; TRANSMISSION WIRING</t>
  </si>
  <si>
    <t>Supply, laying, affecting   connections   and</t>
  </si>
  <si>
    <t>Testing   of   the   following sizes of  control</t>
  </si>
  <si>
    <t>cum transmission wiring to be laid in MS</t>
  </si>
  <si>
    <t>conduits between indoor units and outdoor</t>
  </si>
  <si>
    <t>units.</t>
  </si>
  <si>
    <t>4C x1.5 Sqmm copper wiring</t>
  </si>
  <si>
    <t>CONTROLLER WIRING</t>
  </si>
  <si>
    <t>conduits between indoor units and their wired</t>
  </si>
  <si>
    <t>remotes.</t>
  </si>
  <si>
    <t>2C x1.5 Sqmm copper wiring</t>
  </si>
  <si>
    <t>Supply, Installation, testing and commissioning of the copper power cabling (4Core 10Sq) with earthing from MCCB`s to outdoor unit with the necessary fittings. The cabling shall be of weather proof type and shall be laid to outdoor unit by means of Cable trays of the required gauge as most of the cabling will have open exposure to atmosphere. The cabling shall be well supported at specific intervals with  M.S. Angles frame work &amp; screwed to wall with anchor fasteners ( MCCB,s provided 5m from Outdoor unit).</t>
  </si>
  <si>
    <t>4Core - 6Sqmm Cu Armoured cable with Earthing (For 4HP &amp; 8HP)</t>
  </si>
  <si>
    <t>4Core - 10Sqmm Cu Armoured cable with Earthing ( For 16HP)</t>
  </si>
  <si>
    <t>Copper power cabling (10SWG) with earthing for Indoor units from power point provided within 2mtrs. of unit</t>
  </si>
  <si>
    <t>Supply, installation, testing &amp; commissioning of following MCCB`s with ELCB in16 SWG sheet steel enclosure duly painted and gasketed of IP-55 construction suitable for outdoor installation with provision for terminating of incoming and outgoing cables. MCCB`s to be installed on isolated angle iron frame work which is provided with two coats of Outdoor paint For VRV outdoor units. Amp rating of required size</t>
  </si>
  <si>
    <t>25 Amp MCB with ELCB</t>
  </si>
  <si>
    <t>32 Amp MCB with ELCB</t>
  </si>
  <si>
    <t>40 Amp MCB with ELCB</t>
  </si>
  <si>
    <t>63 Amp MCB with ELCB</t>
  </si>
  <si>
    <t>Supply, laying and connection of copper earthing of following sizes: 8 SWG copper wire between Indoor and Outdoor unit</t>
  </si>
  <si>
    <t>TOTAL ITEM NO.9 (VRF SYSTEM FOR CRITICAL AREA)</t>
  </si>
  <si>
    <t>VAV BOXES WORKS</t>
  </si>
  <si>
    <t>VAV BOX Recengular Type</t>
  </si>
  <si>
    <t>Supply, Installation, Testing &amp; commissioning of VAV boxes consists airflow measuring console consisting of honey-comb pattern airflow straightner of thickness of minimum 60 microns and rapid average pitot tube for accurate airflow measurement. The console has framework of heavy gauge extruded aluminum. The console is followed by Low leak extruded airfoil multiblade Volume Control Dampers for modulation of airflow. Made out of heavy gauge extruded aluminium airfoil blades and C type 115 mm deep frame with flange of 25 mm, complete with exposed gear drive, EPDM blade seal, with extended shaft suitable for Actuator mounting. EachVAV Box shall be comprising of the following complete as per specification and as required</t>
  </si>
  <si>
    <t>Microprocessor based Controller with BACnet/IP communication protocol The controller is BTL certified, UL certified and CE certified. The controller should have atleast 4 UI, 1UO, 4 DO. The controller has internal performance assessment control charts for parameters based on temperature, airflow &amp; pressure. The Actuator shall be with 5 n/m torque. The Actuator is built in controller casing only &amp; has brushless motor. The Actuator has integrated position feedback. Noise of actuator shall be less than 35 dB (A). The airflow sensor is mounted on board only with range of negative 500 pascal to positive 500 pascal. The accuracy of on board sensor shall be +-0.2 pascals.</t>
  </si>
  <si>
    <t>communicating room temperature sensors with communication jack, a backlit-display and configurable graphic menus. The occupants can set temperature.</t>
  </si>
  <si>
    <t>Digital differential pressure sensor, Modbus communication &amp; necessary power supply circuit suitable for 220V. Contractor to take the power supply near to the differential pressure switch.</t>
  </si>
  <si>
    <t>Max. Air Qty.                 Min. Air Qty.                Location</t>
  </si>
  <si>
    <t>(Cfm)                           (Cfm)</t>
  </si>
  <si>
    <t>Upto 500                               50                 As shown on Drg.</t>
  </si>
  <si>
    <t>From 525 to 1000          From 50 to 100    As shown on Drg.</t>
  </si>
  <si>
    <t>From 1025 to 1500       From 100 to 150    As shown on Drg.</t>
  </si>
  <si>
    <t>From 1525 to 2000       From 150 to 200    As shown on Drg.</t>
  </si>
  <si>
    <t>From 2025 to 2500       From 200 to 250    As shown on Drg.</t>
  </si>
  <si>
    <t>From 2525 to 3000       From 250 to 300    As shown on Drg.</t>
  </si>
  <si>
    <t>From 3025 to 3500       From 300 to 350    As shown on Drg.</t>
  </si>
  <si>
    <t>From 3525 to 4000       From 350 to 400    As shown on Drg.</t>
  </si>
  <si>
    <t>From 4025 to 4500       From 400 to 450    As shown on Drg.</t>
  </si>
  <si>
    <t>VAV BOX- Oval Shape</t>
  </si>
  <si>
    <t>VAV should be integrated with in the ducts i.e. VAV Size should be same as of Duct it would be installed in. VAV Controller shall be within VAV casing. It shouldn't be visible from outside.</t>
  </si>
  <si>
    <t>DUCT PRESSURE / TEMPRATURE  SENSORS</t>
  </si>
  <si>
    <t>Supply, Installation and Testing of  pressure sensors to be installed in supply air ducts. Quoted price shall be inclusive of necessary conduting, copper control cabling from the sensors to the respective VFDs as per "Approved Shop Drawings".</t>
  </si>
  <si>
    <t>Supply,Installation, Testing &amp; Commissioning of 2C x 1.5 Sq.mm twisted shielded power cable with conduite for VAV controller</t>
  </si>
  <si>
    <t>Supply,Installation, Testing &amp; Commissioning of Cat-6 cable with conduite for communication between thermostat to VAV.</t>
  </si>
  <si>
    <t>Supply, Installation and Testing of controller for BACNet integration above VAV Boxes with BMS. Controller should be suitable to be integrated with minimum 18Nos. of VAV Boxes. Integrator shall be capable of soft integration with BMS system.</t>
  </si>
  <si>
    <t>Supply, laying, affecting connections and Testing of all necessary copper control wiring/ daisy chain cabling etc. as required for proper functioning &amp; integration of VAVs with above controller. All cabling to be laid in MS conduits. Quoted price shall be inclusive of all necessary arrangement to make system complete &amp; functional.</t>
  </si>
  <si>
    <t>TOTAL ITEM NO. 10 (VAV BOXES)</t>
  </si>
  <si>
    <t>HYDROGEN EXHAUST</t>
  </si>
  <si>
    <t>INLINE FANS - For Hydogen Exhaust</t>
  </si>
  <si>
    <t>Supply, Installation, Testing and Commissioning of circular inline fans for exhaust complete with sheet metal casing, direct driven centrifugal fan constructed out of GSS, class "B" insulated motor with proper protection and inspection door. Fan shall be suitable for operation on 415 ±10% volts, 50Hz, 3 phase AC power supply. Flanges to be provided on both sides to facilitate duct connections. Fan shall be provided with factory fitted speed regulation arrangement. Fan shall be Explosion Proof Type. Fan shall be installed as shown in the drawings and will be of following characteristics :</t>
  </si>
  <si>
    <t>Quoted price shall be inclusive of gravity louvers.</t>
  </si>
  <si>
    <t>Fan       Capacity      S.P                      Area to</t>
  </si>
  <si>
    <t>No.        (Cfm)       (mmWG)         to be exhausted</t>
  </si>
  <si>
    <t>IF-1        200           15-16                Battery Room</t>
  </si>
  <si>
    <t>HYDROGEN SENSORS</t>
  </si>
  <si>
    <t>Supply, Fixing and Testing of H2 Sensors. Sensors should be capable to give command directly to Inline fan panel after increasing of H2 level beyond certain specified levels. Quoted price shal be inclusive of Power cabling and control cabling as required between sensor &amp; panels etc. Sensors should be able to automatically switch ON/OFF the Fans after increasing/control of H2 level beyond certain specified levels respectively. Price shall also be inclusive of all accessories required to make installation complete whether specified or not. H2 sensors shall be capable for BMS Integration as well.</t>
  </si>
  <si>
    <t>Panels - Hydrogen Exhaust</t>
  </si>
  <si>
    <t>Supply, Installation, Testing and Commissioning of the following cubical type panels made out of 14 guage CRCA structure, base channel, complete with, moulded case circuit breakers, meters, indicating lamps, current transformer etc. Complete in all respects, insulated bus bars with heat shrinkable PVC sleeve in suitable bus chambers,  interconnection, small wiring, name plate, danger plate, earth bus etc. &amp; comprising of compartments with  hinged door for each feeder &amp; its accessories, cable alley with hinged doors, bus chamber with bolted door etc. The panel being of dust  &amp; vermin proof construction with  rubber  gasket attractively  powder  coating  etc. The panel shall be free standing type / wall mounted type  as per relavant  drawing  and  comprising  with the following:</t>
  </si>
  <si>
    <t>7. The outgoing starter feeders for pumps,AHUS</t>
  </si>
  <si>
    <t>12.  All HVAC equipment  shall be compatible with</t>
  </si>
  <si>
    <t>BMS and necessary provisions to be made</t>
  </si>
  <si>
    <t>in each panel.</t>
  </si>
  <si>
    <t>Explosion Proof Fan Panel-1 (Location : Near Fan)</t>
  </si>
  <si>
    <t>For Battery Room - 90W</t>
  </si>
  <si>
    <t>1x250Cfm Fan</t>
  </si>
  <si>
    <t>10 Amps ,TP MCB -- 1set</t>
  </si>
  <si>
    <t>(0-500) V  digital Voltmeter with built in Selector</t>
  </si>
  <si>
    <t>switch -- 1set</t>
  </si>
  <si>
    <t>Digital Ammeter with built in selector</t>
  </si>
  <si>
    <t>switch- 1set</t>
  </si>
  <si>
    <t>Current Transformers - 1set</t>
  </si>
  <si>
    <t>LED type RYB  phase indication lights- 1set</t>
  </si>
  <si>
    <t>LED type ON &amp; OFF indication lights -- 1set</t>
  </si>
  <si>
    <t>START-STOP Push Buttons -- 1set</t>
  </si>
  <si>
    <t>90 Watt DOL starter with built-in single  phasing</t>
  </si>
  <si>
    <t>preventer  &amp;  overload relay  -- 1 set</t>
  </si>
  <si>
    <t>Auto-Manual    type     selector         switch</t>
  </si>
  <si>
    <t>to   facilitate   auto   start   of    Fans</t>
  </si>
  <si>
    <t>after restoration of power  --  01 set.</t>
  </si>
  <si>
    <t>Timer for Scheduled On/Off-- 01 set.</t>
  </si>
  <si>
    <t>Contactors, Potential Free Contacts, Control wiring and</t>
  </si>
  <si>
    <t>safety circuit as required with start-stop  push  buttons</t>
  </si>
  <si>
    <t>stay  put    or lockable type -1 set.</t>
  </si>
  <si>
    <t>(Panel to be integrated with Hydrogen Sensor for ON/Off operation).</t>
  </si>
  <si>
    <t>CABLING</t>
  </si>
  <si>
    <t>Supply, laying, affecting connections and Testing of the following sizes of 1.1 KV armoured PVC insulated copper/ aluminium conductor cables. Cables shall be inclusive of all clamps, saddles, screws, cable identification tags, cable terminal joints including terminal lugs, insulating tapes, affecting terminal connections to the equipment as per the specifications and as required. Quoted price shall be inclusive of perforated duly painted 2mm thick MS trays and 8 SWG copper earth wire for AHUs.</t>
  </si>
  <si>
    <t>All cables shall be FRLS type.</t>
  </si>
  <si>
    <t>3 C   x  2.5 Sqmm  cable (Copper)</t>
  </si>
  <si>
    <t>TOTAL ITEM NO. 11(HYDROGEN EXHAUST)</t>
  </si>
  <si>
    <t>GRAND TOTAL</t>
  </si>
  <si>
    <t>SUBJECT : FAHU System</t>
  </si>
  <si>
    <t>SUPPLY RATE (INR)</t>
  </si>
  <si>
    <t>INSTALLATION RATE (INR)</t>
  </si>
  <si>
    <t>SUPPLY AMOUNT (INR)</t>
  </si>
  <si>
    <t>INSTALLATION AMOUNT (INR)</t>
  </si>
  <si>
    <t>TOTAL AMOUNT (INR)</t>
  </si>
  <si>
    <t>Part A</t>
  </si>
  <si>
    <t>Treated Fresh Air Handling Units VRF Compatible</t>
  </si>
  <si>
    <t>SITC of Factory built and Site assembled Vertically floor mounted TFA.DX type double skin air handing units complete with</t>
  </si>
  <si>
    <t>Double skin construction : Inner skin 0.8 mm GI and outer skin 0.8 mm thk precoated GI. Thickness of insulation- 45 mm CFC free PUF injected with density of 40+/-42 kg/cum.</t>
  </si>
  <si>
    <t>Frame work: Thermal break aluminium profile with thermal barrier &amp; Coving.</t>
  </si>
  <si>
    <t>Unit Base ; Heavy Duty GSS</t>
  </si>
  <si>
    <t>Drain pan : 18 G stainless steel duly insulated with 12 mm thick nitrile rubber (Armacell Class O Only)</t>
  </si>
  <si>
    <t>8 row deep DX cooling coil – Multiple distributors.  (Coil Surface area ≤ 500 FPM)</t>
  </si>
  <si>
    <r>
      <rPr>
        <rFont val="Calibri"/>
        <color theme="1"/>
        <sz val="10.0"/>
      </rPr>
      <t xml:space="preserve">Fan Section: </t>
    </r>
    <r>
      <rPr>
        <rFont val="Calibri"/>
        <b/>
        <color rgb="FF000000"/>
        <sz val="10.0"/>
      </rPr>
      <t>DIDW Backward curve centrifugal fan</t>
    </r>
    <r>
      <rPr>
        <rFont val="Calibri"/>
        <color rgb="FF000000"/>
        <sz val="10.0"/>
      </rPr>
      <t>, EFF-2 motor, (The Fan Section to be provided with  double glass view window, light fixtures and Limit switch), Screen protection door, fire proof double canvass  connections (Fungal Resistant and Lint free).</t>
    </r>
  </si>
  <si>
    <t xml:space="preserve">SA section with  manual gear operated SA damper.  </t>
  </si>
  <si>
    <t>VERTICAL FLOOR MOUNTED 1580 CFM @ 50 mm WG (EXTERNAL STATIC PRESSURE), (TFA-01)</t>
  </si>
  <si>
    <t>QUOTED FOR 5.5TR VRF TFA INDOOR UNIT</t>
  </si>
  <si>
    <t>Supply, installation, commissioning and testing of imported Air - cooled type VRF system with Inveter DC Twin Rotary with enviroment friendly green Refrigerant R-410A. (Supply of Variable Refrigerant Volume / Flow Out Door package consisting of high efficiency scroll type compressors, condensers, fans, control panels etc. The Compressor installed in the Outdoor Unit shall be equipped with Invertor Controller, and capable of changing the rotating speed to follow variations in cooling.  The outdoor unit shall be with all necessary safety devices such as high pressure switch, low pressure switch, fuse, crankcase heater, fusible plug, over current protection for invertor and short recycling guard timer. All Outdoor Units shall have necessary Anti-corrosive treatments complete with all necessary valves, accessories and supports.)</t>
  </si>
  <si>
    <t xml:space="preserve">Outdoor Units </t>
  </si>
  <si>
    <t>10 HP (Top Discharge)</t>
  </si>
  <si>
    <t>PART -B : Low Side Works</t>
  </si>
  <si>
    <t xml:space="preserve">All refrigerant Soft/Hard drawn copper piping interconnecting Refrigerant Copper piping between Indoor &amp; Outdoor units covered with Nitrile Rubber Insulation </t>
  </si>
  <si>
    <t>Gas Line - 19 mm thick Insulation</t>
  </si>
  <si>
    <t>Rmt</t>
  </si>
  <si>
    <t>Liquid Line - 13 mm thick Insulation</t>
  </si>
  <si>
    <t xml:space="preserve">All communication / control cabling works between all indoor and outdoors units. </t>
  </si>
  <si>
    <t>PVC Drain piping for the units with insultion</t>
  </si>
  <si>
    <t>UV coating on exposed ref. pipe</t>
  </si>
  <si>
    <t>MS stand painted with two coats of red oxide and two coats of enamel paint.</t>
  </si>
  <si>
    <t xml:space="preserve">Electrical Panel with Voltage Scanner for preventig of Under voltage/over volta ge/single phasing/phase reverse. </t>
  </si>
  <si>
    <t>Control cabling between panel and VRF units.</t>
  </si>
  <si>
    <t>GSS Ducting Work-24 G</t>
  </si>
  <si>
    <t>Sqm</t>
  </si>
  <si>
    <t>Thermal insulation of ducting with fire retardant closed cell nitrile rubber (Class-O) insulation with aluminum foil. 19 mm thick.</t>
  </si>
  <si>
    <t>UP coating of exposed duct</t>
  </si>
  <si>
    <t>Supply air grille with VCD</t>
  </si>
  <si>
    <t xml:space="preserve">The  frame  and  blades  shall be  of  high  quality 
extuded  aluminium   construction  with 
the  advantages  of  corrosion  resistance  and 
rigidity.                                                                                                        Louvered  type  core  shall be  fxed  to  the  frame  with 
aluminium pins loaded with steel springs. Core 
can be easily removable and interchangeable 
to  allow  for  maximum  fexibility  in  installation, 
maintenance and damper adjustment.                                              Damper shall be fxed rigidly to the frame by aluminium 
rivets. Fixing by spring clips as option.                                       Damper blades shall be separated from its frame by 
nylon bushes.                                                                                         Opposed blade damper shall be screw operated from 
the face opening of the diffuser after removing 
the  internal  core                </t>
  </si>
  <si>
    <t>ELECTRICAL SUMMARY</t>
  </si>
  <si>
    <t>SR. NO.</t>
  </si>
  <si>
    <t>1</t>
  </si>
  <si>
    <t>Electrical Works</t>
  </si>
  <si>
    <t>2</t>
  </si>
  <si>
    <t>Lighting Works</t>
  </si>
  <si>
    <t>3</t>
  </si>
  <si>
    <t>UPS &amp; Batteries</t>
  </si>
  <si>
    <t>SUBJECT : Electrical Work</t>
  </si>
  <si>
    <t>SUPPLY &amp; INSTALLATION RATE (INR)</t>
  </si>
  <si>
    <t>PANEL &amp; DBs</t>
  </si>
  <si>
    <t>Supply, Installation, testing &amp; commissioning of LT switchboards compartmental cubicle type freestanding with appropriate cable entries, front operating, front maintained wherever required complete with base frame etc. as required and as per IS 8623,  Technical specifications &amp; Single line diagram.   Panels shall be CPRI approved &amp; NFPA 70E complied, fabricated out of 14 / 16 SWG CRCA sheet, and surface treated with phosphating seven tank process and duly powder coated with RAL 9016.
NOTE:- 
1)TEST AT MANUFACTURERS WORK
All routine tests specified in IEC 61439-1 &amp; 2:
• HV test
• IR Test before &amp; after HV Test
• Primary/Secondary injection tests 
2) ALL FLOOR MOUNTED PANEL SHALL BE TYPE TESTED AS PER THE  IEC61439 - 1 &amp; 2 - Following 13 type tests to be carried and certified by OEMs -
a) Strength of material and parts,
b) Degree of protection of enclosures,
c) Clearances and creepage distances,
d) Effective continuity between parts and PE,
e) Effectiveness of the ASSEMBLY for external faults,
f) Incorporating of apparatus Internal electrical circuits and connections,
g) Terminals for external conductors,
h) Power frequency withstand voltage,
i) Impulse withstand voltage,
j) Temperature rise limits,
k) Short - circuit withstand strength,
l) EMC,
m) Mechanical operation.
3) Vendor to consider testing guidelines as per IEC61439 and testing refer the technical specification section  A4.
4) Vendor to consider the LOTO  (Lock Out Tag Out) Arrangement for all the panels/DB's. 
5)Vendor to submit the GA drawings along with offer. 
6)Electrical design shall include fully rated (for available fault current) equipment.  
7)Provision shall be top/bottom entries to be considered with aluminum gland plate of 3 mm thickness.
8)Provision for Door earthing to be considered.
9) Refer SLD. Ref no BLK/SLD/01</t>
  </si>
  <si>
    <t>i) All MCCBS shall be with Extended type Front door operating
handle, Phase Spreaders &amp; Phase Barriers.</t>
  </si>
  <si>
    <t>ii) Metering CT's burden &amp;  accuracy class will be as per the SLD.</t>
  </si>
  <si>
    <t>iii)CT's shall be "CAST RESIN" type .</t>
  </si>
  <si>
    <t>iv)MCCB's up to and  including 200 Amp shall be with adjustable thermal-magnetic release for over  current and short circuit protection with EFR on CBCT. 
MCCB  250 amp and above shall be with Microprocessor based release for over current, instantaneous, short circuit protection and earth fault protection(LSIG). 
All MCCBs with Thermal Magnetic Protection will be adjustable from 70-100 %.</t>
  </si>
  <si>
    <t>v) All indication lights shall be LED type.</t>
  </si>
  <si>
    <t>vi) All meter shall be "DIGITAL" type with LCD display.</t>
  </si>
  <si>
    <t>vii) Breaking Capacity of all MCCB's are Ics Service Breaking Capacity</t>
  </si>
  <si>
    <t>viii) Degree of Protection shall be IP:42 for indoor panel &amp; IP:65 for outdoor panel</t>
  </si>
  <si>
    <t>ix)   Panel   Manufacturer   should   have   authorization  from International Certifying agency or Indian government lab for manufacturing LT switchboards as per IEC 61439.</t>
  </si>
  <si>
    <t>x) "R,Y,B,ON,OFF,TRIP " Indicating lamp shall  be provided for all 3 phase  MCCB incoming and outgoing feeders.</t>
  </si>
  <si>
    <t>xi) Control SP MCB's of 2A Rating shall be provided for each metering circuit.</t>
  </si>
  <si>
    <t>xii) 30% spare control terminal to be provided.</t>
  </si>
  <si>
    <t>xiii) Live parts shall not be accessible after opening the door, unbreakable transparent acrylic sheet to be provided to cover the same &amp; busbar joints section shall be covered with PVC shrouds.</t>
  </si>
  <si>
    <t>xvi) SPD/TVSS to be consider as mentioned in the SLD.</t>
  </si>
  <si>
    <t>Status  of  all  source  Incomers  will  be  monitored  through potential free contact of ACB / MCCB . All Display devices and Meters shall be communicable type to monitor Electrical Parameters e.g. Voltage,Current,Frequency, Power ,Energy and Power Factor etc  for all load centres on BMS . All this contacts and BMS connectivity will be wired in a marshalling box with in the panel at any of upper most compartment having space for cable termination. Note that BMS cable will be entered into power cable alley. Each Panel shall provide dedicated space / compartment and shall be easily accessible without downtime on any breaker compartment.  </t>
  </si>
  <si>
    <t>ii)All switchboards will be Installed on minimum 600mm Height Base Frame. The base frame should be considered. Outdoor type of switchboards will be installed on 1000mm height base frame with servicing platform. These platform will be provided with railing and staircase.</t>
  </si>
  <si>
    <t xml:space="preserve">All panels to have provision for panele fire speration tubing, routing and required cutouts </t>
  </si>
  <si>
    <t>UPS INPUT PANEL</t>
  </si>
  <si>
    <r>
      <rPr>
        <rFont val="Calibri"/>
        <b/>
        <color theme="1"/>
        <sz val="10.0"/>
      </rPr>
      <t>Main Incomer</t>
    </r>
    <r>
      <rPr>
        <rFont val="Calibri"/>
        <color theme="1"/>
        <sz val="10.0"/>
      </rPr>
      <t xml:space="preserve"> - 2 x 250 Amp 4P MCCB (36 KA)</t>
    </r>
  </si>
  <si>
    <r>
      <rPr>
        <rFont val="Calibri"/>
        <b/>
        <color theme="1"/>
        <sz val="10.0"/>
      </rPr>
      <t>Metering &amp; Indication</t>
    </r>
    <r>
      <rPr>
        <rFont val="Calibri"/>
        <color theme="1"/>
        <sz val="10.0"/>
      </rPr>
      <t xml:space="preserve"> - Multi Function Meter (PM 5000) with suitable size of CT and  3 Nos. phase indicating lamp </t>
    </r>
  </si>
  <si>
    <t>Provide TVSS 40kA. class-II</t>
  </si>
  <si>
    <t>Provide CBCT with 1-10A ELR</t>
  </si>
  <si>
    <r>
      <rPr>
        <rFont val="Calibri"/>
        <b/>
        <color theme="1"/>
        <sz val="10.0"/>
      </rPr>
      <t>Buscoupler</t>
    </r>
    <r>
      <rPr>
        <rFont val="Calibri"/>
        <color theme="1"/>
        <sz val="10.0"/>
      </rPr>
      <t xml:space="preserve"> - 1 x250 Amp 4P MCCB (50 KA)</t>
    </r>
  </si>
  <si>
    <r>
      <rPr>
        <rFont val="Calibri"/>
        <b/>
        <color theme="1"/>
        <sz val="10.0"/>
      </rPr>
      <t>Busbars</t>
    </r>
    <r>
      <rPr>
        <rFont val="Calibri"/>
        <color theme="1"/>
        <sz val="10.0"/>
      </rPr>
      <t xml:space="preserve"> -300 Amp TPN Al</t>
    </r>
  </si>
  <si>
    <t>Outgoings :</t>
  </si>
  <si>
    <t xml:space="preserve">3x 200 A TPN MCCB (36 KA) </t>
  </si>
  <si>
    <t xml:space="preserve">4x 100 A TPN MCCB (36 KA) </t>
  </si>
  <si>
    <t xml:space="preserve">3x 63A TPN MCCB (36 KA) </t>
  </si>
  <si>
    <t xml:space="preserve">1x 63A TPN MCB (10 KA) </t>
  </si>
  <si>
    <t>SDB- L&amp;P</t>
  </si>
  <si>
    <r>
      <rPr>
        <rFont val="Calibri"/>
        <b/>
        <color theme="1"/>
        <sz val="10.0"/>
      </rPr>
      <t>Main Incomer</t>
    </r>
    <r>
      <rPr>
        <rFont val="Calibri"/>
        <color theme="1"/>
        <sz val="10.0"/>
      </rPr>
      <t xml:space="preserve"> -2x 250 Amp 4P MCCB (36 KA)</t>
    </r>
  </si>
  <si>
    <r>
      <rPr>
        <rFont val="Calibri"/>
        <b/>
        <color theme="1"/>
        <sz val="10.0"/>
      </rPr>
      <t>Metering &amp; Indication</t>
    </r>
    <r>
      <rPr>
        <rFont val="Calibri"/>
        <color theme="1"/>
        <sz val="10.0"/>
      </rPr>
      <t xml:space="preserve"> - Multi Function Meter (PM 2130) with suitable size of CT and  3 Nos. phase indicating lamp </t>
    </r>
  </si>
  <si>
    <r>
      <rPr>
        <rFont val="Calibri"/>
        <b/>
        <color theme="1"/>
        <sz val="10.0"/>
      </rPr>
      <t>Busbars</t>
    </r>
    <r>
      <rPr>
        <rFont val="Calibri"/>
        <color theme="1"/>
        <sz val="10.0"/>
      </rPr>
      <t xml:space="preserve"> - 300 Amp TPN Al</t>
    </r>
  </si>
  <si>
    <r>
      <rPr>
        <rFont val="Calibri"/>
        <b/>
        <color theme="1"/>
        <sz val="10.0"/>
      </rPr>
      <t>Buscoupler</t>
    </r>
    <r>
      <rPr>
        <rFont val="Calibri"/>
        <color theme="1"/>
        <sz val="10.0"/>
      </rPr>
      <t xml:space="preserve"> - 1 x 250 Amp 4P MCCB (50 KA) with mechanical interlocking 3 lock + 2keys</t>
    </r>
  </si>
  <si>
    <t xml:space="preserve">2x 100 A TPN MCCB (36 KA) </t>
  </si>
  <si>
    <t>2x 100 A TPN MCCB (36 KA) with KWH</t>
  </si>
  <si>
    <t>2 x 40 A FP MCB (10 KA) wth KWH</t>
  </si>
  <si>
    <r>
      <rPr>
        <rFont val="Calibri"/>
        <b/>
        <color theme="1"/>
        <sz val="10.0"/>
      </rPr>
      <t>Sub Incomer- for Power- 1</t>
    </r>
    <r>
      <rPr>
        <rFont val="Calibri"/>
        <color theme="1"/>
        <sz val="10.0"/>
      </rPr>
      <t>00Amp 4 Pole MCCB 25KA with KWH Meter and indicating lamp.</t>
    </r>
  </si>
  <si>
    <r>
      <rPr>
        <rFont val="Calibri"/>
        <b/>
        <color theme="1"/>
        <sz val="10.0"/>
      </rPr>
      <t>Busbars</t>
    </r>
    <r>
      <rPr>
        <rFont val="Calibri"/>
        <color theme="1"/>
        <sz val="10.0"/>
      </rPr>
      <t xml:space="preserve"> - 150 Amp TPN Al</t>
    </r>
  </si>
  <si>
    <t xml:space="preserve">1 x 63 A FP MCB (10 KA) </t>
  </si>
  <si>
    <t xml:space="preserve">3 x 40 A FP MCB (10 KA) </t>
  </si>
  <si>
    <r>
      <rPr>
        <rFont val="Calibri"/>
        <b/>
        <color theme="1"/>
        <sz val="10.0"/>
      </rPr>
      <t>Sub Incomer- for Light- 1</t>
    </r>
    <r>
      <rPr>
        <rFont val="Calibri"/>
        <color theme="1"/>
        <sz val="10.0"/>
      </rPr>
      <t>00Amp 4 Pole MCCB 25KA with KWH Meter and indicating lamp.</t>
    </r>
  </si>
  <si>
    <r>
      <rPr>
        <rFont val="Calibri"/>
        <b/>
        <color theme="1"/>
        <sz val="10.0"/>
      </rPr>
      <t>Busbars</t>
    </r>
    <r>
      <rPr>
        <rFont val="Calibri"/>
        <color theme="1"/>
        <sz val="10.0"/>
      </rPr>
      <t xml:space="preserve"> - 150 Amp TPN Al</t>
    </r>
  </si>
  <si>
    <t xml:space="preserve">4 x 40 A FP MCB (10 KA) </t>
  </si>
  <si>
    <r>
      <rPr>
        <rFont val="Calibri"/>
        <b/>
        <color theme="1"/>
        <sz val="10.0"/>
      </rPr>
      <t>Main Incomer</t>
    </r>
    <r>
      <rPr>
        <rFont val="Calibri"/>
        <color theme="1"/>
        <sz val="10.0"/>
      </rPr>
      <t xml:space="preserve"> -2x 250 Amp 4P MCCB (36 KA)</t>
    </r>
  </si>
  <si>
    <r>
      <rPr>
        <rFont val="Calibri"/>
        <b/>
        <color theme="1"/>
        <sz val="10.0"/>
      </rPr>
      <t>Metering &amp; Indication</t>
    </r>
    <r>
      <rPr>
        <rFont val="Calibri"/>
        <color theme="1"/>
        <sz val="10.0"/>
      </rPr>
      <t xml:space="preserve"> - Multi Function Meter (PM 2130) with suitable size of CT and  3 Nos. phase indicating lamp </t>
    </r>
  </si>
  <si>
    <r>
      <rPr>
        <rFont val="Calibri"/>
        <b/>
        <color theme="1"/>
        <sz val="10.0"/>
      </rPr>
      <t>Busbars</t>
    </r>
    <r>
      <rPr>
        <rFont val="Calibri"/>
        <color theme="1"/>
        <sz val="10.0"/>
      </rPr>
      <t xml:space="preserve"> - 300 Amp TPN Al</t>
    </r>
  </si>
  <si>
    <r>
      <rPr>
        <rFont val="Calibri"/>
        <b/>
        <color theme="1"/>
        <sz val="10.0"/>
      </rPr>
      <t>Buscoupler</t>
    </r>
    <r>
      <rPr>
        <rFont val="Calibri"/>
        <color theme="1"/>
        <sz val="10.0"/>
      </rPr>
      <t xml:space="preserve"> - 1 x 250 Amp 4P MCCB (50 KA) with mechanical interlocking 3 lock + 2keys</t>
    </r>
  </si>
  <si>
    <t xml:space="preserve">2 x 63 A FP MCB (10 KA) </t>
  </si>
  <si>
    <t xml:space="preserve">2 x 40 A FP MCB (10 KA) </t>
  </si>
  <si>
    <t>1x 100 A TPN MCCB (36 KA) with KWH</t>
  </si>
  <si>
    <r>
      <rPr>
        <rFont val="Calibri"/>
        <b/>
        <color theme="1"/>
        <sz val="10.0"/>
      </rPr>
      <t>Sub Incomer- for Power- 1</t>
    </r>
    <r>
      <rPr>
        <rFont val="Calibri"/>
        <color theme="1"/>
        <sz val="10.0"/>
      </rPr>
      <t>00Amp 4 Pole MCCB 25KA with KWH Meter and indicating lamp.</t>
    </r>
  </si>
  <si>
    <r>
      <rPr>
        <rFont val="Calibri"/>
        <b/>
        <color theme="1"/>
        <sz val="10.0"/>
      </rPr>
      <t>Busbars</t>
    </r>
    <r>
      <rPr>
        <rFont val="Calibri"/>
        <color theme="1"/>
        <sz val="10.0"/>
      </rPr>
      <t xml:space="preserve"> - 150 Amp TPN Al</t>
    </r>
  </si>
  <si>
    <t xml:space="preserve">5 x 63 A FP MCB (10 KA) </t>
  </si>
  <si>
    <r>
      <rPr>
        <rFont val="Calibri"/>
        <b/>
        <color theme="1"/>
        <sz val="10.0"/>
      </rPr>
      <t>Sub Incomer- for Light- 1</t>
    </r>
    <r>
      <rPr>
        <rFont val="Calibri"/>
        <color theme="1"/>
        <sz val="10.0"/>
      </rPr>
      <t>00Amp 4 Pole MCCB 25KA with KWH Meter and indicating lamp.</t>
    </r>
  </si>
  <si>
    <r>
      <rPr>
        <rFont val="Calibri"/>
        <b/>
        <color theme="1"/>
        <sz val="10.0"/>
      </rPr>
      <t>Busbars</t>
    </r>
    <r>
      <rPr>
        <rFont val="Calibri"/>
        <color theme="1"/>
        <sz val="10.0"/>
      </rPr>
      <t xml:space="preserve"> - 150 Amp TPN Al</t>
    </r>
  </si>
  <si>
    <t>UPS O/P panel -1</t>
  </si>
  <si>
    <r>
      <rPr>
        <rFont val="Calibri"/>
        <b/>
        <color theme="1"/>
        <sz val="10.0"/>
      </rPr>
      <t>Main Incomer</t>
    </r>
    <r>
      <rPr>
        <rFont val="Calibri"/>
        <color theme="1"/>
        <sz val="10.0"/>
      </rPr>
      <t xml:space="preserve"> - 1x200 Amp TP+2N MCCB (36 KA)</t>
    </r>
  </si>
  <si>
    <r>
      <rPr>
        <rFont val="Calibri"/>
        <b/>
        <color theme="1"/>
        <sz val="10.0"/>
      </rPr>
      <t>Main Incomer</t>
    </r>
    <r>
      <rPr>
        <rFont val="Calibri"/>
        <color theme="1"/>
        <sz val="10.0"/>
      </rPr>
      <t xml:space="preserve"> - 1x200 Amp FP MCCB (36 KA) with Pad LOCK</t>
    </r>
  </si>
  <si>
    <r>
      <rPr>
        <rFont val="Calibri"/>
        <b/>
        <color theme="1"/>
        <sz val="10.0"/>
      </rPr>
      <t>Metering &amp; Indication</t>
    </r>
    <r>
      <rPr>
        <rFont val="Calibri"/>
        <color theme="1"/>
        <sz val="10.0"/>
      </rPr>
      <t xml:space="preserve"> - Multi Function Meter (PM 5000) with suitable size of CT and  3 Nos. phase indicating lamp  for each incomer</t>
    </r>
  </si>
  <si>
    <r>
      <rPr>
        <rFont val="Calibri"/>
        <b/>
        <color theme="1"/>
        <sz val="10.0"/>
      </rPr>
      <t>Busbars</t>
    </r>
    <r>
      <rPr>
        <rFont val="Calibri"/>
        <color theme="1"/>
        <sz val="10.0"/>
      </rPr>
      <t xml:space="preserve"> - 300 Amp TP+2N Cu</t>
    </r>
  </si>
  <si>
    <t xml:space="preserve">1 x 200 A FP MCCB (25 KA) </t>
  </si>
  <si>
    <t xml:space="preserve">1 x 100 A FP MCCB (25 KA) </t>
  </si>
  <si>
    <t xml:space="preserve">11 x 63A FP MCB (10 KA) </t>
  </si>
  <si>
    <t xml:space="preserve">4 x 40 A DP MCB (10 KA) </t>
  </si>
  <si>
    <t>SDB- UPS-2</t>
  </si>
  <si>
    <r>
      <rPr>
        <rFont val="Calibri"/>
        <b/>
        <color theme="1"/>
        <sz val="10.0"/>
      </rPr>
      <t>Main Incomer</t>
    </r>
    <r>
      <rPr>
        <rFont val="Calibri"/>
        <color theme="1"/>
        <sz val="10.0"/>
      </rPr>
      <t xml:space="preserve"> - 1x200 Amp TP+2N MCCB (36 KA)</t>
    </r>
  </si>
  <si>
    <r>
      <rPr>
        <rFont val="Calibri"/>
        <b/>
        <color theme="1"/>
        <sz val="10.0"/>
      </rPr>
      <t>Metering &amp; Indication</t>
    </r>
    <r>
      <rPr>
        <rFont val="Calibri"/>
        <color theme="1"/>
        <sz val="10.0"/>
      </rPr>
      <t xml:space="preserve"> - Multi Function Meter (PM 5000) with suitable size of CT and  3 Nos. phase indicating lamp  for each incomer</t>
    </r>
  </si>
  <si>
    <r>
      <rPr>
        <rFont val="Calibri"/>
        <b/>
        <color theme="1"/>
        <sz val="10.0"/>
      </rPr>
      <t>Busbars</t>
    </r>
    <r>
      <rPr>
        <rFont val="Calibri"/>
        <color theme="1"/>
        <sz val="10.0"/>
      </rPr>
      <t xml:space="preserve"> - 300 Amp TP+2N Cu</t>
    </r>
  </si>
  <si>
    <t xml:space="preserve">12 x 63A FP MCB (10 KA) </t>
  </si>
  <si>
    <t xml:space="preserve">5x 40 A DP MCB (10 KA) </t>
  </si>
  <si>
    <t>SDB- Server</t>
  </si>
  <si>
    <r>
      <rPr>
        <rFont val="Calibri"/>
        <b/>
        <color theme="1"/>
        <sz val="10.0"/>
      </rPr>
      <t>Main Incomer</t>
    </r>
    <r>
      <rPr>
        <rFont val="Calibri"/>
        <color theme="1"/>
        <sz val="10.0"/>
      </rPr>
      <t xml:space="preserve"> - 1x100Amp TP+2N MCCB (25 KA)</t>
    </r>
  </si>
  <si>
    <r>
      <rPr>
        <rFont val="Calibri"/>
        <b/>
        <color theme="1"/>
        <sz val="10.0"/>
      </rPr>
      <t>Metering &amp; Indication</t>
    </r>
    <r>
      <rPr>
        <rFont val="Calibri"/>
        <color theme="1"/>
        <sz val="10.0"/>
      </rPr>
      <t xml:space="preserve"> - Multi Function Meter (PM 5000) with suitable size of CT and  3 Nos. phase indicating lamp  for each incomer</t>
    </r>
  </si>
  <si>
    <r>
      <rPr>
        <rFont val="Calibri"/>
        <b/>
        <color theme="1"/>
        <sz val="10.0"/>
      </rPr>
      <t>Busbars</t>
    </r>
    <r>
      <rPr>
        <rFont val="Calibri"/>
        <color theme="1"/>
        <sz val="10.0"/>
      </rPr>
      <t xml:space="preserve"> - 200 Amp TP+2N Cu</t>
    </r>
  </si>
  <si>
    <t xml:space="preserve">5 x 63A FP MCB (10 KA) </t>
  </si>
  <si>
    <t xml:space="preserve">1x 63 A DP MCB (10 KA) </t>
  </si>
  <si>
    <t>SDB- Em Lighting</t>
  </si>
  <si>
    <r>
      <rPr>
        <rFont val="Calibri"/>
        <b/>
        <color theme="1"/>
        <sz val="10.0"/>
      </rPr>
      <t>Main Incomer</t>
    </r>
    <r>
      <rPr>
        <rFont val="Calibri"/>
        <color theme="1"/>
        <sz val="10.0"/>
      </rPr>
      <t xml:space="preserve"> - 1x100Amp DP MCB (10 KA)</t>
    </r>
  </si>
  <si>
    <r>
      <rPr>
        <rFont val="Calibri"/>
        <b/>
        <color theme="1"/>
        <sz val="10.0"/>
      </rPr>
      <t>Metering &amp; Indication</t>
    </r>
    <r>
      <rPr>
        <rFont val="Calibri"/>
        <color theme="1"/>
        <sz val="10.0"/>
      </rPr>
      <t xml:space="preserve"> - Multi Function Meter with suitable size of CT and  3 Nos. phase indicating lamp  for each incomer</t>
    </r>
  </si>
  <si>
    <r>
      <rPr>
        <rFont val="Calibri"/>
        <b/>
        <color rgb="FF000000"/>
        <sz val="10.0"/>
      </rPr>
      <t>Busbars</t>
    </r>
    <r>
      <rPr>
        <rFont val="Calibri"/>
        <color rgb="FF000000"/>
        <sz val="10.0"/>
      </rPr>
      <t xml:space="preserve"> - 200 Amp TP+2N Cu</t>
    </r>
  </si>
  <si>
    <t xml:space="preserve">6x40 A DP MCB (10 KA) </t>
  </si>
  <si>
    <t xml:space="preserve">Supply, installation, testing and commissioning of sheet metal enclosed  Manual Maintenance bypass panel , consisting of  1 No. 200 Amp TP+2N MCCB (36KA) incomer and  2 nos 200 Amps 4 pole   MCCB Bus coupler and out going with 300 Amps copper  Bus bar  the  bus coupler should be with pad lock   as per the SLD , the cost shall include on/ off indicating lamp  as per the SLD.  The design of panel shall be as approved by consultant .    </t>
  </si>
  <si>
    <t xml:space="preserve">Supply, installation, testing and commissioning of sheet metal enclosed  Manual Maintenance bypass panel , consisting of  1 No. 100 Amp TP+2N MCCB (36KA) incomer and  2 nos 100 Amps 4 pole   MCCB Bus coupler and out going with 300 Amps copper  Bus bar  the  bus coupler should be with pad lock   as per the SLD , the cost shall include on/ off indicating lamp  as per the SLD.  The design of panel shall be as approved by consultant .    </t>
  </si>
  <si>
    <t>Supply, Installation, Testing &amp; Commissioning of Following MCCB /MCB with all standard accessories in MS fabricated enclosure having padlock . It should have termination box for appropriate size of cables on both the sides. With All Standard Accessories In MS Enclosure With  Sets Of Phase Indicating Lamps.</t>
  </si>
  <si>
    <t>100 Amp FP MCCB 25 kA in IP 55  Metal Enclosure.</t>
  </si>
  <si>
    <t>80Amp FP RCBO 300 mA in IP 55  Metal Enclosure.</t>
  </si>
  <si>
    <t>40A/63Amp FP RCBO 300 mA in IP 55  Metal Enclosure.</t>
  </si>
  <si>
    <t>32Amp/40Amp FP RCBO 300 mA in IP 55  Metal Enclosure.</t>
  </si>
  <si>
    <t>25/16Amp FP RCBO 300 mA in IP55 Metal Enclosure.</t>
  </si>
  <si>
    <t>40Amp/63Amp DP MCB in IP43 Metal Enclosure.</t>
  </si>
  <si>
    <t>25/32Amp FP MCB in IP42 Metal Enclosure.</t>
  </si>
  <si>
    <t>40/63Amp FP MCB in IP55 Metal Enclosure.</t>
  </si>
  <si>
    <t>Supply, Installation, Testing &amp; Commissioning of Distribution Boards complete with MCBs/Isolators/ Bus bars and interconnections. No fabricated DBs shall be allowed. Only DBs of specified makes as per list of materials shall be used all MCB 10 kA</t>
  </si>
  <si>
    <t>TPN as follows  (LDB)</t>
  </si>
  <si>
    <t>Sets</t>
  </si>
  <si>
    <t>Incomer 40A FP MCB- 1 No.C Curve, RYB Indicator - 1 set</t>
  </si>
  <si>
    <t xml:space="preserve">Sub Incomer for each phase 40A DP RCCB 30mA 3nos. </t>
  </si>
  <si>
    <t>Outgoing 16A SP MCBs -36Nos.C Curve</t>
  </si>
  <si>
    <t>Type II, Uc= 335V, In=10KA, Tov= 440V/120min Withstand, Progressive Performance Indication</t>
  </si>
  <si>
    <t>TPN as follows  (RAW POWER DB)</t>
  </si>
  <si>
    <t>Incomer 40A FP MCB  C CURVE, RYB Indicator - 1 set</t>
  </si>
  <si>
    <t>Sub Incomer for each phase 40A DP RCCB 100mA 3nos.</t>
  </si>
  <si>
    <t>Outgoing 16A SP MCB C CURVE 10 kA -24 Nos.</t>
  </si>
  <si>
    <t>TPN as follows  (UPSDB)</t>
  </si>
  <si>
    <t>Incomer 40A FP MCB- 1 No.D Curve, RYB Indicator - 1 set</t>
  </si>
  <si>
    <t>Outgoing 16A SP MCBs -36Nos.D Curve</t>
  </si>
  <si>
    <t>TPN as follows  (HVAC POWER DB)</t>
  </si>
  <si>
    <t>SPN as follows  (ELDB)</t>
  </si>
  <si>
    <t>Incomer 25A  DP RCCB- 1 No. RCCB 30mA</t>
  </si>
  <si>
    <t xml:space="preserve">Outgoing 10A SP MCBs -10 Nos. MCB'S ARE C CURVE
</t>
  </si>
  <si>
    <t>TPN as follows  (ELVDB)</t>
  </si>
  <si>
    <t>SPN as follows  (ELVDB)</t>
  </si>
  <si>
    <t>TPN as follows  (HUB DB)</t>
  </si>
  <si>
    <t xml:space="preserve">Outgoing 25A SP MCBs -6Nos. MCB'S ARE D CURVE
</t>
  </si>
  <si>
    <t>SPN as follows  (HVACDB)</t>
  </si>
  <si>
    <t>Incomer 40A  DP RCCB- 1 No. RCCB 30mA</t>
  </si>
  <si>
    <t xml:space="preserve">Outgoing 16A SP MCBs -10 Nos. MCB'S ARE C CURVE
</t>
  </si>
  <si>
    <t>Automatic Fire Extinguisher. Automatic Direct Low Pressure Fire Suppression. Extinguisher and Valve for Electrical Panel with Clean Agent FK-5-1-12  type fire extinguisher  with Pressure Switch to monitor pressure in the tube as well as in the cylinder(capacity of the cylinder &amp; gas as required based on the lenght of tube and quantity of gas), switch point min 11 Bars. Capacity, Tube Attachment for Heat Sensor Tube, Heat Sensor Tube for automatic fire suppression system, end of line adapter with mounting brackets and triangle type auto glow fire extinguisher sign board etc. complete confirming to IS Standards and as per technical specification with all mounting accessories complete as required. Fire extinguisher and required connectors and associated Tube of required length and accessories connection from cylinder to the inside of the panel Make Ceasefire's / Resguardo / Kanex.</t>
  </si>
  <si>
    <t>TOTAL</t>
  </si>
  <si>
    <t>CABLE &amp; WIRING</t>
  </si>
  <si>
    <t>All cables  in this tender are FRLS</t>
  </si>
  <si>
    <t>Note: Power to be considered available up to floor.</t>
  </si>
  <si>
    <t>Supply, Laying &amp; Testing of Aluminium / Copper Armoured / Un Armoured XLPE Insulated cables fixed to walls, ceilings, on trays or laid in ready-made trench as follows:  FRLS insulated, Armoured Cable 1100V as per IS 7098,Part I 1988 with GI saddle spacers / Clamp at  every 0.3 mrts.with Cable marking arrows &amp; name plat.</t>
  </si>
  <si>
    <t xml:space="preserve">3.5Core 240sq. mm.A2XFY </t>
  </si>
  <si>
    <t>Mtr</t>
  </si>
  <si>
    <t xml:space="preserve">3.5Core 185sq. mm.A2XFY </t>
  </si>
  <si>
    <t xml:space="preserve">3.5Core 150sq. mm.A2XFY </t>
  </si>
  <si>
    <t xml:space="preserve">3.5Core 120sq. mm.A2XFY </t>
  </si>
  <si>
    <t xml:space="preserve">4Core 120sq. mm.A2XFY </t>
  </si>
  <si>
    <t xml:space="preserve">4 Core 50 sq. mm.A2XFY </t>
  </si>
  <si>
    <t xml:space="preserve">4 Core 35 sq. mm.A2XFY </t>
  </si>
  <si>
    <t xml:space="preserve">4 Core 25 sq. mm.A2XFY </t>
  </si>
  <si>
    <t xml:space="preserve">4 Core 16 sq. mm. A2XFY </t>
  </si>
  <si>
    <t xml:space="preserve">4 Core 6 sq. mm. A2XFY </t>
  </si>
  <si>
    <t xml:space="preserve">4 Core 4 sq. mm. A2XFY </t>
  </si>
  <si>
    <t>k</t>
  </si>
  <si>
    <t xml:space="preserve">4 Core 35 sq. mm. 2XFY </t>
  </si>
  <si>
    <t>l</t>
  </si>
  <si>
    <t xml:space="preserve">4 Core 25 sq. mm. 2XFY </t>
  </si>
  <si>
    <t>m</t>
  </si>
  <si>
    <t xml:space="preserve">4 Core 16 sq. mm. 2XFY </t>
  </si>
  <si>
    <t>n</t>
  </si>
  <si>
    <t xml:space="preserve">4 Core 10 sq. mm. 2XFY </t>
  </si>
  <si>
    <t>o</t>
  </si>
  <si>
    <t xml:space="preserve">4 Core 4sq. mm 2XFY </t>
  </si>
  <si>
    <t>p</t>
  </si>
  <si>
    <t xml:space="preserve">4 Core 6sq. mm 2XFY </t>
  </si>
  <si>
    <t>q</t>
  </si>
  <si>
    <t xml:space="preserve">3 Core 10sq. mm 2XFY </t>
  </si>
  <si>
    <t>r</t>
  </si>
  <si>
    <t xml:space="preserve">3 Core 6sq. mm 2XFY </t>
  </si>
  <si>
    <t>s</t>
  </si>
  <si>
    <t xml:space="preserve">3 Core 4sq. mm 2XFY </t>
  </si>
  <si>
    <t>t</t>
  </si>
  <si>
    <t xml:space="preserve">3Core 2.5sq. mm 2XFY  </t>
  </si>
  <si>
    <t>Supply, Laying &amp; Testing of Copper Un Armoured Armoured / PVC Insulated FRLS cables fixed to walls, ceilings, on trays or laid in ready-made trench as follows:  with GI saddle spacers / Clamp at  every 0.3 mrts.</t>
  </si>
  <si>
    <t xml:space="preserve">One no of 95sqmm </t>
  </si>
  <si>
    <t xml:space="preserve">One no of 25sqmm </t>
  </si>
  <si>
    <t xml:space="preserve">One no of 16sqmm </t>
  </si>
  <si>
    <t xml:space="preserve">One no of 10sqmm </t>
  </si>
  <si>
    <t xml:space="preserve">One no of 6sqmm </t>
  </si>
  <si>
    <t xml:space="preserve">One no of 4sqmm </t>
  </si>
  <si>
    <t>Termination of the cables with Heavy duty Cu. Lugs ( bimetallic lugs for Aluminium Cable )&amp; Brass cable glands. All Cable should have Double compression gland . with glands earth along with brass clips for Earthing</t>
  </si>
  <si>
    <t xml:space="preserve">Termination of the flexible cables with Heavy duty Cu. Lugs &amp; PVC cable glands. </t>
  </si>
  <si>
    <t xml:space="preserve">Supply &amp; Installation of  2mm thick GI Perforated/Mesh type cable Trays with/without cover. The cable tray shall be fixed to the ceiling/ wall with MS angle support  with 35mmx2mm thick GI slotted 'C' channel Patti at an interval of 1 meter  / or the MS angle iron  fabricated support depending upon the location. The rate shall include the cost of Supports . The rate shall include the cost of Maximum height of cable tray from ceiling level to be considered as 600 mm.cost to Continous run of 25mmx6mm GI earthing strips to be fixed on both sides of each cable tray.Cost to include to painting the exposed cable tray with approved paint application method and colour shade by interior designer consultant
</t>
  </si>
  <si>
    <t>Cable Tray=150 mm wide x50 mm height.</t>
  </si>
  <si>
    <t>Cable Tray=300 mm wide x50 mm height.</t>
  </si>
  <si>
    <t>Cable Tray=450 mm wide x75mm height.</t>
  </si>
  <si>
    <t>Cable Tray=600 mm wide x75mm height.</t>
  </si>
  <si>
    <t>Cable Tray=750 mm wide x75mm height.</t>
  </si>
  <si>
    <t>Supply &amp; Installation of  trunking with cover made up from 2mm thick pregalvanised GI sheet with knock out on both side at each 600mm distance ,an earthing stud nut &amp; washer at each 2 meter interval  from inside &amp; with cover with self threading countersunk for running the wires/cables. The cable trunking shall be fixed to the ceiling/ wall with  MS angle support with 35mmx2mm thick GI slotted 'C' channel Patti  at an interval of 1 meter  / or the MS angle iron  fabricated support depending upon the location. The rate shall include the cost of Supports &amp; a continuous run of single 1.5 sqmm PVC insulated green colour wire from inside to be terminated on the earthing stud .Height of trunking from ceiling level to be considered as 600 mm.cable tray marking arrows &amp; colour coding marking for every 1 meter.
Cost to include to painting the exposed Trunking with approved paint application method and colour shade by interior designer consultant</t>
  </si>
  <si>
    <t>GI Trunking 100mmx 50mm {for fiber optic cable }</t>
  </si>
  <si>
    <t>GI Trunking 150mmx 50mm {for fiber optic cable }</t>
  </si>
  <si>
    <t>Powder Coated Trunking 100mmx 75mm for DB locations.</t>
  </si>
  <si>
    <t xml:space="preserve">GI Trunking 250mmx 50mm </t>
  </si>
  <si>
    <t xml:space="preserve">GI Trunking 150mmx 50mm </t>
  </si>
  <si>
    <t xml:space="preserve">GI Trunking 300mmx 50mm </t>
  </si>
  <si>
    <t xml:space="preserve">Fabrication in MS .The rate shall include the cost for painting with 3 Coats of enamelled / metal applied after rust treatment of two coats of red oxide. The colour  of the paint &amp; cable trays shall be as approved by Architect. </t>
  </si>
  <si>
    <t>KG</t>
  </si>
  <si>
    <t>Supply, Installation, Testing &amp; Commissioning of Point wiring through  The rate shall  include  20/25 mm 16 SWG MS conduits with all required accessories with GI saddle spacers / Clamp at  every 0.6 mrts. ( Screw type accessories will not be allowed )  with 2 Nos 1.5 sqmm &amp; 1 Nos 1.5 sqmm ( for earth) PVC insulated Copper FRLS Cable  with Modular type Block colour switches &amp; plat complete with all accessories as detailed in the specifications. The metal switch boxes shall be flush mounted within partition works/ brick wall  or as directed by the consultants and shall be done in co-ordination with furniture works. The rate shall be include circuit wiring From LDB to Sensor, Sensor to Switchboard Box and From  Switch Board to Switch Board of 3 Nos X 2.5sqmm ( for earth) Copper conductor PVC insulated FRLS . metal conduits shall be fixed on wall / trays or ceiling with spacers &amp; saddles.
The wires will be terminated in a ceiling mounted 100mm x 100 mm GI box with three way 4 sqmm connector The drop to the lighting fixtures will be carried out through 25mm Steel Wire Reinforced (SWR) PVC Flexible Conduit &amp; PG gland suitable for flexible cable.
Cost to include to painting the exposed counduit with approved paint application method and colour shade by interior designer consultant</t>
  </si>
  <si>
    <t>Primary light points First point from switch board</t>
  </si>
  <si>
    <t xml:space="preserve">Secondary light points (Loop points after primary points) </t>
  </si>
  <si>
    <t>DB controlled primary point  with 2 Nos of 2.5 sqmm &amp; 1 no of 2.5 sqmm ( for earth) PVC insulated Copper FRLS wires.</t>
  </si>
  <si>
    <t>Emergency Light point with 3 nos of 2.5 sqmm PVC insulated , CU conductor FRLS inside MS conduits  from DB to the first point .</t>
  </si>
  <si>
    <t>Emergency Light point with 3 nos of 2.5 sqmm PVC insulated , CU conductor FRLS (Flame Retardant Low Smoke) inside MS conduits  from first point to further loop point &amp; ON.</t>
  </si>
  <si>
    <t>coffer Light point</t>
  </si>
  <si>
    <t xml:space="preserve"> </t>
  </si>
  <si>
    <t>POWER OUTLETS</t>
  </si>
  <si>
    <t xml:space="preserve">Supply, Installation, Testing &amp; Commissioning of following Power Sockets confirming to  (IEC 60309-1/60309-2) mounted with specified switchgear inside the specified enclosure  .The rate to include termination of incoming wires/cables with appropriate size of lugs &amp; applicable PVC/Brass cable glands </t>
  </si>
  <si>
    <t>25Amp three pin insulated earth interlocking socket with top &amp; 20 amp MCB D Curve, IP- 55,Single phase IP 55 socket mounted inside IP55 enclosure</t>
  </si>
  <si>
    <t>32Amp three pin insulated earth interlocking socket with top &amp; 32 amp MCB D Curve, IP- 55,Single phase IP 55 socket mounted inside IP55 enclosure with overhead mounting/under flooring accessories</t>
  </si>
  <si>
    <t>32A/40 A FP MCB Confirming with 5 Pin Metal Top Housed socket IP- 65  in powder coated metal board for kitchen</t>
  </si>
  <si>
    <t>25/16A DP RCCB Confirming with 5 Pin Metal Top Housed socket IP- 65  in powder coated metal board for  kitchen</t>
  </si>
  <si>
    <t>25 A DP MCB Confirming with 3 Pin Metal Top Housed socket IP- 65  in powder coated metal board for  kitchen</t>
  </si>
  <si>
    <t>1 Nos of sockets 16A 3pin  controlled by 16A switch Power Switch Socket combine with indicator  complete with G.I. mounting box IP65 for kitchen</t>
  </si>
  <si>
    <t xml:space="preserve">Supply, Installation, Testing &amp; Commissioning of  modular type shuttered power sockets, data-outlets, telephone sockets complete with chrome-plated mounting box.  The switch  box shall be fixed in partition works. The rate shall be inclusive of connecting of switches / sockets with Ferruling at Each Termination. The rate shall be inclusive of connecting of switches / sockets with Ferruling at Each Termination. </t>
  </si>
  <si>
    <t>1 NOS.6A SOCKET CONTROLLED  BY 1 NO OF  6A SWITCH MEETING ROOM (UPS POWER)</t>
  </si>
  <si>
    <t xml:space="preserve">2 NOS. OF 6A UNIVERSAL SOCKET CONTROLLED BY 1 NO OF  16A SWITCH (RAW POWER) </t>
  </si>
  <si>
    <t>3 NOS. 6A UNIVERSAL SOCKET CONTROLLED  BY 1 NO OF  16A SWITCH (UPS POWER)</t>
  </si>
  <si>
    <t>1 Nos of sockets 6A 3pin  controlled by 6A switch Power Switch Socket combine with indicator complete with G.I. mounting box for VAV.</t>
  </si>
  <si>
    <t>1 Nos of sockets 16A 3pin  controlled by 16A switch Power Switch Socket combine with indicator complete with G.I. mounting box for Convenience.</t>
  </si>
  <si>
    <t xml:space="preserve">1 Nos of sockets 6A 3pin  controlled by 6A switch Power Switch Socket combine with indicator complete with G.I. mounting box for HVAC sockets and Fire Damper . </t>
  </si>
  <si>
    <t>1No. of 6A Switch with indicator &amp; socket combine in a  3 module box. (for UPS Power). Fire / BMS / ACCESS  Power point,RRP,AV</t>
  </si>
  <si>
    <t xml:space="preserve">Supply, Installation, Testing &amp; Commissioning of modular type , Under floor box suitable for false flooring application having a slot for carpet , openable lead . The flange , hinge &amp; cable retainer etc. should be made up of fire resistance plastic . The entire frame work should be metal reinforced plastic size of Modular box 270 mm x 230 mm x 80 mm with an adjustable bolts on four sides .3 NOS. 6A UNIVERSAL SOCKET WITH  1 NO OF  16A SWITCH (UPS POWER)+1 NOS.6A SOCKET CONTROLLED  BY 1 NO OF  6A SWITCH+2 DATA should be provided inside the box .Suitable size of powder coated MS frame work of appropriate height with adjustable support bolt at bottom of legs of the frame painting </t>
  </si>
  <si>
    <t>Supply &amp; Installation of Back boxes required for data voice outlets boxes</t>
  </si>
  <si>
    <t xml:space="preserve">Supply, Installation, Testing &amp; Commissioning of 1 No. of  RG 6 socket outlet </t>
  </si>
  <si>
    <t xml:space="preserve">Supply, Laying, Testing &amp; Commissioning of Circuit Mains for Power sockets / DBs  through 16 SWG MS conduits with GI saddle spacers / Clamp at  every 0.6 mrts with all required accessories ( Screw type accessories will not be allowed ) , as follows: (The rate shall include the cost of conduits &amp; all accessories) rate to inclusive of Wieland one in Four out three core connector </t>
  </si>
  <si>
    <t xml:space="preserve">3nos of   2.5 sq.mm. Cu conductor PVC insulated  FRLS </t>
  </si>
  <si>
    <t>3 Cor of   2.5 sq.mm. Cu conductor PVC insulated  FRLS  For Café.</t>
  </si>
  <si>
    <t>4 cor of  4 sq.mm. Cu conductor PVC insulated  FRLS  for CAFÉ</t>
  </si>
  <si>
    <t>4 cor of  6 sq.mm. Cu conductor PVC insulated  FRLS  for CAFÉ</t>
  </si>
  <si>
    <t xml:space="preserve">Supply, Laying, Testing &amp; Commissioning of  PVC insulated copper conductors through already laid Raceways  for workstations Power /raw power .The rate shall be inclusive of connecting of switches / sockets &amp; workstations with 25mm Flexible GI conduits &amp; gland suitable for flexible cable. Rate to inclusive of Wieland one in Four out three core connector </t>
  </si>
  <si>
    <t>3 core 2.5 sq.mm. Cu conductor PVC insulated PVC sheathed FRLS  cable for UPS power.( White Colour)</t>
  </si>
  <si>
    <t>3 core 2.5 sq.mm. Cu conductor PVC insulated PVC sheathed FRLS  cable for Raw power.( black Colour)</t>
  </si>
  <si>
    <t>3 core 4 sq.mm Cu conductor PVC insulated PVC sheathed FRLS  cable from HUB DB to rack Power socket</t>
  </si>
  <si>
    <t>3 core 6 sq.mm Cu conductor PVC insulated PVC sheathed FRLS  cable from server DB to rack Power socket</t>
  </si>
  <si>
    <t>2 core 1.5 sq.mm. Cu conductor PVC insulated PVC sheathed FRLS  cable for Dali controll.( black Colour)</t>
  </si>
  <si>
    <t>MISCELLENOUS  WORK</t>
  </si>
  <si>
    <t xml:space="preserve">TESTING (Following testing to be carried out during final commissoning&amp;  Report to be submitted by the contractor) as per Electrical Technical Specification.(The rate shall be inclusive of following tests &amp; the same to be included in tender cost.)
Following instrument with valid calibaration certificates to be used for below mentioned test.
</t>
  </si>
  <si>
    <t>LS</t>
  </si>
  <si>
    <t xml:space="preserve">Following tests to be conducted </t>
  </si>
  <si>
    <t>1. Earth loop impedance test for sockets,</t>
  </si>
  <si>
    <t>2. RCD functional test,</t>
  </si>
  <si>
    <t xml:space="preserve">6. Insulation Resistance test </t>
  </si>
  <si>
    <t xml:space="preserve">7. Earth Resistance test, </t>
  </si>
  <si>
    <t xml:space="preserve">8. Torque test </t>
  </si>
  <si>
    <t xml:space="preserve">9. Contact resistance test </t>
  </si>
  <si>
    <t>10. Phase sequence test.</t>
  </si>
  <si>
    <t>11. Lux Level measurement.</t>
  </si>
  <si>
    <t xml:space="preserve">12. Thermography test, </t>
  </si>
  <si>
    <t>13. Secondary Injection Test</t>
  </si>
  <si>
    <t xml:space="preserve">Supply, Preparation, Testing and Commissioning of Chemical Earth pits cu pipe 20mm, 6 meters, (Necessary Permission of statutory authorities to be obtained if required). For dedicated Earth. As per approved make in the make list. Test Link made up of 75mm x 6mm thick Copper earthing strip of minimum 300 mm length mounted inside GI box with cover of 600 mm x 600 mm sizes adjacent to the earth pit, connected to the main conductor of 50mm x 10 mm thick GI earthing strip with wo no's of brass nutbolt  of 16mm dia . chamber cover the rate shall also include the activity of clearing the debris generated at designated area by PM  will carry out the filling the same with PCC 1:2:3 with  as directed at site </t>
  </si>
  <si>
    <t>No.</t>
  </si>
  <si>
    <t xml:space="preserve">Supply &amp; laying of following size earthing strip. The rate include necessary excavation to a depth of  75mm  wherever required  &amp; back filling  or fixed to walls / ceiling fixed by  M.S spacers &amp; saddles. The joints shall be of exothermic welded type. </t>
  </si>
  <si>
    <t>75mm x 10mm GI</t>
  </si>
  <si>
    <t>50mm x 6mm  GI</t>
  </si>
  <si>
    <t>32mm x 6mm GI</t>
  </si>
  <si>
    <t>25mm x 6mm GI</t>
  </si>
  <si>
    <t>25mm x 3mm GI</t>
  </si>
  <si>
    <t>50mm x 6mm CU</t>
  </si>
  <si>
    <t>This item is inclusive of making necessary temporary arrangement for Floors for lighting  to attain a minimum 100Lux lighting level  for  project execution area. Includes provision of substantial number of power points for carpenters, electricians &amp; other fellow contractors.  The supply should be routed through MCB DB having ELCB of suitable rating. Cost of energy meter at main incoming to be considered .Contractor to provide multiple DBs &amp; services being multiple services. This items includes cost of Supply  of main panel with energy meter, DBs at each levels, Its cabling,Temp wiring for Lighting fixtures &amp; Power sockets. Lighting Fixtures, Power sockets ,required hardware &amp; associated material. 
Also contractor to provide light fixtures with inbuilt battery backup includes at suitable loction to attain 10 lux level on floor in case of power failure.
Contractor to take away all above materials after handing over of finished floor.</t>
  </si>
  <si>
    <t>CEIG Approval including Electrical Inspector charges to approve entire Electrical installation of Building for relevant project execution area. The job involves submission of application, test report &amp; other relevant documents as may be required to EI, follow up with EI, collection of FQ, making necessary application payment to EI (DD for the same shall be given by client),  coordination with EI project team &amp; getting the relevant work done from EI  at site for obtaining power supply.  This being a time bound job, the EI approval &amp; meter connection work should be carried out within the time frame mentioned in tender.(This is to be noted that this work include liasoning with EB &amp; Electrical Inspector charges to approve entire Electrical installation Work )The job involves submission of  drawings ,test report, arranging visit of electrical Inspector at site , Approval of Electrical Inspector on drawing Layout ,high-rise permission. COORDINATION ACTIVITY  WITH AUTHORITIES end to end towards obtaining approval for connections under DISTRIBUTION FRANCHISEE SCHEME including Application to Power supply compny for new connection &amp; Co-ordination for Load Sanction, Fix Point of supply, Power supply compny Authority Infra Inspection, supply Meter &amp; CT .testing at Power supply compny Testing division, WCR at Power supply compny Divisional &amp; Circle offices, Agreement with Power supply compny, Load release order etc This is applicable for all the panels listed above and includes the drawing approval as well</t>
  </si>
  <si>
    <t>Supply, Laying, Testing &amp; Commissioning of cables for earthing   MS Conduits saddled to cable trays/Ceiling etc. with 1.0mm the G.I. saddles, inclusive of coupling, bends etc.
Note : Item no. a to g The rate shall inclusive of Termination at Both Ends.</t>
  </si>
  <si>
    <t xml:space="preserve">1Cx 120 sq. mm COPPER flexible cable for earth </t>
  </si>
  <si>
    <t xml:space="preserve">1Cx 95 sq. mm COPPER flexible cable for earth </t>
  </si>
  <si>
    <t xml:space="preserve">1Cx 50 sq. mm COPPER flexible cable for earth </t>
  </si>
  <si>
    <t xml:space="preserve">1Cx 35 sq. mm COPPER flexible cable for earth </t>
  </si>
  <si>
    <t xml:space="preserve">1Cx 25 sq. mm COPPER flexible cable for earth </t>
  </si>
  <si>
    <t xml:space="preserve">1Cx 16 sq. mm COPPER flexible cable for earth </t>
  </si>
  <si>
    <t xml:space="preserve">1Cx 10 sq. mm COPPER flexible cable for earth </t>
  </si>
  <si>
    <t>1Cx 6 sq. mm COPPER flexible cable for earth.</t>
  </si>
  <si>
    <t>1C x 4 sq. mm COPPER flexible cable for earth.</t>
  </si>
  <si>
    <t>1C x 2.5 sq. mm COPPER flexible cable for earth. Earth along with brass clips for termination on metallic workstation body.</t>
  </si>
  <si>
    <t>Supply, Laying, Testing &amp; Commissioning of  MS Conduits saddled to cable trays/Ceiling etc. with 1.0mm the G.I. saddles, inclusive of coupling, bends etc.</t>
  </si>
  <si>
    <t>32mm dia Medium gauge</t>
  </si>
  <si>
    <t>25mm dia Medium gauge</t>
  </si>
  <si>
    <t>Supply, Installation, Testing &amp; Commissioning  of copper earth bus of size 50 mm x6mmx400 mm ( WxBxL) mounted on insulators ,in suitable size MS Powder Coated box ( Acrylic to be provided on front cover to view termination ). Bus should have  10 no's of holes with brass nut bolts of suitable size</t>
  </si>
  <si>
    <t>Supply, Installation, Testing &amp; Commissioning  of copper earth bus of size 25 mm x6mmx400 mm ( WxBxL) mounted on insulators ,in suitable size MS Powder Coated box ( Acrylic to be provided on front cover to view termination ). Bus should have  10 no's of holes with brass nut bolts of suitable size</t>
  </si>
  <si>
    <t>Supply &amp; Installation of Metallic caution  boards of  voltage  grade as given  below  with  red colour base &amp; white painted  in English,  Hindi &amp; local language. Grade Caution Boards.</t>
  </si>
  <si>
    <t>a. 415 V</t>
  </si>
  <si>
    <t>Supply &amp; Installation of rubber mats of 1000 mm. width &amp; thickness of  2mm as per latest IS of 1.1 kV grade A class as per IS 15652</t>
  </si>
  <si>
    <t>Supply, Laying, Testing &amp; Commissioning of Following sizes of Earthing bare conductor wires with  clamps,/saddles /brass clips etc.</t>
  </si>
  <si>
    <t>8 SWG GI Wire</t>
  </si>
  <si>
    <t>12 SWG GI Wire</t>
  </si>
  <si>
    <t xml:space="preserve">Supply &amp; Installation of RJ6  Cable </t>
  </si>
  <si>
    <t xml:space="preserve">Supply, Installation, Testing &amp; Commissioning Loto lock for MCBs &amp; MCCBS </t>
  </si>
  <si>
    <t>Shock treatment chart as approved by the Electrical Inspectorate mounted on teak wood frame and suitable for wall mounting in 3 languages (Tamil, English &amp; Hindi)</t>
  </si>
  <si>
    <t>Nos.</t>
  </si>
  <si>
    <t>First aid kit</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</si>
  <si>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</si>
  <si>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</si>
  <si>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</si>
  <si>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</si>
  <si>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</si>
  <si>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As built drawings:</t>
  </si>
  <si>
    <t>Preparation and Submission of as built drawings of total work executed (5 Sets hard and 5 Sets soft copy)</t>
  </si>
  <si>
    <t xml:space="preserve">MS Fabricated Items </t>
  </si>
  <si>
    <t>Kg</t>
  </si>
  <si>
    <t>RACEWAYS &amp; WIRING</t>
  </si>
  <si>
    <t xml:space="preserve">Supply &amp; Laying of Raceways / Conduits ( for under floor trenches / On trays) on existing flooring. Raceways / conduits shall be fixed to the flooring with GI clamps for finished levels as per the site conditions or through partitions with all accessories.  2 nos of 14 swg Cu bare wire to be installed junction box to junction box. The rate shall include preparation of trenches upto 22" wide by carefully removing the floor tiles / IPS &amp; malwa below the tiles for laying Raceways/conduits . The depth of the trenches shall be at least 2 inches from the finished floor level or upto RCC of the slab.  The rate shall also include the activity of clearing the debris generated at designated area by PM  will carry out the filling the same with PCC 1:2:3 with metal wiremesh as directed at site </t>
  </si>
  <si>
    <t>100mm x 40mm  Aluminium raceways, 1.6mm thick for Data</t>
  </si>
  <si>
    <t>82mm x 40mm  Aluminium raceways, 1.6 mm  thick for Data</t>
  </si>
  <si>
    <t>100mm x 40mm  Aluminium raceways, 1.6mm thick for Power</t>
  </si>
  <si>
    <t>82mm x 38mm  Aluminium raceways, 1.6mm  thick for Power</t>
  </si>
  <si>
    <t>25mm HMS  conduit with accessories</t>
  </si>
  <si>
    <t>25mm Flexible GI conduits &amp; GI gland suitable for flexible cable</t>
  </si>
  <si>
    <t xml:space="preserve">Supply &amp; Installation of Following  in Powder Coated Junction boxes shall have knock-outs on all sides suitable for Raceways/conduits. With  PAINTED GI Plate The knock out shall be removed at site as per requirements.  </t>
  </si>
  <si>
    <t xml:space="preserve">550 mm x 550 mm x 50 mm </t>
  </si>
  <si>
    <t xml:space="preserve">450 mm x 450 mm x 50 mm </t>
  </si>
  <si>
    <t xml:space="preserve">400 mm x 400 mm x 50 mm </t>
  </si>
  <si>
    <t xml:space="preserve">350 mm x 350 mm x 50 mm </t>
  </si>
  <si>
    <t xml:space="preserve">300 mm x 300 mm x50mm </t>
  </si>
  <si>
    <t xml:space="preserve">250 mm x 250 mm x 50 mm </t>
  </si>
  <si>
    <t xml:space="preserve">200 mm x 200 mm x 50 mm </t>
  </si>
  <si>
    <t xml:space="preserve">150 mm x 150 mm x 50 mm </t>
  </si>
  <si>
    <t>Fabricating supplying to site of installation, in floor including chase cutting of floor,leveling, refilling and making good the same  from 1.6 mm thick  and 2 mm thick cover pregalvanised G.I sheet, totally enclosed, height 40 mm . The two lengths of raceways shall be fitted with Collars , 50 mm wide, 3 mm thick , press fit type. The raceways shall be clamped to the floor slab with GI clamps , 3mm thick and shall be screwed to the floor slab. The joint between raceway and junction box will be made with GI flexible strip( 3 nos), 3 mm thick, 4 inches long ,15 mm wide  which will be  nut bolted to the Junction box complete as required etc.</t>
  </si>
  <si>
    <t>a.</t>
  </si>
  <si>
    <t xml:space="preserve">250 mm (wide) x 40 mm (height)  </t>
  </si>
  <si>
    <t>b.</t>
  </si>
  <si>
    <t xml:space="preserve">150 mm (wide) x 40 mm (height)  </t>
  </si>
  <si>
    <t xml:space="preserve">100 mm (wide) x 40 mm (height)  </t>
  </si>
  <si>
    <t xml:space="preserve">Fabricating supplying to site of installation, Junction boxes  for  raceways made from 2 mm thick , with 2.5 mm thick   G.I.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 </t>
  </si>
  <si>
    <t xml:space="preserve">300 mm x 300 x 50 mm (height) </t>
  </si>
  <si>
    <t xml:space="preserve">200 mm x 200 x 50 mm (height) </t>
  </si>
  <si>
    <t xml:space="preserve">150 mm x 150 x50 mm (height) </t>
  </si>
  <si>
    <t>d.</t>
  </si>
  <si>
    <t xml:space="preserve">100 mm x 100 x 50 mm (height) </t>
  </si>
  <si>
    <t>Supply &amp; Laying of MS Powder coated sheet steel Trunkings in red or blue in color made of 2.0mm the, with removable top cover &amp; knock outs of 25dia mm at every 300mm for entry/exits of cables , an earthing stud nut &amp; washer at each 2 meter interval  from inside &amp; with cover with self threading countersunk .The rate shall include the cost of Supports &amp; a continuous run of single 1.5 sqmm PVC insulated green color wire from inside to be terminated on the earthing stud complete with couplers, bends etc. Bracket made up of 25mm GI Patti with two holes on each side of the raceways &amp; 75mm more length than the width of the raceway. Complete with couplers, bends etc. with required hard ware such as anchor fasteners threaded rods, clamps etc. This management should be sufficient enough to cater the fixing &amp; removal force of 32amps IP 44 socket. Additional support for each socket to be considered in the rate.. The brackets/Straps shall be spaced at 500mm apart &amp; on either sides of bends. ( TO BE USED ONLY FOR  SERVRE/HUB Room )</t>
  </si>
  <si>
    <t>100mm wide x 150mm ht  2 MM Thick  with cover FOR HUB ROOM POWER(RED)</t>
  </si>
  <si>
    <t>100mm wide x 150mm ht  2 MM Thick  with cover FOR HUB ROOM POWER(BLUE)</t>
  </si>
  <si>
    <t>Supply of GI Basket Type open Cable trays 450 mm x100 mm, in hub Room  made of 6.0mm dia GI steel rods , with 100mm grid , bends,  welding , Fixing Supports  , all installation accessories etc. The rate to include fixing MS painted support bracket of 50 mm x 6.0mm with Wire droppers/waterfall dropouts    ( TO BE USED ONLY FOR THE Hub Room For Flooring &amp; Drop form Ceiling to flooring )</t>
  </si>
  <si>
    <t>SITC Switching Type  Daylight Dimming Sensor for light fixtures. Vendor to consider the cost of Dali Controller if required as per OEM recommendation. Vendor to submit detailed schematic drawing for Wiring diagram.</t>
  </si>
  <si>
    <t>SITC Switching Type PIR Occupancy Sensor for light fixtures</t>
  </si>
  <si>
    <t>SUBJECT : Light Fixture</t>
  </si>
  <si>
    <t>LIGHT TYPE AS PER DRAWING</t>
  </si>
  <si>
    <t>REF. IMAGE</t>
  </si>
  <si>
    <t>LOCATION</t>
  </si>
  <si>
    <t xml:space="preserve">QTY </t>
  </si>
  <si>
    <t>SUPPLY RATE(INR)</t>
  </si>
  <si>
    <t>Supply, Installation, Testing and Commissioning of Light fixtures and lamps with all accessories, fixing on the wall /  ceiling/false  ceiling   with  wooden  blocks, screws ,hardware's ,suspended chain hooks as required as per the site conditions (including the earthing of fixture)</t>
  </si>
  <si>
    <t xml:space="preserve">Note : All light fixtures should have CRI &lt; 80, luminaire System efficacy of &gt;110 lm/watt, PF &gt;0.95, CCT 5000K, Anti glare diffuser.
It is proposed to achieve USGBC LEED Gold Certification for this Project. Vendor to go through the LEED documents &amp; comply to the requirement in reference to this BOQ &amp; Specification. </t>
  </si>
  <si>
    <t xml:space="preserve">DOWNLIGHT </t>
  </si>
  <si>
    <t xml:space="preserve">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 </t>
  </si>
  <si>
    <t>Cabins, Washroom &amp; Meeting Rooms, Support Areas</t>
  </si>
  <si>
    <t>HANGING CYLINDER LIGHT</t>
  </si>
  <si>
    <t xml:space="preserve">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 </t>
  </si>
  <si>
    <t>Workstation Areas</t>
  </si>
  <si>
    <t xml:space="preserve">2 X 2 PANEL LIGHT </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</si>
  <si>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</si>
  <si>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Store &amp; Support Room &amp; Critical Room</t>
  </si>
  <si>
    <t>LINEAR LIGHT 1500mm</t>
  </si>
  <si>
    <t xml:space="preserve">Supply of continues Suspended 5ft slim Linear LED made of extruded Aluminium  with white/black powder coaed finish with high efficiency Opal Diffuser.The luminaire shall have a width of not more than 50mm(± 3mm), and shall be available in multiple lengths.  LED Used shall be SMD type with approx system Lumens 2750 (+-10%) &amp; efficacy 100lm/W,  Life of fixture : 50000 burning Hrs. @ L70B50 Lumen maintenance, CCT of 4000K (SDCM&lt;=5), CRI 80, PF ≥0.95, THD≤ 10%, an Operating working temp range - 0°C &lt; Ta &lt; 45°C &amp; operating Voltage Range of 140-270 V AC having Class - I protection &amp; serviceability of Class B. Minimum Internal Surge Protection 3.5kV. The manufacturer shall submit the following reports before supply of material for approvals LM79 issued by NABL accredited lab, LM80 issued by LED manufacturer, </t>
  </si>
  <si>
    <t>Linear Workstations</t>
  </si>
  <si>
    <t>SUSPENDED
HANGING LIGHT</t>
  </si>
  <si>
    <t xml:space="preserve">Suspended Curvilinear Slim 50mm Flushed Flat Micro prismatic Diffuser 50mm height x 1000mm length. Fixture to be made of extrusion Aluminum housing white/Black powder coating. LED Used shall be SMD type with Minimum system Lumens 1800 Lumen with System efficacy &gt;100lm/W, UGR&lt;19 Life of fixture : 50000 burning Hrs. @ L70B50 Lumen maintenance, CCT of 400k.(SDCM&lt;=5), CRI 80, an Operating working temp range - 0°C &lt; Ta &lt; 45°C &amp; operating Voltage Range of 140-270 V AC. Minimum Internal Surge Protection 4KV. Current Ripple necessarily &lt;10%.Luminaire with Ingress &amp; IK protection Rating of of IP20 &amp; IK02.The driver shall be compliant to  IEC61347-2-13, IEC62384 &amp; IEC6100-3-2. Driver should be D4I Certified &amp; compliant to DALI Part 251/252/253 with Rated input voltage range 202-254, Power factor 0.99%,  efficiency of ≥ 91% Output current ripple LF&lt;4%. The driver &amp; Luminaire shall be BIS registered.The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along with before supply of LED Luminaires for approval. Successful bidder shall submit the following reports before supply of material for approvals LM79 issued by NABL accredited lab, LM80 issued by LED manufacturer, Type Test Certificate for luminaire as issued by NABL accredited lab, IK Test Report issued by NABL accredited lab, RoHS compliance issued by LED luminaire manufacturer, BIS certificate for LED. </t>
  </si>
  <si>
    <t>Passage &amp; 120 degree Workstations, Collab, Breakout Areas</t>
  </si>
  <si>
    <t>SURFACE PROFILE LED LIGHT ( 20 nos)</t>
  </si>
  <si>
    <t>Supply of continues surface Linear LED made of extruded Aluminium  with white/black powder coaed finish with high efficiency Opal Diffuser.The luminaire shall have a width of not more than 50mm(± 3mm), and shall be available in multiple lengths.  LED Used shall be SMD type with approx system Lumens 2200 (+-10%) &amp; efficacy 100lm/W,  Life of fixture : 50000 burning Hrs. @ L70B50 Lumen maintenance, CCT of 4000K (SDCM&lt;=5), CRI 80, PF ≥0.95, THD≤ 10%, an Operating working temp range - 0°C &lt; Ta &lt; 45°C &amp; operating Voltage Range of 140-270 V AC having Class - I protection &amp; serviceability of Class B. Minimum Internal Surge Protection 3.5kV. The manufacturer shall submit the following reports before supply of material for approvals LM79 issued by NABL accredited lab, LM80 issued by LED manufacturer,</t>
  </si>
  <si>
    <t>Cabins, Command Centre, Training Room</t>
  </si>
  <si>
    <t>SUSPENDED PROFILE LED LIGHT ( 7 nos)</t>
  </si>
  <si>
    <t>Supply of continues Suspended 4ft slim Linear LED made of extruded Aluminium  with white/black powder coaed finish with high efficiency Opal Diffuser.The luminaire shall have a width of not more than 50mm(± 3mm), and shall be available in multiple lengths.  LED Used shall be SMD type with approx system Lumens 2200 (+-10%) &amp; efficacy 100lm/W,  Life of fixture : 50000 burning Hrs. @ L70B50 Lumen maintenance, CCT of 4000K (SDCM&lt;=5), CRI 80, PF ≥0.95, THD≤ 10%, an Operating working temp range - 0°C &lt; Ta &lt; 45°C &amp; operating Voltage Range of 140-270 V AC having Class - I protection &amp; serviceability of Class B. Minimum Internal Surge Protection 3.5kV. The manufacturer shall submit the following reports before supply of material for approvals LM79 issued by NABL accredited lab, LM80 issued by LED manufacturer,</t>
  </si>
  <si>
    <t>Meeting Room 6PAX</t>
  </si>
  <si>
    <t>PENDANT LIGHT</t>
  </si>
  <si>
    <t>Tense pendant hanging light set of 4
700mm Dia – 1 Qty
 600mm Dia – 2 Qty
 450mm Dia – 1 Qty"</t>
  </si>
  <si>
    <t>Reception</t>
  </si>
  <si>
    <t>DECORATIVE LIGHT - 4PAX MEETING ROOM</t>
  </si>
  <si>
    <t>Rectangular ribbon suspended linear light with curved edges, black body, size – 1200 x 1200 mm, with 20 W/mtr, CRI &lt; 80, luminaire system efficacy of &gt;110 lm/watt, with flicker-free DALI dimmable driver.</t>
  </si>
  <si>
    <t>Meeting Room 4PAX</t>
  </si>
  <si>
    <t>DECORATIVE LIGHT - BREAKOUT AREA, RECEPTION</t>
  </si>
  <si>
    <t>Rectangular linear light with curved edges, black body, size – 2700 x 2100 mm, continuous rectangular shape with 1 driver for every 4 mtr, CRI &lt; 80, luminaire system efficacy of &gt;110 lm/watt, with flicker-free DALI dimmable driver.</t>
  </si>
  <si>
    <t>Reception, Breakout Area</t>
  </si>
  <si>
    <t>DECORATIVE LIGHT - BREAKOUT AREA</t>
  </si>
  <si>
    <t>Rectangular linear light with curved edges, black body, size – 3900 x 2400 mm, continuous rectangular shape with 1 driver for every 4 mtr, CRI &lt; 80, luminaire system efficacy of &gt;110 lm/watt, with flicker-free DALI dimmable driver.</t>
  </si>
  <si>
    <t>Breakout Area</t>
  </si>
  <si>
    <t xml:space="preserve">DECORATIVE LIGHT - BOARDROOM </t>
  </si>
  <si>
    <t>Custom linear light, black body, size – 5800 x 1850 mm.</t>
  </si>
  <si>
    <t>Boardroom</t>
  </si>
  <si>
    <t xml:space="preserve">DECORATIVE LIGHT - INTERVIEW ROOM </t>
  </si>
  <si>
    <t>Hanging decorative light</t>
  </si>
  <si>
    <t>Interview Room</t>
  </si>
  <si>
    <t xml:space="preserve">DECORATIVE LIGHT - ULD </t>
  </si>
  <si>
    <t>ULD – decorative light</t>
  </si>
  <si>
    <t>ULD</t>
  </si>
  <si>
    <t xml:space="preserve">DECORATIVE LIGHT - MEETING ROOMS </t>
  </si>
  <si>
    <t>Rectangular linear light with edges, black body</t>
  </si>
  <si>
    <t>Meeting Rooms - 4/8/12PAX</t>
  </si>
  <si>
    <t>Hanging light</t>
  </si>
  <si>
    <t>INDIRECT LIGHT - WASHROOM, PANTRY</t>
  </si>
  <si>
    <t>Indirect LED light</t>
  </si>
  <si>
    <t>Washroom, Pantry</t>
  </si>
  <si>
    <t>Supplying, installing, testing and commissioning of suitable size of dimmer panel for 10 Nos. circuit with 6 to 8 Nos light fixture on each circuit 2000W  light load, complete as required</t>
  </si>
  <si>
    <t>DALLI Ballast for dimmer panel</t>
  </si>
  <si>
    <t>SITC for Meeting room , touch switch all all fixing accessries complete as required.</t>
  </si>
  <si>
    <t>SUBJECT : UPS &amp; Batteries</t>
  </si>
  <si>
    <t>BILL OF QUANTITIES FOR UPS &amp; BATTERIES SYSTEM</t>
  </si>
  <si>
    <r>
      <rPr>
        <rFont val="Calibri"/>
        <b/>
        <color theme="1"/>
        <sz val="9.0"/>
      </rPr>
      <t>Note 1:</t>
    </r>
    <r>
      <rPr>
        <rFont val="Calibri"/>
        <color theme="1"/>
        <sz val="9.0"/>
      </rPr>
      <t xml:space="preserve"> Rate should be inclusive of getting RESISTIVE 20 kW load at site  &amp; required connection with UPS set for 110% load testing as stipulated in specifications. Entire cost is to be born by Vendors .The cost of leads from Basement floor for load bank to the UPS room, Load bank etc to be borne by vendor. UPS vendor to retain load bank and load bank attendant for minimum seven days at site till the completion of testing.</t>
    </r>
  </si>
  <si>
    <r>
      <rPr>
        <rFont val="Calibri"/>
        <b/>
        <color rgb="FF000000"/>
        <sz val="9.0"/>
      </rPr>
      <t xml:space="preserve">Note 2: </t>
    </r>
    <r>
      <rPr>
        <rFont val="Calibri"/>
        <color rgb="FF000000"/>
        <sz val="9.0"/>
      </rPr>
      <t>To conduct factory and site load test for UPS &amp; ISOLATION TRANSFORMER as per requirement as stated in the tender specification including sufficient sized load bank in order to perform load sharing and full load testing as required. For factory &amp; test  to &amp; fro travel, lodging &amp; boarding expenditure of 2person for Complete duration of Factory Testing.</t>
    </r>
  </si>
  <si>
    <r>
      <rPr>
        <rFont val="Calibri"/>
        <b/>
        <color rgb="FF000000"/>
        <sz val="9.0"/>
      </rPr>
      <t xml:space="preserve">Note 3: </t>
    </r>
    <r>
      <rPr>
        <rFont val="Calibri"/>
        <color rgb="FF000000"/>
        <sz val="9.0"/>
      </rPr>
      <t xml:space="preserve">For each item  the specification attached to be referred. </t>
    </r>
    <r>
      <rPr>
        <rFont val="Calibri"/>
        <color rgb="FF000000"/>
        <sz val="9.0"/>
      </rPr>
      <t>Any deviation can be filled in the specification sheet.</t>
    </r>
  </si>
  <si>
    <r>
      <rPr>
        <rFont val="Calibri"/>
        <b/>
        <color rgb="FF000000"/>
        <sz val="9.0"/>
      </rPr>
      <t xml:space="preserve">Note 4 : </t>
    </r>
    <r>
      <rPr>
        <rFont val="Calibri"/>
        <color rgb="FF000000"/>
        <sz val="9.0"/>
      </rPr>
      <t xml:space="preserve">All UPS are to be installed on 10th floor  in  Clients UPS Room.  Floor UPS vendor to include the necessary lifting cost of UPS ,Battery racks ,Batteries &amp; all other equipments, cables, termination kits, panels etc upto 10th  floor in  Clients UPS Room. </t>
    </r>
  </si>
  <si>
    <r>
      <rPr>
        <rFont val="Calibri"/>
        <b/>
        <color rgb="FF000000"/>
        <sz val="9.0"/>
      </rPr>
      <t>Note 5 :</t>
    </r>
    <r>
      <rPr>
        <rFont val="Calibri"/>
        <color rgb="FF000000"/>
        <sz val="9.0"/>
      </rPr>
      <t xml:space="preserve"> UPS Vendor to study UPS Room Layout drawings &amp; to confirm the room sizes.  Also Confirm on the Cable tray </t>
    </r>
    <r>
      <rPr>
        <rFont val="Calibri"/>
        <color rgb="FF000000"/>
        <sz val="9.0"/>
      </rPr>
      <t>sizing</t>
    </r>
    <r>
      <rPr>
        <rFont val="Calibri"/>
        <color rgb="FF000000"/>
        <sz val="9.0"/>
      </rPr>
      <t xml:space="preserve"> &amp; routing for Battery cables. For Any changes in Battery Breaker Location, Vendor to revise the cable Tray layout &amp; Submit the same along with tender. </t>
    </r>
    <r>
      <rPr>
        <rFont val="Calibri"/>
        <color rgb="FF000000"/>
        <sz val="9.0"/>
      </rPr>
      <t>Cable Tray is in the scope of Eectrical Contractor.</t>
    </r>
  </si>
  <si>
    <r>
      <rPr>
        <rFont val="Calibri"/>
        <b/>
        <color rgb="FF000000"/>
        <sz val="9.0"/>
      </rPr>
      <t xml:space="preserve">Note 6 : </t>
    </r>
    <r>
      <rPr>
        <rFont val="Calibri"/>
        <color rgb="FF000000"/>
        <sz val="9.0"/>
      </rPr>
      <t xml:space="preserve"> UPS Vendor to Study Site &amp; Confirm Horizontal &amp; Vertical Transportation of UPS upto UPS Room without Dismantling any component after Factory Testing is Conducted. </t>
    </r>
    <r>
      <rPr>
        <rFont val="Calibri"/>
        <b/>
        <color rgb="FF000000"/>
        <sz val="9.0"/>
      </rPr>
      <t>The Lift may not be available for vertical transportation . Vendor to make all constructional damages good which occured to any part of the building during transportation.</t>
    </r>
  </si>
  <si>
    <r>
      <rPr>
        <rFont val="Calibri"/>
        <b/>
        <color rgb="FF000000"/>
        <sz val="9.0"/>
      </rPr>
      <t xml:space="preserve">Note 7 : </t>
    </r>
    <r>
      <rPr>
        <rFont val="Calibri"/>
        <color rgb="FF000000"/>
        <sz val="9.0"/>
      </rPr>
      <t>During integrated system testing UPS vendor to appoint two service engineers for entire tenure of IST alongwith required tools,tackles and power analysers.</t>
    </r>
  </si>
  <si>
    <r>
      <rPr>
        <rFont val="Calibri"/>
        <b/>
        <color theme="1"/>
        <sz val="9.0"/>
      </rPr>
      <t>Note 8 :</t>
    </r>
    <r>
      <rPr>
        <rFont val="Calibri"/>
        <color theme="1"/>
        <sz val="9.0"/>
      </rPr>
      <t xml:space="preserve"> factory test  to &amp; fro travel, lodging &amp; boarding expenditure of three person for Complete Duration of Factory Testing.</t>
    </r>
  </si>
  <si>
    <t>REMARK</t>
  </si>
  <si>
    <t>Note : Vendor to consider below items for BMS Connectivity : (Also refer UPS Specification)</t>
  </si>
  <si>
    <t xml:space="preserve">Serial communication in the form of MODBUS / IP chained between all UPS &amp; one output given including all software integration. Cabling for Daisy chaining to be considered. </t>
  </si>
  <si>
    <t>Minimum Five nos of Hardwire Potential free contacts of all &amp; critical Alarms for each UPS to be extended to BMS.The PFC terminals to be wired up to a ABS IP54 junction box with Elmex terminals ( both Junction box and terminals included by UPS vendor)  for further extension by BMS vendor.</t>
  </si>
  <si>
    <t>1 no of NO + 1 no. of NC Aux. Contact to be Provided with I/P , Battery , BYPASSS , OUTPUT Breakers, Battery breaker switch outside the battery room etc.</t>
  </si>
  <si>
    <t xml:space="preserve">SNMP CARD &amp; Network card </t>
  </si>
  <si>
    <t>Parallel redundant Kit</t>
  </si>
  <si>
    <t xml:space="preserve">Load Bus Synchronising Kit </t>
  </si>
  <si>
    <t>Temperature sensors</t>
  </si>
  <si>
    <t>SITC of 30 KVA, 3 Phase Input 3 Phase Output Conventional UPS System with inbuilt isolation transformer High Efficiency, Low Input Current Harmonic Distortion of &lt; 3 % and High Input Power Factor of &gt; 0.99.  Batteries for 30 kVA UPS back up time will be 15minutes each . The battery room shall be maintained at 25 deg C and UPS vendor to consider the rating accordingly. Cost to be inclusive of Batter Rack as per drawing. Each UPS to have one strings of batteries. 
VRLA Batteries for 30 kVA  UPS considering 30 kVA as load .The UPS back up time will be 15 minutes each for 30 kVA load. The battery room will be maintained at 25 deg C and UPS vendor to consider the rating accordingly . Cost to be inclusive of Battery Rack where in battery monitoring system will be part of battery rack wherein battery IR , Current  , Temperature &amp; voltage will be monitored at real time . 
Warranty 2 years on Batteries.
450 mm(H) Base Frame to consider for Battery Rack matching with false flooring
Battery sizing parameters:At full KVA rating,0.9 PF,10%  ageing factor. Declaration will be submitted along with offer  from respective battery  manufacturer for battery back up calculation stating valid for end of life.</t>
  </si>
  <si>
    <t>Three Phase Input: 415V AC 3PH 4 wire, +20%, -40% 50HZ +/- 5HZ</t>
  </si>
  <si>
    <t>Rectifier technology: IGBT Based Rectifier</t>
  </si>
  <si>
    <t>Input P.F.: &gt;0.99</t>
  </si>
  <si>
    <t>Input Current Harmonics: &lt;3%</t>
  </si>
  <si>
    <t>Three Phase output: 415V AC +/- 1%, 3Ph, 4 wire, 50HZ +/- 0.01% (Async mode)</t>
  </si>
  <si>
    <t>Inverter Technology: PWM IGBT</t>
  </si>
  <si>
    <t>High overall efficiency: 96.5%</t>
  </si>
  <si>
    <t>M.S. Rack (Open type) with battery MCCB , interlinks &amp; UPS to battery cable</t>
  </si>
  <si>
    <t xml:space="preserve">Warranty 1 years on UPS   </t>
  </si>
  <si>
    <t xml:space="preserve">Network card </t>
  </si>
  <si>
    <t>SITC of 120 KVA, 3 Phase Input 3 Phase Output Conventional UPS System with inbuilt isolation transformer High Efficiency, Low Input Current Harmonic Distortion of &lt; 3 % and High Input Power Factor of &gt; 0.99.  Batteries for 30 kVA UPS back up time will be 15minutes each . The battery room shall be maintained at 25 deg C and UPS vendor to consider the rating accordingly. Cost to be inclusive of Batter Rack as per drawing. Each UPS to have one strings of batteries. 
VRLA Batteries for 120 kVA  UPS considering 120 kVA as load .The UPS back up time will be 15 minutes each for 120 kVA load. The battery room will be maintained at 25 deg C and UPS vendor to consider the rating accordingly . Cost to be inclusive of Battery Rack where in battery monitoring system will be part of battery rack wherein battery IR , Current  , Temperature &amp; voltage will be monitored at real time . 
Warranty 2 years on Batteries.
450 mm(H) Base Frame to consider for Battery Rack matching with false flooring
Battery sizing parameters:At full KVA rating,0.9 PF,10%  ageing factor. Declaration will be submitted along with offer  from respective battery  manufacturer for battery back up calculation stating valid for end of life.</t>
  </si>
  <si>
    <t>SITC of 15  KVA, 3 Phase Input 1 Phase Output Monolithic inverter System with High Efficiency, Low Input Current Harmonic Distortion of &lt; 3 % and High Input Power Factor of &gt; 0.99.  
450 mm Base Frame to consider for UPS 
VRLA Batteries for 15 kVA  UPS considering 15 kVA as load .The UPS back up time will be 90 minutes each for 15 kVA load. The battery room will be maintained at 25 deg C and UPS vendor to consider the rating accordingly . Cost to be inclusive of Battery Rack where in battery monitoring system will be part of battery rack wherein battery IR , Current  , Temperature &amp; voltage will be monitored at real time . 
Warranty 2 years on Batteries.
450 mm Base Frame to consider for Battery Rack matching with false flooring
Battery sizing parameters:At full KVA rating,0.9 PF,10%  ageing factor. Declaration will be submitted along with offer  from respective battery  manufacturer for battery back up calculation stating valid for end of life.</t>
  </si>
  <si>
    <t>Site Testing cost for all UPS as mentioned 1x120 KVA, 1 x 30kVA, 1 x 15kVA</t>
  </si>
  <si>
    <t>Visual Inspection ( Physical Check UP)</t>
  </si>
  <si>
    <t>Functional Test</t>
  </si>
  <si>
    <t>Regulation Test on No Load, 25 % , 50% ,  75% , 100 %. &amp; 100% UNBALANCE LOAD ( Parameters required - I/P %THD Voltage &amp; Current (Input harmonic (ordinals 1 to 21).  Wave form) , I/P Power Factor ,Efficiency etc. )</t>
  </si>
  <si>
    <t>Load Transfer Test for 100 %  Balance &amp; 100 % Unbalance Load on BYPASS &amp; MAINTENANCE BYPASS (Wave Form)</t>
  </si>
  <si>
    <t>Transient Response on Step Load at 50 %  Load &amp; 100 % Load  ( Waveform )</t>
  </si>
  <si>
    <t>Heat Run Test on Each UPS at Full Load ( 8 Hours)</t>
  </si>
  <si>
    <t>Battery Autonomy Tests</t>
  </si>
  <si>
    <t xml:space="preserve">System Failure Mode Tests </t>
  </si>
  <si>
    <t>Over Load Test 110% - 30 min., 125% - 10 min. &amp; 150 % - 1 min</t>
  </si>
  <si>
    <t>dBA Level Test ( At 1 Meter ) on Full Load</t>
  </si>
  <si>
    <t xml:space="preserve">Temperature measurement by Thermal Scanning for battery , UPS capacitors etc. ( THERMOGRAPHY with Thermal Images ) </t>
  </si>
  <si>
    <t>After completion of three months from the date of commissioning , UPS vendor to carry out harmonics test at Input of UPS as well as Output of UPS with power analysers and data loggers to be kept for 24 hours &amp;  detailed report to be summitted.</t>
  </si>
  <si>
    <t xml:space="preserve">Note : Site engineers and load bank to be available at site till complition of testing.
Vendor to allow pricing for carrying out the detailed Factory /Site Testing &amp; Commissioning based on the  specification attached herewith.
</t>
  </si>
  <si>
    <r>
      <rPr>
        <rFont val="Calibri"/>
        <color theme="1"/>
        <sz val="10.0"/>
      </rPr>
      <t xml:space="preserve">Temperature measurement by Thermal Scanning for battery , UPS capacitors etc. </t>
    </r>
    <r>
      <rPr>
        <rFont val="Calibri"/>
        <b/>
        <color theme="1"/>
        <sz val="10.0"/>
      </rPr>
      <t xml:space="preserve">( THERMOGRAPHY with Thermal Images ) </t>
    </r>
  </si>
  <si>
    <t>SUBJECT:</t>
  </si>
  <si>
    <t>ELV SUMMARY</t>
  </si>
  <si>
    <t>`</t>
  </si>
  <si>
    <t>FA&amp;PA</t>
  </si>
  <si>
    <t>Water Leak Detection</t>
  </si>
  <si>
    <t>Rodent</t>
  </si>
  <si>
    <t>Exit Signage</t>
  </si>
  <si>
    <t>Vesda</t>
  </si>
  <si>
    <t>SUBJECT : FA&amp;PA</t>
  </si>
  <si>
    <t>SUPPLY &amp; INSTALLATION</t>
  </si>
  <si>
    <t>INTELLIGENT ADDRESSABLE FIRE ALARM AND EVACUATION SYSTEM</t>
  </si>
  <si>
    <t>The Panel shall be suitable for BMS connectivity. Provide bacnet card for BMS integration.</t>
  </si>
  <si>
    <t>The Builder Main Fire Panel shall have 2 way communication with Main Fire Panel. In case of fire signal all the access control doors shall deactivate.</t>
  </si>
  <si>
    <t>The access control doors will get de activated for people evacuation</t>
  </si>
  <si>
    <t>Emergency  evacuation message will pass through public address system automatically</t>
  </si>
  <si>
    <t>Dampers will get deactivated through the modules to close the air movement.</t>
  </si>
  <si>
    <t>The Flow switch shall be monitored on our Fire Panel.</t>
  </si>
  <si>
    <t>Supply, Installation, Testing and Commissioning  of the following:</t>
  </si>
  <si>
    <t>UL listed &amp; FM Approved Intelligent Addressable Rate of Rise Heat detectors  with blinking LED and standard base, being capable of addressed electronically. Manual Addressing  Detector shall have Automatic device mapping capability.</t>
  </si>
  <si>
    <t>UL listed &amp; FM Approved Intelligent Addressable Smoke detector, optical  type  with blinking LED and standard base, being capable of addressed electronically. Manual Addressing. Detector shall have Automatic device mapping capability.</t>
  </si>
  <si>
    <t>UL listed &amp; FM Approved Intelligent Addressable Smoke detector, optical  type  with blinking LED and being capable of addressed electronically with Sounder Base. Manual Addressing  Detector shall have Automatic device mapping capability.</t>
  </si>
  <si>
    <t>UL listed &amp; FM Approved Intelligent Addressable Multi-Criteria smoke cum Heat detector, optical  type  with blinking LED and standard base, being capable of addressed electronically. Manual Addressing. Detector shall have Automatic device mapping capability.</t>
  </si>
  <si>
    <t>Response Indicator</t>
  </si>
  <si>
    <t>UL Listed &amp; FM Approved Intelligent Addressable Double action manual pull station, capable of being addressed electronically. Manual Addressing, it shall have Automatic device mapping capability complete as required.and as per specifications.The MCP should be with double pole manual break glass for breaking glass and fire status .</t>
  </si>
  <si>
    <t>UL Listed &amp; FM Approved Fire Alarm Hooter (sound output of minimum 90 dB upto a distance of 30 meters) cum Strobe (Selectable 15, 30, 75, or 110 cd), made Addressable with the help of Intelligent Addressable Signal Module (cost of the Module to be included), module capable of being addressed electronically. Manual Addressing, with seperate power supply arrangement complete as required. Module shall have Automatic device mapping capability.</t>
  </si>
  <si>
    <t>UL Listed &amp; FM Approved Addressable control module complete as required for switching ON of smoke extraction fans / Pressurisation  Fans etc. and  switching off AHU' s, capable of being addressed electronically. Manual Addressing complete as required.and as per specifications. It shall have Automatic device mapping capability.</t>
  </si>
  <si>
    <t>UL Listed &amp; FM Approved Addressable Monitor module complete as required for monitoring flow switches/ interface with any third party equipment capable of being addressed electronically. Manual Addressing , complete as required.and as per specifications. It shall have Automatic device mapping capability.</t>
  </si>
  <si>
    <t>UL Listed &amp; FM Approved Addressable Fault Isolator module complete as required for determining the short in a circuit and separating the segment having the short capable of being addressed electronically. Manual Addressing, complete as required.and as per specifications. It shall have Automatic device mapping capability.</t>
  </si>
  <si>
    <t>UL Listed &amp; FM Approved 2W High Fidelity (520 Hz) Ceiling Mounted speaker  with capacity to have  2 watt tapping, working at 84dB compatible with amplifier complete as required.</t>
  </si>
  <si>
    <t>UL Listed &amp; FM Approved 2W High Fidelity (520 Hz) Wall/Surface Mounted speaker   and 2 watt tapping, working at 84dB compatible with amplifier complete as required.Provide circular back boxes for the above speakers</t>
  </si>
  <si>
    <r>
      <rPr>
        <rFont val="Calibri"/>
        <color theme="1"/>
        <sz val="10.0"/>
      </rPr>
      <t xml:space="preserve">UL Listed &amp; FM Approved  8 Channel Integrated Digital Voice Evacuation &amp; Fire Fighter Telephone control unit along with the necessary digital amplifiers suitable for above speakers  tapping with required dB level, for the required nos. of speakers. The audio system shall provide eight simultaneous and distinct audio channels. These shall consist of a minimum of: Local Page, Emergency Communication, Multiple Evacuation, Alert, Auxiliary, and General Signaling. Channels shall support hierarchical operation and be controllable from system programming. The audio system also provides Elevator, Stairwell and Auxiliary signaling. Systems that cause signaling devices to go silent while performing any signaling functions will not be accepted. </t>
    </r>
    <r>
      <rPr>
        <rFont val="Calibri"/>
        <b/>
        <color theme="1"/>
        <sz val="10.0"/>
      </rPr>
      <t xml:space="preserve">The DVC shall suitable for additional MIC connection at reception  for announcements. including Provide Mic in the reception </t>
    </r>
  </si>
  <si>
    <t>UL Listed Telephone jack with required module for fire fighters telephone system.</t>
  </si>
  <si>
    <t>UL Listed Telephone handset for fire fighters telephone system  with suitable enclosure.</t>
  </si>
  <si>
    <t>Microprocessor based Multi-loop, True Peer-to-Peer Networkable Addressable Fire Alarm Control Panel with minimum 600 characters LCD display, 4000 event plus 1000 alarm log history events, QWERTY keypad for programming. The panel should be equipped with sufficient numbers of loops considering 20% spare capacity in each loop. Each loop shall have a capacity of minimum 300 analog addressable devices. The panel shall work in degrade mode in case of CPU failure, Products not having this feature may offer Redundant CPU. Four access levels, flash EPROM, 240 volts AC power supply, automatic battery charger, 24 volts sealed lead acid batteries sufficient for 24 hours normal working and 30 mins in alarm condition. The panel shall be complete with Integrated 8 channel Digital Voice Evacuation System Controller capable of broadcasting Evacuation Messages on same peer-to-peer Network. The system shall be equipped with necessary Digital Audio Amplifier capable of processing one of 8 audio channels and amplifiers as per the speakers requirement at 70.7 VRMS output along with  necessary enclosures. The DAA  shall  be  fully monitored for fault and alarm  reporting. The proposed Digital Amplifiers shall not be rail mounted / dependant on Fire Panel CPU for operation. Failure of Fire Panel CPU shall not result in failure of Amplifier operation. The Digital Amplifier Loop shall have N+1 Redundancy concept to avoid chances of failure. The Fire Fighters Telephone System shall be capable of having minimum 20 Telephones on conference. The panel shall have a built in power supply and battery charger along with  maintenance free 24 AH, 2  x 12 volt SMF Lead acid batteries capable of running for a minimum of 8 hours with battery charger complete as required. The panel should have a plug in Microphone for important manual messaging if required.</t>
  </si>
  <si>
    <t>16 Loop Panel</t>
  </si>
  <si>
    <t>8 Loop Panel</t>
  </si>
  <si>
    <t>6 Loop Panel</t>
  </si>
  <si>
    <t>it shall also include the following :</t>
  </si>
  <si>
    <t xml:space="preserve">The FACP shall contain all equipment required for all audio control, 100 W  amplifier telephone system control, signalling and supervisory functions. This includes speaker zone indication, telephone circuit indication and control, digital voice units, microphone and main telephone handset. The  amplifier rating shall be as per the speakers quantities </t>
  </si>
  <si>
    <t>Function: The EVAC system equipment shall perform following functions:</t>
  </si>
  <si>
    <t xml:space="preserve">Operate as a two-way emergency telephone system control center.  </t>
  </si>
  <si>
    <t xml:space="preserve">Audibly and visually annunciate the active or trouble condition of every speaker circuit and telephone circuit. </t>
  </si>
  <si>
    <t xml:space="preserve">Audibly and visually annunciate any trouble condition of tone generators and digital voice units required for normal operation of the system.  </t>
  </si>
  <si>
    <t>Provide automatic, digitally-recorded voice messages and tones which may be field-programmed through the microphone.</t>
  </si>
  <si>
    <t>Suitable nos. of Digital Audio Amplifier ( 100 Watts  each ) capable of processing One of 8 audio channels at 70.7 VRMS output along with necessary enclosures. The Digital Audio Amplifier shall be fully monitored for fault and alarm reporting. The proposed Digital Audio Amplifiers shall (be Wall/Panel Mounted) not be rail mounted / dependant on Fire Panel CPU for operation. Failure of Fire Panel CPU shall not result in failure of Amplifier operation. rate of the same shall be included in above fire panel item. The Amplifier size shall be 20% extra.</t>
  </si>
  <si>
    <t>Necessary Integration Facility with BMS for following functions:-</t>
  </si>
  <si>
    <t xml:space="preserve">Alarm, Trouble condition, Supervisory alerts to BMS </t>
  </si>
  <si>
    <t>Share Graphics of Security, Fire and HVAC</t>
  </si>
  <si>
    <t>Web Interface</t>
  </si>
  <si>
    <t>UL Listed Fire Alarm Graphic Software for Monitoring &amp; Control along with compatible computer system.</t>
  </si>
  <si>
    <t>UL Listed &amp; FM Approved Repeater Panel with 960 Character LCD Display complete as required.</t>
  </si>
  <si>
    <t>Supply &amp; laying of following grade with copper conductor armoured FIRE SURVIVAL cable with  XLPE insulation as per  IEC-60502:2004 Part-1 (Armoured), Retain circuit integrity as per BS-6387 CWZ, BSEN 50200, BS-8434. (armoured), (Resistance to fire at 950º C for 3 hours), as per specifications in cable trays,  clamped including anchor fastners to wall with suitable clamps, saddles fixing bolts,2 MS cable glands for each detector back box, complete in all respect as required as per specifications.(Red Colour)</t>
  </si>
  <si>
    <t xml:space="preserve">a. </t>
  </si>
  <si>
    <t xml:space="preserve">2 core x 1.5 sq. mm </t>
  </si>
  <si>
    <t>Providing and fixing in position 1.2mm thick M.S. circular outlet boxes for housing smoke detectors/heat detectors on the true Ceiling  complete with all fixing accessories as required</t>
  </si>
  <si>
    <t>4 x 1.5 sq mm PVC sheathed copper conductor 1100 volts grade flexible FRLS wires of approved make in concealed or surface mounted existing 25 mm dia MS conduit including fixing, supporting, saddling &amp; flexible conduit etc complete in all respect.</t>
  </si>
  <si>
    <t>SUBJECT : Water Leak Detection</t>
  </si>
  <si>
    <t>Supply Installation, Testing and comissioning of Conventional Water Leak Detection Panel, 
The Panel should be complete with Power Supply units for Hooter mounted outside each critical room.</t>
  </si>
  <si>
    <r>
      <rPr>
        <rFont val="Calibri"/>
        <color theme="1"/>
        <sz val="10.0"/>
      </rPr>
      <t xml:space="preserve">Supply Installation, Testing and comissioning of </t>
    </r>
    <r>
      <rPr>
        <rFont val="Calibri"/>
        <b/>
        <color theme="1"/>
        <sz val="10.0"/>
      </rPr>
      <t>Sensor interface module</t>
    </r>
    <r>
      <rPr>
        <rFont val="Calibri"/>
        <color theme="1"/>
        <sz val="10.0"/>
      </rPr>
      <t>. Mounted on false floor pedestal with sutable clamp.
Note:- SIM should be able to provide PF Contact for FAS/BMS Integration.</t>
    </r>
  </si>
  <si>
    <r>
      <rPr>
        <rFont val="Calibri"/>
        <color theme="1"/>
        <sz val="10.0"/>
      </rPr>
      <t xml:space="preserve">Supply Installation, Testing and comissioning of "UL Listed" </t>
    </r>
    <r>
      <rPr>
        <rFont val="Calibri"/>
        <b/>
        <color theme="1"/>
        <sz val="10.0"/>
      </rPr>
      <t>WLD Digital sensing cable</t>
    </r>
    <r>
      <rPr>
        <rFont val="Calibri"/>
        <color theme="1"/>
        <sz val="10.0"/>
      </rPr>
      <t xml:space="preserve"> : 
Cable shall have Jacket on top to avoid false alarm, Hold Down Clips with adhesive backs, cable connectors, end termination plugs etc. </t>
    </r>
  </si>
  <si>
    <t>15 Mtrs. Length</t>
  </si>
  <si>
    <t>Supply Installation, Testing and comissioning of Communication Cable for networking between WLD Serial Interface Modules and Panel : 
(Beldon 8723 or Equivalent as ratified by the WLD OEM)
Typical Specs : FRLS 1 Twisted Pair x 1.5 mm2,  Multistrand Copper conductor, (Armoured or flexible in GI Conduit including the conduit), Black in Colour, Shielded individually with Al-Mylar Tape, and 0.5 mm2 Drain wire. 
Complete with GI Junction Boxes, lugs, cable compression glands, cable tags and Ferruling.</t>
  </si>
  <si>
    <r>
      <rPr>
        <rFont val="Calibri"/>
        <color theme="1"/>
        <sz val="10.0"/>
      </rPr>
      <t xml:space="preserve">Supply Installation, Testing and comissioning of </t>
    </r>
    <r>
      <rPr>
        <rFont val="Calibri"/>
        <b/>
        <color theme="1"/>
        <sz val="10.0"/>
      </rPr>
      <t>Hooter cum strobe</t>
    </r>
    <r>
      <rPr>
        <rFont val="Calibri"/>
        <color theme="1"/>
        <sz val="10.0"/>
      </rPr>
      <t xml:space="preserve"> for WLD system complete with required accessories. Location - Outside each critical room</t>
    </r>
  </si>
  <si>
    <t>SUBJECT : Rodent</t>
  </si>
  <si>
    <t>Supply, Installation &amp; Commissioning of Rodent Systems.</t>
  </si>
  <si>
    <t>Supply Installation, Testing and comissioning of Main Panel wall mounting type with facility to connect 24 satellites in one zone.</t>
  </si>
  <si>
    <t>Supply Installation, Testing and comissioning of Transducer Satellite Stations capable of Emitting Ultrasonic sound of frequencies 20 Khz and higher, with blinking LED Indication &amp; shall capable to covering area of 500 Sq.ft. complete with required mounting accessories.</t>
  </si>
  <si>
    <t>Supply Installation of FRLS 1 pair Armoured 14/40 SWG Specially coated wire, PVC sheathed Cable on surface with hot dip GI Saddels and spacers at evry 0.3 meter.</t>
  </si>
  <si>
    <t>Mtrs</t>
  </si>
  <si>
    <t>SUBJECT : Exit Signage</t>
  </si>
  <si>
    <t>Note  : Vendor to visit the construction site, understanding the building, structure, beams, roofs, ceiling etc., for the benefit of quoting completely on several perspectives such as mobilisation, Logistics, storage, Instalation, Support systems to the I beams Purlins etc.,</t>
  </si>
  <si>
    <r>
      <rPr>
        <rFont val="Calibri"/>
        <color theme="1"/>
        <sz val="10.0"/>
      </rPr>
      <t xml:space="preserve">Note: It is proposed to achieve </t>
    </r>
    <r>
      <rPr>
        <rFont val="Calibri"/>
        <b/>
        <color theme="1"/>
        <sz val="10.0"/>
      </rPr>
      <t>LEED Gold Certification</t>
    </r>
    <r>
      <rPr>
        <rFont val="Calibri"/>
        <color theme="1"/>
        <sz val="10.0"/>
      </rPr>
      <t xml:space="preserve"> for this building. Vendor to go through the LEED documents &amp; comply to the requirement in reference to this BOQ &amp; Specification. </t>
    </r>
  </si>
  <si>
    <t>Supply, Installation, Testing and Commissioning of Self contained Emergency Exit Signages comprising of following :</t>
  </si>
  <si>
    <r>
      <rPr>
        <rFont val="Calibri"/>
        <color theme="1"/>
        <sz val="10.0"/>
      </rPr>
      <t xml:space="preserve">Supply Installation Testing and comissioning of </t>
    </r>
    <r>
      <rPr>
        <rFont val="Calibri"/>
        <b/>
        <color theme="1"/>
        <sz val="10.0"/>
      </rPr>
      <t>FLUSH MOUNT DUAL SIDED</t>
    </r>
    <r>
      <rPr>
        <rFont val="Calibri"/>
        <color theme="1"/>
        <sz val="10.0"/>
      </rPr>
      <t xml:space="preserve">, Maintained 3 Watt LED, FIRE Exit luminaires, Sheet metal Body, Painted to RAL 9010, Pictogram 280 (I) X 130(W), with spring supports, Legend with clear acrylic/engraved pattern to be fully compliant with requirements of designed and installed to meet the fire and safety code of practice &amp; the respective EN 60598-2-22 and the system designed in compliance with EN50171, EN50272-2, EN50172, and EN1838 standards  EN Standards, IP 20 with NiCad 2 x 1.2V Battery Backup for 90 Minutes operation in following formats as per Layouts :  Right Arrow, Left Arrow, Down Arrow, Both sides etc. Input Supply : 220 V AC ±10%                                                                                                                              </t>
    </r>
  </si>
  <si>
    <r>
      <rPr>
        <rFont val="Calibri"/>
        <color theme="1"/>
        <sz val="10.0"/>
      </rPr>
      <t xml:space="preserve">Supply Installation Testing and comissioning of </t>
    </r>
    <r>
      <rPr>
        <rFont val="Calibri"/>
        <b/>
        <color theme="1"/>
        <sz val="10.0"/>
      </rPr>
      <t>SURFACE MOUNT SINGLE  SIDED</t>
    </r>
    <r>
      <rPr>
        <rFont val="Calibri"/>
        <color theme="1"/>
        <sz val="10.0"/>
      </rPr>
      <t xml:space="preserve">, Maintained 3 Watt LED, FIRE Exit luminaires, Sheet metal Body, Painted to RAL 9010, Pictogram 280 (I) X 130(W), Legend with clear acrylic/engraved pattern to be fully compliant with requirements of designed and installed to meet the fire and safety code of practice &amp; the respective EN 60598-2-22 and the system designed in compliance with EN50171, EN50272-2, EN50172, and EN1838 standards  EN Standards, IP 20 with NiCad 2 x 1.2V Battery Backup for 90 Minutes operation in following formats as per Layouts :  Right Arrow, Left Arrow, Down Arrow, Both sides etc. Input Supply : 220 V AC ±10%         </t>
    </r>
  </si>
  <si>
    <t>SUBJECT : Vesda</t>
  </si>
  <si>
    <t>VESDA ASPIRATING SMOKE DETECTION SYSTEM</t>
  </si>
  <si>
    <t>For Hub Rooma and server rooms.</t>
  </si>
  <si>
    <t xml:space="preserve">1. Should be BMS Compatible </t>
  </si>
  <si>
    <t>2.  Modbus and interface card over RS485  output to be provided</t>
  </si>
  <si>
    <t>3. Termination of cables in the respective device</t>
  </si>
  <si>
    <t>Make :  Honeywell /Xtralis</t>
  </si>
  <si>
    <t>Supply, installation, testing and commissioning of the following VESDA (Very Early Smoke Detection and Alarm System).</t>
  </si>
  <si>
    <t>The Panels Shall be BMS comptable.</t>
  </si>
  <si>
    <t>Supply, installation, testing and commissioning of UL &amp; FM certified Laser-Based Absolute Smoke Detection system with single pipe inlet aspiration detector for Up to 500 m2 (5000 sq. ft.) coverage; 50m linear pipe &amp; 30m branched pipe; Wide sensitivity range; 3 alarm levels; High efficiency aspirator; Clean air barrier optics protection; Easy to replace air filter; 3 relays; AutoLearn; Referencing; Event log.  Alarm Threshold Setting Range: (0.005%–20% obs/m) &amp; Instant Fault Finder. The cost should includes power supply unit for the controller
VESDA Model Similar to VLF 500  [Vendor to selct the model as per room dimension given with sampling holes to be consider for room &amp; false floor &amp; also return air path]</t>
  </si>
  <si>
    <t xml:space="preserve">Nos.  </t>
  </si>
  <si>
    <t>Power supply unit for above detector</t>
  </si>
  <si>
    <t>Aspiration tubes  UPVC</t>
  </si>
  <si>
    <t>RM</t>
  </si>
  <si>
    <t>Capillary tubes</t>
  </si>
  <si>
    <t>Air termination ( Nozzles)</t>
  </si>
  <si>
    <t>Electronic Hooter</t>
  </si>
  <si>
    <t>Supply and surface laying of 2 c x 1.5 sq mm armoured copper cable</t>
  </si>
  <si>
    <t>PROJECT :   DHL CHENNAI</t>
  </si>
  <si>
    <t>BOQ : Networking</t>
  </si>
  <si>
    <t>Amount(INR)</t>
  </si>
  <si>
    <t>Supply Components-DATA Nodes-Cat6</t>
  </si>
  <si>
    <r>
      <rPr>
        <rFont val="Calibri"/>
        <color theme="1"/>
        <sz val="10.0"/>
      </rPr>
      <t xml:space="preserve">Cat 6 UTP Mounting Cord,7 ft, </t>
    </r>
    <r>
      <rPr>
        <rFont val="Calibri"/>
        <b/>
        <color theme="1"/>
        <sz val="10.0"/>
      </rPr>
      <t>Color Light Blue for User ends</t>
    </r>
  </si>
  <si>
    <r>
      <rPr>
        <rFont val="Calibri"/>
        <color theme="1"/>
        <sz val="10.0"/>
      </rPr>
      <t xml:space="preserve">1-port face plate of size 3x3 with shutter, </t>
    </r>
    <r>
      <rPr>
        <rFont val="Calibri"/>
        <b/>
        <color theme="1"/>
        <sz val="10.0"/>
      </rPr>
      <t xml:space="preserve">Color White </t>
    </r>
    <r>
      <rPr>
        <rFont val="Calibri"/>
        <color theme="1"/>
        <sz val="10.0"/>
      </rPr>
      <t xml:space="preserve">             </t>
    </r>
  </si>
  <si>
    <r>
      <rPr>
        <rFont val="Calibri"/>
        <color theme="1"/>
        <sz val="10.0"/>
      </rPr>
      <t xml:space="preserve">2-port face plate of size 3x3 with Shutter, </t>
    </r>
    <r>
      <rPr>
        <rFont val="Calibri"/>
        <b/>
        <color theme="1"/>
        <sz val="10.0"/>
      </rPr>
      <t xml:space="preserve">Color White </t>
    </r>
    <r>
      <rPr>
        <rFont val="Calibri"/>
        <color theme="1"/>
        <sz val="10.0"/>
      </rPr>
      <t xml:space="preserve">            </t>
    </r>
  </si>
  <si>
    <r>
      <rPr>
        <rFont val="Calibri"/>
        <color theme="1"/>
        <sz val="10.0"/>
      </rPr>
      <t xml:space="preserve">4-port face plate of size 3x3 with Shutter, </t>
    </r>
    <r>
      <rPr>
        <rFont val="Calibri"/>
        <b/>
        <color theme="1"/>
        <sz val="10.0"/>
      </rPr>
      <t xml:space="preserve">Color White </t>
    </r>
    <r>
      <rPr>
        <rFont val="Calibri"/>
        <color theme="1"/>
        <sz val="10.0"/>
      </rPr>
      <t xml:space="preserve">            </t>
    </r>
  </si>
  <si>
    <r>
      <rPr>
        <rFont val="Calibri"/>
        <color theme="1"/>
        <sz val="10.0"/>
      </rPr>
      <t xml:space="preserve">Cat 6 UTP Information Outlets, </t>
    </r>
    <r>
      <rPr>
        <rFont val="Calibri"/>
        <b/>
        <color theme="1"/>
        <sz val="10.0"/>
      </rPr>
      <t>Color Blue for User ends</t>
    </r>
  </si>
  <si>
    <t>4-Pair, Cat6, UTP Cable (305 mt. Roll)</t>
  </si>
  <si>
    <t>Roll</t>
  </si>
  <si>
    <t>Patch Panel, unloaded, 24-port -Angular Data</t>
  </si>
  <si>
    <r>
      <rPr>
        <rFont val="Calibri"/>
        <color theme="1"/>
        <sz val="10.0"/>
      </rPr>
      <t>Cat 6 UTP Information Outelts,</t>
    </r>
    <r>
      <rPr>
        <rFont val="Calibri"/>
        <b/>
        <color theme="1"/>
        <sz val="10.0"/>
      </rPr>
      <t>Color Blue for Rack ends</t>
    </r>
  </si>
  <si>
    <r>
      <rPr>
        <rFont val="Calibri"/>
        <color theme="1"/>
        <sz val="10.0"/>
      </rPr>
      <t xml:space="preserve">Cat 6 UTP Mounting Cord, 7 ft, </t>
    </r>
    <r>
      <rPr>
        <rFont val="Calibri"/>
        <b/>
        <color theme="1"/>
        <sz val="10.0"/>
      </rPr>
      <t>Color Light Blue Rack end</t>
    </r>
  </si>
  <si>
    <t>Supply Components-Fiber Cable &amp; Fiber Accessories--2Runs x 6Core Fiber MM</t>
  </si>
  <si>
    <t>6-Core MM 50/125  micron OM4 Armoured Fiber Cable, LSZH</t>
  </si>
  <si>
    <t>High Density 1U Sliding fiber Splice Panel, accepts (4) G2 modules, providing up to 48 duplex LC ports, accepts splice wallets,</t>
  </si>
  <si>
    <t>360G2 Cartridge, 12-LC-LS-AQ-Pigtails, LazrSPEED, Aqua w/Pigtails</t>
  </si>
  <si>
    <t>RoloSplice Kit E/W 2 Fusion Splice Trays, for 1U Shelf</t>
  </si>
  <si>
    <t xml:space="preserve">Blank Panel </t>
  </si>
  <si>
    <t>LC-LC Style MM 50/125 micron Duplex OM4 Patch Cord, 3 Meter</t>
  </si>
  <si>
    <t>LC-LC Style MM 50/125 micron Duplex OM4 Patch Cord, 5 Meter</t>
  </si>
  <si>
    <t>Supply Components-Network Rack  &amp; Accessories</t>
  </si>
  <si>
    <t>42U Rack/Powder Coated</t>
  </si>
  <si>
    <t>High Density Vertical Cable Organiser/8 inch/Front &amp; Back</t>
  </si>
  <si>
    <t>Run-Way Kit-20Inch</t>
  </si>
  <si>
    <t>Mounting Hardware/OR/Pk-20</t>
  </si>
  <si>
    <t xml:space="preserve">IT Rack mount power distribution unit, 1Ph, 230V, 16A, 50/60Hz, 2U standard with 6 X Indian Round Pin 5/15A, Inlet Plug type 16A Indian Round Pin, 16A MCB - </t>
  </si>
  <si>
    <t>Supply Components-Misc Items for Cabling</t>
  </si>
  <si>
    <t>Copper Consumables items Ferrule Tube for UTP cables, Bubble Wrap arounds for securing cables,,Cable Ties,Velcro Tie etc</t>
  </si>
  <si>
    <t>Installation /Services for-Cabling Components</t>
  </si>
  <si>
    <t>Laying of CAT6 UTP Cables in Raceway/Conduits</t>
  </si>
  <si>
    <t>Cat6 UTP Cable Identification, Ferruling with Cylinderical ferrule both end</t>
  </si>
  <si>
    <t>Termination of Cat6 Information Outlet at User end</t>
  </si>
  <si>
    <t>Installation of Face Plate Including labelling</t>
  </si>
  <si>
    <t>Fixing of 24 Port Jack Panel in rack including labeling</t>
  </si>
  <si>
    <t>Termination of Cat6 Information Outlet at Panel end</t>
  </si>
  <si>
    <t>Copper Patch Cord Labelling &amp; Dressing at Rack end</t>
  </si>
  <si>
    <t>Testing of Data Nodes with Fluke Meter</t>
  </si>
  <si>
    <t>Installation of 45/42U network Rack with all the accessories</t>
  </si>
  <si>
    <t xml:space="preserve">Documentation of Copper work </t>
  </si>
  <si>
    <t>Certification of Copper work</t>
  </si>
  <si>
    <t>Project Management includes supervisions Charges</t>
  </si>
  <si>
    <t>Fiber Services</t>
  </si>
  <si>
    <t>Laying of Fiber Cable</t>
  </si>
  <si>
    <t>Installation of Fiber LIU</t>
  </si>
  <si>
    <t>Splicing of Fiber Core</t>
  </si>
  <si>
    <t>Core</t>
  </si>
  <si>
    <t>Testing of Fiber Core with Fluke Meter</t>
  </si>
  <si>
    <t>DHL 7th FLOOR Chennai</t>
  </si>
  <si>
    <t>QTY.</t>
  </si>
  <si>
    <t>DATA
D1</t>
  </si>
  <si>
    <t>DATA
D2</t>
  </si>
  <si>
    <t>TOTAL
DATA D1</t>
  </si>
  <si>
    <t>TOTAL
DATA D2</t>
  </si>
  <si>
    <t>DUPLEX
PLATE</t>
  </si>
  <si>
    <t>QUAD
PLATE</t>
  </si>
  <si>
    <t xml:space="preserve">LINER WORKSTATION </t>
  </si>
  <si>
    <t xml:space="preserve">120 DG. WORKSTATION </t>
  </si>
  <si>
    <t xml:space="preserve">RECEPTION </t>
  </si>
  <si>
    <t xml:space="preserve">CABIN ROOM </t>
  </si>
  <si>
    <t>PHONE BOOTH</t>
  </si>
  <si>
    <t xml:space="preserve">4PAX MEETING ROOM </t>
  </si>
  <si>
    <t xml:space="preserve">6PAX MEETING ROOM </t>
  </si>
  <si>
    <t xml:space="preserve">8PAX MEETING ROOM </t>
  </si>
  <si>
    <t xml:space="preserve">14 PAX CONFERENCE ROOM </t>
  </si>
  <si>
    <t>COMAND CENTER</t>
  </si>
  <si>
    <t>LAB</t>
  </si>
  <si>
    <t xml:space="preserve">BMS ROOM </t>
  </si>
  <si>
    <t xml:space="preserve">IDF ROOM </t>
  </si>
  <si>
    <t xml:space="preserve">BATTERY ROOM </t>
  </si>
  <si>
    <t xml:space="preserve">ELECTERICAL ROOM </t>
  </si>
  <si>
    <t xml:space="preserve">NURSING ROOM </t>
  </si>
  <si>
    <t xml:space="preserve">TB  ROOM </t>
  </si>
  <si>
    <t xml:space="preserve">50 SEATER TRAINING ROOM </t>
  </si>
  <si>
    <t xml:space="preserve">STORE ROOM </t>
  </si>
  <si>
    <t xml:space="preserve">PANTRY </t>
  </si>
  <si>
    <t xml:space="preserve">JANITOR ROOM </t>
  </si>
  <si>
    <t xml:space="preserve">ULD BHOOT </t>
  </si>
  <si>
    <t xml:space="preserve">COLLAB </t>
  </si>
  <si>
    <t>WIFI</t>
  </si>
  <si>
    <t>AV AND SECURITY SYSTEM</t>
  </si>
  <si>
    <t>TOTAL :-</t>
  </si>
  <si>
    <t>SUBJECT : Plumbing &amp; Fire Fighting</t>
  </si>
  <si>
    <t>Plumbing</t>
  </si>
  <si>
    <t>Wet Sprinkler System</t>
  </si>
  <si>
    <t>Fire Extinguishers</t>
  </si>
  <si>
    <t>FK-5-1-12</t>
  </si>
  <si>
    <t>Fire Curtain</t>
  </si>
  <si>
    <t>SUBJECT : Plumbing</t>
  </si>
  <si>
    <t>SOIL, WASTE AND VENT PIPES AND FITTINGS</t>
  </si>
  <si>
    <t>Providing, jointing and fixing  UPVC  Soil, Waste and Vent System ( For Toilet)</t>
  </si>
  <si>
    <t>The work shall be done as per technical specifications and in general shall include:</t>
  </si>
  <si>
    <r>
      <rPr>
        <rFont val="Calibri"/>
        <b/>
        <color theme="1"/>
        <sz val="10.0"/>
      </rPr>
      <t>Material:</t>
    </r>
    <r>
      <rPr>
        <rFont val="Calibri"/>
        <color theme="1"/>
        <sz val="10.0"/>
      </rPr>
      <t xml:space="preserve"> UPVC pipes and fittings (moulded as well as fabricated)  conforming to IS : 13592 - Type B</t>
    </r>
  </si>
  <si>
    <t>Fittings shall include all standard moulded as well as fabricated fittings like bends, tees, Y-tees, crosses, boss connections, access pieces, saddle pieces, cleanouts, adaptors for connections to other materials, plugs, reducers, cowls, offsets and other specials</t>
  </si>
  <si>
    <r>
      <rPr>
        <rFont val="Calibri"/>
        <b/>
        <color theme="1"/>
        <sz val="10.0"/>
      </rPr>
      <t>Jointing:</t>
    </r>
    <r>
      <rPr>
        <rFont val="Calibri"/>
        <color theme="1"/>
        <sz val="10.0"/>
      </rPr>
      <t xml:space="preserve"> Pushfit rubber ring jointing technique in general. Solvent cement joints may be provided for fittings and specials which are not manufactured with pushfit rubber joints</t>
    </r>
  </si>
  <si>
    <r>
      <rPr>
        <rFont val="Calibri"/>
        <b/>
        <color theme="1"/>
        <sz val="10.0"/>
      </rPr>
      <t>Installation, Testing and Commissioning:</t>
    </r>
    <r>
      <rPr>
        <rFont val="Calibri"/>
        <color theme="1"/>
        <sz val="10.0"/>
      </rPr>
      <t xml:space="preserve"> The installation shall be complete in all respects including cutting chases / holes in walls, slabs, excavation, refilling and disposal of surplus earth where required and making good, etc</t>
    </r>
  </si>
  <si>
    <r>
      <rPr>
        <rFont val="Calibri"/>
        <b/>
        <color theme="1"/>
        <sz val="10.0"/>
      </rPr>
      <t xml:space="preserve">M.S Supports: </t>
    </r>
    <r>
      <rPr>
        <rFont val="Calibri"/>
        <color theme="1"/>
        <sz val="10.0"/>
      </rPr>
      <t>All vertical and suspended horizontal pipework shall be fixed on MS brackets and hangers with U-clamps made from 10 mm dia galvanised steel rod complete with nuts and washers. Cost for MS structural work for supports shall be included in the rates</t>
    </r>
  </si>
  <si>
    <r>
      <rPr>
        <rFont val="Calibri"/>
        <b/>
        <color theme="1"/>
        <sz val="10.0"/>
      </rPr>
      <t xml:space="preserve">Conctere Encasing ( In case of Sunken Floor/ burried pipes): </t>
    </r>
    <r>
      <rPr>
        <rFont val="Calibri"/>
        <b val="0"/>
        <color theme="1"/>
        <sz val="10.0"/>
      </rPr>
      <t xml:space="preserve"> The pipes and fittings shall be encased with 75 mm thick cement concrete ( 1:2:4) all around</t>
    </r>
  </si>
  <si>
    <r>
      <rPr>
        <rFont val="Calibri"/>
        <b/>
        <color theme="1"/>
        <sz val="10.0"/>
      </rPr>
      <t xml:space="preserve">Making Good the Structure Crossongs: </t>
    </r>
    <r>
      <rPr>
        <rFont val="Calibri"/>
        <color theme="1"/>
        <sz val="10.0"/>
      </rPr>
      <t>For all horozontal and vertical crossings of building structure ( slabs, walls, beams, coloumn etc), the space between pipe and the structure shall be made good and water tight with concrete. The annular space between the pipe and the sleeves shall be sealed (upto a minimum depth 25 mm) with fire resistant acrylic based sealent of approved make and quality.</t>
    </r>
  </si>
  <si>
    <t>a) 75 mm dia</t>
  </si>
  <si>
    <t>M</t>
  </si>
  <si>
    <t>b) 110 mm dia</t>
  </si>
  <si>
    <r>
      <rPr>
        <rFont val="Calibri"/>
        <color theme="1"/>
        <sz val="10.0"/>
      </rPr>
      <t xml:space="preserve">Providing &amp; fixing </t>
    </r>
    <r>
      <rPr>
        <rFont val="Calibri"/>
        <b/>
        <color theme="1"/>
        <sz val="10.0"/>
      </rPr>
      <t xml:space="preserve">UPVC soil, waste, vent pipework comprising UPVC pipe conforming to </t>
    </r>
    <r>
      <rPr>
        <rFont val="Calibri"/>
        <color theme="1"/>
        <sz val="10.0"/>
      </rPr>
      <t xml:space="preserve"> IS :4985-1983 and of required class as specified below and fittings (moulded as well as fabricated) like elbows, bends, reducers, threaded tail pieces, caps and  and other specials.  jointing with cement solvent, chasing, cutting and making good the walls, complete in all respects including testing of complete installation.</t>
    </r>
  </si>
  <si>
    <t xml:space="preserve">a) 40 mm dia   6 kg/cm2 ( Class III )     </t>
  </si>
  <si>
    <t>b) 50 mm dia   6 kg/cm2 ( Class III )</t>
  </si>
  <si>
    <t>c) 63 mm dia   6 kg/cm2 ( Class III )</t>
  </si>
  <si>
    <r>
      <rPr>
        <rFont val="Calibri"/>
        <color theme="1"/>
        <sz val="10.0"/>
      </rPr>
      <t xml:space="preserve">Providing and fixing of </t>
    </r>
    <r>
      <rPr>
        <rFont val="Calibri"/>
        <b/>
        <color theme="1"/>
        <sz val="10.0"/>
      </rPr>
      <t xml:space="preserve">UPVC Floor Traps </t>
    </r>
    <r>
      <rPr>
        <rFont val="Calibri"/>
        <color theme="1"/>
        <sz val="10.0"/>
      </rPr>
      <t>formed out of bore 'P' trap with 50 mm water seal, setting in 1:2:4 mix cement concrete block or clamping to the wall or suspending with the ceiling including cutting and making good the walls and floors wherever required.</t>
    </r>
  </si>
  <si>
    <t>a) 110 mm inlet and 75 mm outlet</t>
  </si>
  <si>
    <t>Providing and fixing PVC floor trap EXTENTION PIECE formed out of 110 mm pipe with multiple side inlets formed with saddle pieces, suitable for 40, 50 and  63 mm dia side connections as per standard detail.</t>
  </si>
  <si>
    <r>
      <rPr>
        <rFont val="Calibri"/>
        <color theme="1"/>
        <sz val="10.0"/>
      </rPr>
      <t xml:space="preserve">Providing and fixing </t>
    </r>
    <r>
      <rPr>
        <rFont val="Calibri"/>
        <b/>
        <color theme="1"/>
        <sz val="10.0"/>
      </rPr>
      <t>floor drain points</t>
    </r>
    <r>
      <rPr>
        <rFont val="Calibri"/>
        <color theme="1"/>
        <sz val="10.0"/>
      </rPr>
      <t xml:space="preserve"> formed out of  63x 50 mm dia UPVC elbow with suitable extension piece, fitted with 75 mm dia nickel bronze grating and frame, embedded in floor, all complete.</t>
    </r>
  </si>
  <si>
    <r>
      <rPr>
        <rFont val="Calibri"/>
        <color rgb="FF000000"/>
        <sz val="10.0"/>
      </rPr>
      <t xml:space="preserve">Providing and fixing screwed down type </t>
    </r>
    <r>
      <rPr>
        <rFont val="Calibri"/>
        <b/>
        <color rgb="FF000000"/>
        <sz val="10.0"/>
      </rPr>
      <t>nickel bronze alloy cast floor cleanout/ CO</t>
    </r>
    <r>
      <rPr>
        <rFont val="Calibri"/>
        <color rgb="FF000000"/>
        <sz val="10.0"/>
      </rPr>
      <t xml:space="preserve">  with opening arrangements for soil / waste pipe and other necessary fittings inlcuding jointing, all complete as per standard detail.</t>
    </r>
  </si>
  <si>
    <t>a) for 75 mm dia pipe</t>
  </si>
  <si>
    <t>b) for 110 mm dia pipe</t>
  </si>
  <si>
    <r>
      <rPr>
        <rFont val="Calibri"/>
        <color theme="1"/>
        <sz val="10.0"/>
      </rPr>
      <t xml:space="preserve">Providing and fixing 120 mm dia round </t>
    </r>
    <r>
      <rPr>
        <rFont val="Calibri"/>
        <b/>
        <color theme="1"/>
        <sz val="10.0"/>
      </rPr>
      <t>stainless steel rotate lock type grating with frame and ABS Plastic cockroach trap</t>
    </r>
    <r>
      <rPr>
        <rFont val="Calibri"/>
        <color theme="1"/>
        <sz val="10.0"/>
      </rPr>
      <t>, embedded in floor, all complete of following make or equal approved</t>
    </r>
  </si>
  <si>
    <t>Make : ATGT, China/Neer</t>
  </si>
  <si>
    <t>Model: PD 3128</t>
  </si>
  <si>
    <r>
      <rPr>
        <rFont val="Calibri"/>
        <color theme="1"/>
        <sz val="10.0"/>
      </rPr>
      <t xml:space="preserve">Making connection with existing </t>
    </r>
    <r>
      <rPr>
        <rFont val="Calibri"/>
        <b/>
        <color theme="1"/>
        <sz val="10.0"/>
      </rPr>
      <t xml:space="preserve"> Soil and Waste pipework</t>
    </r>
    <r>
      <rPr>
        <rFont val="Calibri"/>
        <color theme="1"/>
        <sz val="10.0"/>
      </rPr>
      <t xml:space="preserve">. The work includes loosening / removing the existing lead joints, rotating the direction of the existing tees, bends etc. so as to connect with new branch lines from the toilets, redoing the joints with </t>
    </r>
    <r>
      <rPr>
        <rFont val="Calibri"/>
        <b/>
        <color theme="1"/>
        <sz val="10.0"/>
      </rPr>
      <t>'sealent'</t>
    </r>
    <r>
      <rPr>
        <rFont val="Calibri"/>
        <color theme="1"/>
        <sz val="10.0"/>
      </rPr>
      <t xml:space="preserve">, testing, commissioning all complete. Any pipe piece, fittings etc. required to make the connection shall be measured in </t>
    </r>
    <r>
      <rPr>
        <rFont val="Calibri"/>
        <b/>
        <color theme="1"/>
        <sz val="10.0"/>
      </rPr>
      <t xml:space="preserve">Item No. 2.1  </t>
    </r>
  </si>
  <si>
    <t xml:space="preserve">P/Fixing straight /offset type Macfit single body push fit type WC pan connector with factory supplied spring loaded seal guard of McAlpine, UK with integral single mould sealing fins made of flexible EVA body, including bush/adaptor for use with C.I. Pipe as supplied with the pan connector (if required). </t>
  </si>
  <si>
    <t>Making core cutting in slab of following size using core cutter machine as specified in the drawing. The annular space shall be sealed with adhesive material aand making water proof after installation of pipe, complete in all respect. Note: The approval for core cutting shall be taken from the Client/Structural consultant before core cutting.</t>
  </si>
  <si>
    <t>a) 90/100 mm dia</t>
  </si>
  <si>
    <t>b) 150 mm dia</t>
  </si>
  <si>
    <t xml:space="preserve">Sealing core cutting in slab of following size using adhesive material aand making water proof after installation of pipe, complete in all respect. </t>
  </si>
  <si>
    <t>Providing, installing, testing and commissioning of Grease Separator having grease storage capacity of 9 litre and total iquid holding capacity of 34.3 litre , all as per standard design and including making connections with scullery sink</t>
  </si>
  <si>
    <t>Make : SFA Paris ( Marketed by flowmech Pumps)</t>
  </si>
  <si>
    <t>Model: PP 40</t>
  </si>
  <si>
    <t>Providing, installing, testing and commissioning of package sump unit with built-in submersible drainage pump, nonreturn valve, all as per standard design and including making connections with scullery sink/wash bsain</t>
  </si>
  <si>
    <t>Make : SFA,  Paris ( Marketed by flowmech Pumps)</t>
  </si>
  <si>
    <t>Model: Sanispeed</t>
  </si>
  <si>
    <t>TOTAL FOR "Soil, Waste &amp; Vent Pipework" carried over to SUMMARY</t>
  </si>
  <si>
    <t xml:space="preserve"> WATER SUPPLY PIPE WORK</t>
  </si>
  <si>
    <r>
      <rPr>
        <rFont val="Calibri"/>
        <color theme="1"/>
        <sz val="10.0"/>
      </rPr>
      <t xml:space="preserve">Providing and fixing in position CPVC pipes </t>
    </r>
    <r>
      <rPr>
        <rFont val="Calibri"/>
        <b/>
        <color theme="1"/>
        <sz val="10.0"/>
      </rPr>
      <t>conforming to IS: 15778:2007 (Grade SDR-11)</t>
    </r>
    <r>
      <rPr>
        <rFont val="Calibri"/>
        <color theme="1"/>
        <sz val="10.0"/>
      </rPr>
      <t xml:space="preserve"> with all fittings, brass threaded adaptors and specials, solvent cement/threaded jointing, effecting proper connections, cutting chases in walls and floors and making good (including making connection with existing pipework), Note: Pipe work in shafts, ceiling voids and terrace shall be supported/ fixed on MS structural supports with U-clamps complete with nuts and washers.Cost for MS structural work for supports shall be included in the rates all complete. ( Pipework inside the toilets and pantry etc)
Note : 
</t>
    </r>
    <r>
      <rPr>
        <rFont val="Calibri"/>
        <b/>
        <color theme="1"/>
        <sz val="10.0"/>
      </rPr>
      <t xml:space="preserve">1) Solvent Cement shall be of make and grade as specified by the manufacturer of CPVC piping system. 
2) The entire CPVC piping system shall be installed, connected with exiting pipework, tested and commissioned following the recommendation of the manufacturer. </t>
    </r>
  </si>
  <si>
    <t>a) 1/2" N.D.(SDR 11 Rated )</t>
  </si>
  <si>
    <t>b) 3/4" N.D.(SDR 11 Rated )</t>
  </si>
  <si>
    <t>c) 1" N.D. (SDR 11 Rated )</t>
  </si>
  <si>
    <t>d) 1 1/4" N.D. (SDR 11 Rated )</t>
  </si>
  <si>
    <t>e) 1 12" N.D. (SDR 11 Rated )</t>
  </si>
  <si>
    <t>f) 2" N.D. (SDR 11 Rated )</t>
  </si>
  <si>
    <t>g) 2 1/2" N.D. (SDR 11 Rated )</t>
  </si>
  <si>
    <r>
      <rPr>
        <rFont val="Calibri"/>
        <color theme="1"/>
        <sz val="10.0"/>
      </rPr>
      <t xml:space="preserve">Providing and fixing of nickel plated </t>
    </r>
    <r>
      <rPr>
        <rFont val="Calibri"/>
        <b/>
        <color theme="1"/>
        <sz val="10.0"/>
      </rPr>
      <t>brass/ nonferrous alloy fullyway</t>
    </r>
    <r>
      <rPr>
        <rFont val="Calibri"/>
        <color theme="1"/>
        <sz val="10.0"/>
      </rPr>
      <t xml:space="preserve"> </t>
    </r>
    <r>
      <rPr>
        <rFont val="Calibri"/>
        <b/>
        <color theme="1"/>
        <sz val="10.0"/>
      </rPr>
      <t xml:space="preserve">ball valve </t>
    </r>
    <r>
      <rPr>
        <rFont val="Calibri"/>
        <color theme="1"/>
        <sz val="10.0"/>
      </rPr>
      <t>( minimum working pressure of 20 bar ) with operating handle of approved make.</t>
    </r>
    <r>
      <rPr>
        <rFont val="Calibri"/>
        <b/>
        <color theme="1"/>
        <sz val="10.0"/>
      </rPr>
      <t>( Note: Existing isolating valve shall be used for making connection with new pipework)</t>
    </r>
  </si>
  <si>
    <t xml:space="preserve">a) 15 mm dia </t>
  </si>
  <si>
    <t xml:space="preserve">b) 20 mm dia </t>
  </si>
  <si>
    <t>c) 25 mm dia</t>
  </si>
  <si>
    <t>d) 32 mm dia</t>
  </si>
  <si>
    <t>e) 40 mm dia</t>
  </si>
  <si>
    <t>f) 50 mm dia</t>
  </si>
  <si>
    <r>
      <rPr>
        <rFont val="Calibri"/>
        <color theme="1"/>
        <sz val="10.0"/>
      </rPr>
      <t>Providing and fixing screwed end</t>
    </r>
    <r>
      <rPr>
        <rFont val="Calibri"/>
        <b/>
        <color theme="1"/>
        <sz val="10.0"/>
      </rPr>
      <t xml:space="preserve"> Wafer type check valve (non return valve) of Class PN 10, </t>
    </r>
    <r>
      <rPr>
        <rFont val="Calibri"/>
        <color theme="1"/>
        <sz val="10.0"/>
      </rPr>
      <t>having stainless steel body and disc, trim and spring of approved make.  all complete.</t>
    </r>
  </si>
  <si>
    <t>a) 32 mm dia</t>
  </si>
  <si>
    <r>
      <rPr>
        <rFont val="Calibri"/>
        <color theme="1"/>
        <sz val="10.0"/>
      </rPr>
      <t xml:space="preserve">Providing and fixing insulation to hot water piping with closed cell chemically cross-linked polyethylene </t>
    </r>
    <r>
      <rPr>
        <rFont val="Calibri"/>
        <b/>
        <color theme="1"/>
        <sz val="10.0"/>
      </rPr>
      <t>( XLPE)</t>
    </r>
    <r>
      <rPr>
        <rFont val="Calibri"/>
        <color theme="1"/>
        <sz val="10.0"/>
      </rPr>
      <t xml:space="preserve"> preformed pipe sleeves of specified wall thickness using propriety adhesive and self adhesive tapes, all as per the manufacturer's specifications.  (For exposed  water pipes in plumbing shaft and on terrace) </t>
    </r>
  </si>
  <si>
    <t>a) 15 mm dia     - 9 mm thickness</t>
  </si>
  <si>
    <t>b) 20 mm dia     - 9 mm thickness</t>
  </si>
  <si>
    <r>
      <rPr>
        <rFont val="Calibri"/>
        <color theme="1"/>
        <sz val="10.0"/>
      </rPr>
      <t>Making connection with existing</t>
    </r>
    <r>
      <rPr>
        <rFont val="Calibri"/>
        <b/>
        <color theme="1"/>
        <sz val="10.0"/>
      </rPr>
      <t xml:space="preserve"> water supply pipes </t>
    </r>
    <r>
      <rPr>
        <rFont val="Calibri"/>
        <color theme="1"/>
        <sz val="10.0"/>
      </rPr>
      <t xml:space="preserve">with all fittings, specials &amp; clamps effecting proper connections, cutting chases in walls and floors and making good, including painting with two coats of anti-corrosive bitumanistic paint on buried and concealed pipework and with two coats enamel  paint of approved quality and shade over a coat of zinc chromate primer  on exposed pipework. (Internal Work). Any pipe piece, fittings etc. required to make the connection shall be measured in Item No. 3.1 </t>
    </r>
  </si>
  <si>
    <t>b) 20 mm dia</t>
  </si>
  <si>
    <t>f) 40 mm dia</t>
  </si>
  <si>
    <r>
      <rPr>
        <rFont val="Calibri"/>
        <color theme="1"/>
        <sz val="10.0"/>
      </rPr>
      <t xml:space="preserve">Supplying, installing, testing and commissioning of </t>
    </r>
    <r>
      <rPr>
        <rFont val="Calibri"/>
        <b/>
        <color theme="1"/>
        <sz val="10.0"/>
      </rPr>
      <t>Electromagnetic Water Meter</t>
    </r>
    <r>
      <rPr>
        <rFont val="Calibri"/>
        <color theme="1"/>
        <sz val="10.0"/>
      </rPr>
      <t xml:space="preserve"> Sandwich / Flanged ends ( and necessary bolt &amp; nuts with complete Wiring and Cabling work (compatible to  bms system)</t>
    </r>
  </si>
  <si>
    <t>Make :UPC</t>
  </si>
  <si>
    <t>a) 15mm DIA Water Meter</t>
  </si>
  <si>
    <t>b) 20mm DIA Water Meter</t>
  </si>
  <si>
    <t>c) 25mm DIA Water Meter</t>
  </si>
  <si>
    <t>d) 32mm DIA Water Meter</t>
  </si>
  <si>
    <t>e) 40mm DIA Water Meter</t>
  </si>
  <si>
    <t>f) 50mm DIA Water Meter</t>
  </si>
  <si>
    <t>g) 65mm DIA Water Meter</t>
  </si>
  <si>
    <r>
      <rPr>
        <rFont val="Calibri"/>
        <b/>
        <color theme="1"/>
        <sz val="10.0"/>
      </rPr>
      <t>Under Counter R.O Unit ( Kitchen area)</t>
    </r>
    <r>
      <rPr>
        <rFont val="Calibri"/>
        <color theme="1"/>
        <sz val="10.0"/>
      </rPr>
      <t xml:space="preserve">: Providing, installing, testing and commissioning </t>
    </r>
    <r>
      <rPr>
        <rFont val="Calibri"/>
        <b/>
        <color theme="1"/>
        <sz val="10.0"/>
      </rPr>
      <t xml:space="preserve">Packaged type </t>
    </r>
    <r>
      <rPr>
        <rFont val="Calibri"/>
        <color theme="1"/>
        <sz val="10.0"/>
      </rPr>
      <t xml:space="preserve">R.O system based water treatment system, capable of producing </t>
    </r>
    <r>
      <rPr>
        <rFont val="Calibri"/>
        <b/>
        <color theme="1"/>
        <sz val="10.0"/>
      </rPr>
      <t xml:space="preserve">50LPH </t>
    </r>
    <r>
      <rPr>
        <rFont val="Calibri"/>
        <color theme="1"/>
        <sz val="10.0"/>
      </rPr>
      <t>of portable water meeting the requirements as per standard and having storage capacity 25</t>
    </r>
    <r>
      <rPr>
        <rFont val="Calibri"/>
        <b/>
        <color theme="1"/>
        <sz val="10.0"/>
      </rPr>
      <t xml:space="preserve"> litre.</t>
    </r>
    <r>
      <rPr>
        <rFont val="Calibri"/>
        <color theme="1"/>
        <sz val="10.0"/>
      </rPr>
      <t xml:space="preserve"> suitable for Two taps ,The system shall be complete with housing, Pre-Treatment Units, Membranes Flushing / Cleaning System pH Correction System,   Disinfection System, TDS modulator,    Water Transfer &amp; </t>
    </r>
    <r>
      <rPr>
        <rFont val="Calibri"/>
        <b/>
        <color theme="1"/>
        <sz val="10.0"/>
      </rPr>
      <t>Booster Pump</t>
    </r>
    <r>
      <rPr>
        <rFont val="Calibri"/>
        <color theme="1"/>
        <sz val="10.0"/>
      </rPr>
      <t xml:space="preserve">, Buffer Tank, complete instrumentation for automation and monitoring, Rotameters, Pressure Gauges, </t>
    </r>
    <r>
      <rPr>
        <rFont val="Calibri"/>
        <b/>
        <color theme="1"/>
        <sz val="10.0"/>
      </rPr>
      <t xml:space="preserve"> TDS Mudulator,</t>
    </r>
    <r>
      <rPr>
        <rFont val="Calibri"/>
        <color theme="1"/>
        <sz val="10.0"/>
      </rPr>
      <t xml:space="preserve"> interconnecting pipework, electrical cabling and switchgear, all complete . The skid/supporting system shall be inclusive in the quoted rate
Basic Rate: 60500/-</t>
    </r>
  </si>
  <si>
    <r>
      <rPr>
        <rFont val="Calibri"/>
        <color theme="1"/>
        <sz val="10.0"/>
      </rPr>
      <t xml:space="preserve">The unit shall be suitable for the following expected raw water characterstics:
</t>
    </r>
    <r>
      <rPr>
        <rFont val="Calibri"/>
        <b/>
        <color theme="1"/>
        <sz val="10.0"/>
      </rPr>
      <t xml:space="preserve">Raw Water Characterstic
</t>
    </r>
    <r>
      <rPr>
        <rFont val="Calibri"/>
        <color theme="1"/>
        <sz val="10.0"/>
      </rPr>
      <t>pH Value: 6.5 - 8.5
Total Hardness : upto 300 mg/litre
Dissolved Solids: upto1000 mg/litre</t>
    </r>
  </si>
  <si>
    <t>Suggested Makes:</t>
  </si>
  <si>
    <t>a) Wa Corp Hyundai India Ltd./Oasis</t>
  </si>
  <si>
    <t>Providing, Fixting, Testing and Commissioing Infrared sensor touchless faucet system for filtered drinking water. Tarnish and scratch free resistant the SINGLE TAP SENSOR TAP WITH 3 OUTLET ( for chilled, hot and ambient temp.water dispensing  Tap suitable to fill pet water bottel 1ltr. comes single dispensing with LED UVC and anti bacterial tubing. ( Sink and Drip tray inclusive) and under counter Hydropac Calssic Unit with 10L Hot/10L Cold and online interface of ambient temp water.
 Power Consumption- 370 W
 Voltage Supply-230 V AC/50 Hz
 Ambient temperature- 4-32 deg C
 Chilled water temp- 5-10 deg C Hot water temp- max 80 deg C
 Flow pressure: min. 0.5 bar / recommended 1 – 5 bar
 Minimum recommended pressure 2.0 bar
Basic Rate: 175000/-</t>
  </si>
  <si>
    <t>R.O Tower Unit: Providing, Fixting, Testing and Commissioing Floor Mounted Package  RO Membrane Based Drinking Water Generation System with built-in Hot and Cold Water Storage</t>
  </si>
  <si>
    <r>
      <rPr>
        <rFont val="Calibri"/>
        <color theme="1"/>
        <sz val="10.0"/>
      </rPr>
      <t>Type: Packaged Type complete with micron filter, carbon filter cartridges and RO membranes, UF membranes all in engineering plastic housings, high pressure pump, pressurised storage vessel, disinfection unit, auto flush,</t>
    </r>
    <r>
      <rPr>
        <rFont val="Calibri"/>
        <b/>
        <color theme="1"/>
        <sz val="10.0"/>
      </rPr>
      <t xml:space="preserve"> TDS Mudulat</t>
    </r>
    <r>
      <rPr>
        <rFont val="Calibri"/>
        <color theme="1"/>
        <sz val="10.0"/>
      </rPr>
      <t>or, auto controls, interconnecting micro tubing, cabling etc and complete supporing/ fixing arrangement
Basic Rate: 140000/-</t>
    </r>
  </si>
  <si>
    <r>
      <rPr>
        <rFont val="Calibri"/>
        <color theme="1"/>
        <sz val="10.0"/>
      </rPr>
      <t xml:space="preserve">The unit shall be suitable for the following expected raw water characterstics:
</t>
    </r>
    <r>
      <rPr>
        <rFont val="Calibri"/>
        <b/>
        <color theme="1"/>
        <sz val="10.0"/>
      </rPr>
      <t>Raw Water Characterstic</t>
    </r>
    <r>
      <rPr>
        <rFont val="Calibri"/>
        <color theme="1"/>
        <sz val="10.0"/>
      </rPr>
      <t xml:space="preserve">
pH Value: 6.5 - 8.5
Total Hardness : upto 300 mg/litre
Dissolved Solids: upto1000 mg/litre</t>
    </r>
  </si>
  <si>
    <t>R.O Water Generation Capacity: As mentioned Below</t>
  </si>
  <si>
    <t xml:space="preserve">Cold- 40  L;  Ambeint - 85 Hot- 5 L </t>
  </si>
  <si>
    <t>a) Capacity: 100 LPH Capacity  with three  sensor taps (CHA)</t>
  </si>
  <si>
    <t>Make: WAE/Oasis</t>
  </si>
  <si>
    <t>TOTAL of "Water Supply" carried over to SUMMARY</t>
  </si>
  <si>
    <t>SUBJECT : Wet Sprinkler System</t>
  </si>
  <si>
    <r>
      <rPr>
        <rFont val="Calibri"/>
        <color theme="1"/>
        <sz val="10.0"/>
      </rPr>
      <t>Note: Vendor has to prepare necessary drawings for approval, documentation, fill up government forms, as required for the statutory authority certification (Fire NOC Cert</t>
    </r>
    <r>
      <rPr>
        <rFont val="Calibri"/>
        <b/>
        <color theme="1"/>
        <sz val="10.0"/>
      </rPr>
      <t>ification).  The statuto</t>
    </r>
    <r>
      <rPr>
        <rFont val="Calibri"/>
        <color theme="1"/>
        <sz val="10.0"/>
      </rPr>
      <t>ry associated government fee for this certification &amp; inspection, will be paid by the client.</t>
    </r>
  </si>
  <si>
    <r>
      <rPr>
        <rFont val="Calibri"/>
        <color theme="1"/>
        <sz val="10.0"/>
      </rPr>
      <t xml:space="preserve">Note: It is proposed to achieve </t>
    </r>
    <r>
      <rPr>
        <rFont val="Calibri"/>
        <b/>
        <color theme="1"/>
        <sz val="10.0"/>
      </rPr>
      <t>USGBC LEED Gold Certification</t>
    </r>
    <r>
      <rPr>
        <rFont val="Calibri"/>
        <color theme="1"/>
        <sz val="10.0"/>
      </rPr>
      <t xml:space="preserve"> for this building. Vendor to go through the LEED documents &amp; comply to the requirement in reference to this BOQ &amp; Specification. </t>
    </r>
  </si>
  <si>
    <r>
      <rPr>
        <rFont val="Aptos Narrow"/>
        <color theme="1"/>
        <sz val="10.0"/>
      </rPr>
      <t xml:space="preserve">Providing, laying, jointing, testing and commissioning pipework for </t>
    </r>
    <r>
      <rPr>
        <rFont val="Calibri"/>
        <b/>
        <color theme="1"/>
        <sz val="10.0"/>
      </rPr>
      <t xml:space="preserve">Sprinkler System  </t>
    </r>
    <r>
      <rPr>
        <rFont val="Calibri"/>
        <color theme="1"/>
        <sz val="10.0"/>
      </rPr>
      <t>including making connection with existing pipework,  fixing of pipework on walls, beams, slabs, columns  etc. with M. S. supports (duly painted), adjustable hangers,</t>
    </r>
    <r>
      <rPr>
        <rFont val="Calibri"/>
        <b/>
        <color theme="1"/>
        <sz val="10.0"/>
      </rPr>
      <t xml:space="preserve">wedge nut support </t>
    </r>
    <r>
      <rPr>
        <rFont val="Calibri"/>
        <color theme="1"/>
        <sz val="10.0"/>
      </rPr>
      <t>complete in all respects.</t>
    </r>
  </si>
  <si>
    <r>
      <rPr>
        <rFont val="Calibri"/>
        <b/>
        <color theme="1"/>
        <sz val="10.0"/>
      </rPr>
      <t>Material:</t>
    </r>
    <r>
      <rPr>
        <rFont val="Calibri"/>
        <color theme="1"/>
        <sz val="10.0"/>
      </rPr>
      <t xml:space="preserve"> G.I.  pipe Class 'C' conforming to  IS:1239 for pipes upto 150 mm dia and IS:3589-1991 for pipes above 150 mm dia.</t>
    </r>
  </si>
  <si>
    <r>
      <rPr>
        <rFont val="Calibri"/>
        <b/>
        <color rgb="FF000000"/>
        <sz val="10.0"/>
      </rPr>
      <t xml:space="preserve">Fittings: </t>
    </r>
    <r>
      <rPr>
        <rFont val="Calibri"/>
        <color rgb="FF000000"/>
        <sz val="10.0"/>
      </rPr>
      <t xml:space="preserve"> Ductile Iron Fittings (FM Approved) Screwed end Upto 50 mm dia pipes and Ductile Iron ( FM Approved) Groove Fittings (FM Approved) for pipes 65mm dia and above. Rigid &amp; Flexible Coupling shall be installed whever required
</t>
    </r>
    <r>
      <rPr>
        <rFont val="Calibri"/>
        <b/>
        <color rgb="FF000000"/>
        <sz val="10.0"/>
      </rPr>
      <t xml:space="preserve">Note: </t>
    </r>
    <r>
      <rPr>
        <rFont val="Calibri"/>
        <color rgb="FF000000"/>
        <sz val="10.0"/>
      </rPr>
      <t>No welding is allowed in the pipes unless approved by the Engineer in Charge for areas where Grooving is not possible. The coupling should not require any torque while tightening and approved as per FM Guidelines. The Gasket in the Rigid Coupling should be Grade E EPDM Type A.
The Grooving in the pipes should be done by the compatible Grooving Machine approved by the manufacturer of grooved fittings.</t>
    </r>
  </si>
  <si>
    <r>
      <rPr>
        <rFont val="Calibri"/>
        <b/>
        <color theme="1"/>
        <sz val="10.0"/>
      </rPr>
      <t>Painting:</t>
    </r>
    <r>
      <rPr>
        <rFont val="Calibri"/>
        <color theme="1"/>
        <sz val="10.0"/>
      </rPr>
      <t xml:space="preserve"> Pipework shall be painting with two coats of enamel paint of fire red shade over a coat of primer.</t>
    </r>
  </si>
  <si>
    <r>
      <rPr>
        <rFont val="Calibri"/>
        <b/>
        <color theme="1"/>
        <sz val="10.0"/>
      </rPr>
      <t>Firestops:</t>
    </r>
    <r>
      <rPr>
        <rFont val="Calibri"/>
        <color theme="1"/>
        <sz val="10.0"/>
      </rPr>
      <t xml:space="preserve"> For all horozontal and vertical crossings of building structure ( slabs, walls, beams, coloumn etc) pvc pipe sleeves of dia atleast 30 mm more than the dia of the pipe to be passed through shall be fixed in the building structure, the space buitween the the sleeve and the structure shall be made good. The annular space between the pipe and the sleeves shall be sealed (upto a minimum depth 25 mm) with fire resistant acrylic based sealent of approved make and quality.</t>
    </r>
  </si>
  <si>
    <t>Vendor shall submit all the Manufacturing and Test certificates with the delivery of pipes at site.</t>
  </si>
  <si>
    <t>150mm dia     ISI</t>
  </si>
  <si>
    <t>100mm dia     ISI</t>
  </si>
  <si>
    <t>80mm dia       ISI</t>
  </si>
  <si>
    <t>65mm dia       ISI</t>
  </si>
  <si>
    <t>50mm dia       ISI</t>
  </si>
  <si>
    <t>40mm dia       ISI</t>
  </si>
  <si>
    <t>32mm dia       ISI</t>
  </si>
  <si>
    <t>25mm dia       ISI</t>
  </si>
  <si>
    <t>ISI MARKED</t>
  </si>
  <si>
    <r>
      <rPr>
        <rFont val="Calibri"/>
        <color theme="1"/>
        <sz val="10.0"/>
      </rPr>
      <t xml:space="preserve">Supply Installation testing &amp; comissioning of </t>
    </r>
    <r>
      <rPr>
        <rFont val="Calibri"/>
        <b/>
        <color theme="1"/>
        <sz val="10.0"/>
      </rPr>
      <t>Concealed type, Bulb type sprinkler with Fusible coverplate</t>
    </r>
    <r>
      <rPr>
        <rFont val="Calibri"/>
        <color theme="1"/>
        <sz val="10.0"/>
      </rPr>
      <t xml:space="preserve"> of 15 NB, 68 deg.with heat activated, Quick Response, powder coated plate.</t>
    </r>
  </si>
  <si>
    <t>UL/FM Approved</t>
  </si>
  <si>
    <r>
      <rPr>
        <rFont val="Calibri"/>
        <color theme="1"/>
        <sz val="10.0"/>
      </rPr>
      <t xml:space="preserve">Supply Installation testing &amp; comissioning of </t>
    </r>
    <r>
      <rPr>
        <rFont val="Calibri"/>
        <b/>
        <color theme="1"/>
        <sz val="10.0"/>
      </rPr>
      <t>Pendant type sprinkler</t>
    </r>
    <r>
      <rPr>
        <rFont val="Calibri"/>
        <color theme="1"/>
        <sz val="10.0"/>
      </rPr>
      <t xml:space="preserve"> of 15 NB, Quartzoid bulb type 68 deg.Quick Response, with adjustable escutcheon plate in SS 304.  </t>
    </r>
  </si>
  <si>
    <t>Remove, Reinstallation, Testing of Existing Upright Sprinklers.</t>
  </si>
  <si>
    <r>
      <rPr>
        <rFont val="Calibri"/>
        <color theme="1"/>
        <sz val="10.0"/>
      </rPr>
      <t xml:space="preserve"> Supply Installation testing &amp; comissioning of </t>
    </r>
    <r>
      <rPr>
        <rFont val="Calibri"/>
        <b/>
        <color theme="1"/>
        <sz val="10.0"/>
      </rPr>
      <t xml:space="preserve">Upright type sprinkler </t>
    </r>
    <r>
      <rPr>
        <rFont val="Calibri"/>
        <color theme="1"/>
        <sz val="10.0"/>
      </rPr>
      <t>of 15 NB, Quartzoid bulb type 68 deg, Quick Response, with SS 304 sprinkler guard if required.</t>
    </r>
  </si>
  <si>
    <t>Remove, Reinstallation, Testing of Existing Pendant Sprinklers.</t>
  </si>
  <si>
    <r>
      <rPr>
        <rFont val="Calibri"/>
        <color theme="1"/>
        <sz val="10.0"/>
      </rPr>
      <t xml:space="preserve">Supply Installation testing &amp; comissioning of </t>
    </r>
    <r>
      <rPr>
        <rFont val="Calibri"/>
        <b/>
        <color theme="1"/>
        <sz val="10.0"/>
      </rPr>
      <t>Side Wall sprinkler</t>
    </r>
    <r>
      <rPr>
        <rFont val="Calibri"/>
        <color theme="1"/>
        <sz val="10.0"/>
      </rPr>
      <t>of 15 NB, 68 deg. Quick Response, with heat activated black powder coated plate.</t>
    </r>
  </si>
  <si>
    <r>
      <rPr>
        <rFont val="Calibri"/>
        <color theme="1"/>
        <sz val="10.0"/>
      </rPr>
      <t xml:space="preserve">Supply Installation testing of </t>
    </r>
    <r>
      <rPr>
        <rFont val="Calibri"/>
        <b/>
        <color theme="1"/>
        <sz val="10.0"/>
      </rPr>
      <t>Orifice Plate 6 mm Thick SS 316</t>
    </r>
    <r>
      <rPr>
        <rFont val="Calibri"/>
        <color theme="1"/>
        <sz val="10.0"/>
      </rPr>
      <t xml:space="preserve"> shall be fitted in flanges at the sprinkler header tapoff point to Main Riser.</t>
    </r>
  </si>
  <si>
    <t xml:space="preserve"> - Size 150 NB.</t>
  </si>
  <si>
    <t xml:space="preserve"> - Size 100 NB.</t>
  </si>
  <si>
    <r>
      <rPr>
        <rFont val="Calibri"/>
        <color theme="1"/>
        <sz val="10.0"/>
      </rPr>
      <t xml:space="preserve">Supply Installation testing of </t>
    </r>
    <r>
      <rPr>
        <rFont val="Calibri"/>
        <b/>
        <color theme="1"/>
        <sz val="10.0"/>
      </rPr>
      <t>Sprinkler Flexible drop pipes</t>
    </r>
    <r>
      <rPr>
        <rFont val="Calibri"/>
        <color theme="1"/>
        <sz val="10.0"/>
      </rPr>
      <t xml:space="preserve"> of 25mm diameter of SS Braided Corrugated SS Tubing to with stand 16 Bar pressure with welded reducer on one end to directly accommodate sprinkler &amp; female check nut on the other end to connect to the branch pipe with supports complete with required accessories to fix on the False ceiling with adjustable SS bar and clamps.
</t>
    </r>
    <r>
      <rPr>
        <rFont val="Calibri"/>
        <color theme="1"/>
        <sz val="10.0"/>
        <u/>
      </rPr>
      <t xml:space="preserve">Note : Wherever Sprinklers are located below the ducts, the Vendor shall provide Victaulic AB11 / AB12 or equivalent type threaded rod bracket to fit the sprinkler below the Duct. ( Space below duct is only 100mm)
OR with UL Listed FlexDrops with integral short Radius Elbow to ensure low profile fitting below the Duct. </t>
    </r>
  </si>
  <si>
    <t>1000 mm long</t>
  </si>
  <si>
    <t>1200 mm long</t>
  </si>
  <si>
    <t>1500 mm long</t>
  </si>
  <si>
    <t>Remove, Reinstallation, Testing of Existing Sprinkler Flexible drop pipes</t>
  </si>
  <si>
    <r>
      <rPr>
        <rFont val="Calibri"/>
        <color theme="1"/>
        <sz val="10.0"/>
      </rPr>
      <t>Providing and fixing of</t>
    </r>
    <r>
      <rPr>
        <rFont val="Calibri"/>
        <b/>
        <color theme="1"/>
        <sz val="10.0"/>
      </rPr>
      <t xml:space="preserve"> Sprinkler Hard drop pipes</t>
    </r>
    <r>
      <rPr>
        <rFont val="Calibri"/>
        <color theme="1"/>
        <sz val="10.0"/>
      </rPr>
      <t xml:space="preserve"> made of 25 NB GI Pipe with socket weld fittings with welded reducer on one end to directly accommodate sprinkler with supports (Length up to 2.5 Mtrs).</t>
    </r>
  </si>
  <si>
    <r>
      <rPr>
        <rFont val="Calibri"/>
        <color theme="1"/>
        <sz val="10.0"/>
      </rPr>
      <t>Supply Installation testing of</t>
    </r>
    <r>
      <rPr>
        <rFont val="Calibri"/>
        <b/>
        <color theme="1"/>
        <sz val="10.0"/>
      </rPr>
      <t xml:space="preserve"> Cast iron butterfly valve with Tamper Switch</t>
    </r>
    <r>
      <rPr>
        <rFont val="Calibri"/>
        <color theme="1"/>
        <sz val="10.0"/>
      </rPr>
      <t xml:space="preserve"> rated for pressure rating PN 16 kg/sq.cm standard pattern (Horizontal / Vertical),with necessary flanged joints by providing necessary pair of M.S. flanges, nuts, bolts, gaskets, etc. all complete for</t>
    </r>
  </si>
  <si>
    <t>150 NB</t>
  </si>
  <si>
    <t>80/100 NB</t>
  </si>
  <si>
    <r>
      <rPr>
        <rFont val="Calibri"/>
        <color theme="1"/>
        <sz val="10.0"/>
      </rPr>
      <t xml:space="preserve">Supply, Installation, Testing and commissioning of </t>
    </r>
    <r>
      <rPr>
        <rFont val="Calibri"/>
        <b/>
        <color theme="1"/>
        <sz val="10.0"/>
      </rPr>
      <t>Flow Switch pedal Type</t>
    </r>
    <r>
      <rPr>
        <rFont val="Calibri"/>
        <color theme="1"/>
        <sz val="10.0"/>
      </rPr>
      <t xml:space="preserve"> with dual potential free contact to monitored on the FAS system.</t>
    </r>
  </si>
  <si>
    <r>
      <rPr>
        <rFont val="Calibri"/>
        <color theme="1"/>
        <sz val="10.0"/>
      </rPr>
      <t xml:space="preserve">Supply Installation testing of 50 mm dia </t>
    </r>
    <r>
      <rPr>
        <rFont val="Calibri"/>
        <b/>
        <color theme="1"/>
        <sz val="10.0"/>
      </rPr>
      <t>Gate valve</t>
    </r>
    <r>
      <rPr>
        <rFont val="Calibri"/>
        <color theme="1"/>
        <sz val="10.0"/>
      </rPr>
      <t xml:space="preserve"> as per IS 778 for sprinkler drain with Tamper switch, On/Off status shall be monitored by BMS System.</t>
    </r>
  </si>
  <si>
    <r>
      <rPr>
        <rFont val="Calibri"/>
        <color theme="1"/>
        <sz val="10.0"/>
      </rPr>
      <t>Supply Installation testing of 25 mm dia</t>
    </r>
    <r>
      <rPr>
        <rFont val="Calibri"/>
        <b/>
        <color theme="1"/>
        <sz val="10.0"/>
      </rPr>
      <t xml:space="preserve"> Ball valve</t>
    </r>
    <r>
      <rPr>
        <rFont val="Calibri"/>
        <color theme="1"/>
        <sz val="10.0"/>
      </rPr>
      <t>, As per BS 5351, Listed type, ISI Marked.</t>
    </r>
  </si>
  <si>
    <r>
      <rPr>
        <rFont val="Calibri"/>
        <color theme="1"/>
        <sz val="10.0"/>
      </rPr>
      <t>Supply Installation testing of 50 mm dia</t>
    </r>
    <r>
      <rPr>
        <rFont val="Calibri"/>
        <b/>
        <color theme="1"/>
        <sz val="10.0"/>
      </rPr>
      <t xml:space="preserve"> Ball valve</t>
    </r>
    <r>
      <rPr>
        <rFont val="Calibri"/>
        <color theme="1"/>
        <sz val="10.0"/>
      </rPr>
      <t>, As per BS 5351, Listed type, ISI Marked.</t>
    </r>
  </si>
  <si>
    <r>
      <rPr>
        <rFont val="Calibri"/>
        <color theme="1"/>
        <sz val="10.0"/>
      </rPr>
      <t>Supply Installation testing of 25 mm</t>
    </r>
    <r>
      <rPr>
        <rFont val="Calibri"/>
        <b/>
        <color theme="1"/>
        <sz val="10.0"/>
      </rPr>
      <t xml:space="preserve"> Test Valve Drain kit with sight Glass</t>
    </r>
    <r>
      <rPr>
        <rFont val="Calibri"/>
        <color theme="1"/>
        <sz val="10.0"/>
      </rPr>
      <t>, Ball valve, Union &amp; required fittings etc</t>
    </r>
  </si>
  <si>
    <t>UL Listed</t>
  </si>
  <si>
    <r>
      <rPr>
        <rFont val="Calibri"/>
        <color theme="1"/>
        <sz val="10.0"/>
      </rPr>
      <t xml:space="preserve">Supply Installation testing of 25mm dia </t>
    </r>
    <r>
      <rPr>
        <rFont val="Calibri"/>
        <b/>
        <color theme="1"/>
        <sz val="10.0"/>
      </rPr>
      <t>Air Vent Valves</t>
    </r>
    <r>
      <rPr>
        <rFont val="Calibri"/>
        <color theme="1"/>
        <sz val="10.0"/>
      </rPr>
      <t xml:space="preserve"> at Sprinkler Tapoffs with Ball Valve.</t>
    </r>
  </si>
  <si>
    <r>
      <rPr>
        <rFont val="Calibri"/>
        <color theme="1"/>
        <sz val="10.0"/>
      </rPr>
      <t xml:space="preserve">Supply Installation testing of </t>
    </r>
    <r>
      <rPr>
        <rFont val="Calibri"/>
        <b/>
        <color theme="1"/>
        <sz val="10.0"/>
      </rPr>
      <t>Pressure Guage</t>
    </r>
    <r>
      <rPr>
        <rFont val="Calibri"/>
        <color theme="1"/>
        <sz val="10.0"/>
      </rPr>
      <t xml:space="preserve"> 0 - 5 Kg / cm2 with mounting arrangement and ball valve.</t>
    </r>
  </si>
  <si>
    <t xml:space="preserve">HydroTesting of Sprinkler piping Network before sprinkler installation with dead plug at 14kg/cms and after installation of sprinkler at 12Kg/cms </t>
  </si>
  <si>
    <t>Job</t>
  </si>
  <si>
    <t xml:space="preserve">Hydroluic calculation for sprinkler system of each zone </t>
  </si>
  <si>
    <t>SUBJECT : Fire Extinguishers</t>
  </si>
  <si>
    <t>Supply, installation, testing and commissioning of ISI marked 4.5 kg CO₂ type fire extinguisher, complete with wall mounting brackets or MS powder-coated floor stand, including all accessories and approved fire signage, as per specifications.</t>
  </si>
  <si>
    <t>Supply, installation, testing and commissioning of ISI marked 6 kg ABC type (stored pressure) fire extinguisher, complete with wall mounting brackets or MS powder-coated floor stand, including all accessories and approved fire signage, as per specifications.</t>
  </si>
  <si>
    <t>Supply, installation of Flexible Photo luminescent Sign Board of Size 200mm x 250mm ,displaying "Fire Extinguisher"
Shape of the sigange shall depend on the architect approvals, Vendor shall submit sample on site for approvals.</t>
  </si>
  <si>
    <t>Providing and fixing of MS powder-coated floor stand (tripod/open type) suitable for 4/6 kg fire extinguisher, with stable base and proper support for easy placement/removal, complete with necessary accessories. Vendor to submit sample for approval.</t>
  </si>
  <si>
    <r>
      <rPr>
        <rFont val="Calibri"/>
        <b/>
        <color theme="1"/>
        <sz val="10.0"/>
      </rPr>
      <t>Evacuation Plan</t>
    </r>
    <r>
      <rPr>
        <rFont val="Calibri"/>
        <color theme="1"/>
        <sz val="10.0"/>
      </rPr>
      <t xml:space="preserve"> with Auto Glow in A3 with 3 mm mounting acrylic sheet in Frame with transparent sandwich acrylic sheet with SS studs. capable to be mountable on partition with mounting accessories.</t>
    </r>
  </si>
  <si>
    <t>Supply, installation of Photo luminescent Sign Board of Size 200mm x 250mm ,displaying "MCP"</t>
  </si>
  <si>
    <r>
      <rPr>
        <rFont val="Calibri"/>
        <color theme="1"/>
        <sz val="10.0"/>
      </rPr>
      <t>Supply, installation of automatic 15kg Clean agent ceiling suspended  Fire Extinguisher</t>
    </r>
    <r>
      <rPr>
        <rFont val="Calibri"/>
        <color rgb="FFFF0000"/>
        <sz val="10.0"/>
      </rPr>
      <t xml:space="preserve"> [ 68 Deg. C]</t>
    </r>
    <r>
      <rPr>
        <rFont val="Calibri"/>
        <color theme="1"/>
        <sz val="10.0"/>
      </rPr>
      <t xml:space="preserve"> with Ceiling  mounting stand. </t>
    </r>
  </si>
  <si>
    <t>SUBJECT : Fire Extinguishers system FK-5-1-12</t>
  </si>
  <si>
    <t>UPS &amp; BATTERY
 ROOM - 1</t>
  </si>
  <si>
    <t>UPS &amp; BATTERY
 ROOM - 2</t>
  </si>
  <si>
    <t>SERVER</t>
  </si>
  <si>
    <t>HUB 1</t>
  </si>
  <si>
    <t>HUB 2</t>
  </si>
  <si>
    <t>HUB 3</t>
  </si>
  <si>
    <t>TOTAL QTY</t>
  </si>
  <si>
    <t xml:space="preserve">Design, Supply, Installation, Testing and Commissioning of UL Listed Total Room Flooding System using Fluoroketone (FK 5-1-12) UL Listed Extinguishing Agent, FK-5.1.12 Gas shall be UL Listed. The system Working Pressure should be of 25/42/50 Bar. Storage Cylinder shall be Seamless &amp; have PESO (Ex-CCOE) approved. The  system  also  to  be  fitted  with  low  pressure  supervisory switch for monitoring cylinder pressure gauge with safety burst disc safety cap, elbow and other accessories,  mounting  bracket,  container straps, NRV, Pressure  operated  control  head  which shall allow for pressure actuation of gas mounted, manually operated actuator to actuate the gas flooding process with the help of a lever, flexible rubber hose with wire braided enforcement to route the gas from the storage cylinder to the discharge piping, to be connected to the discharge outlet  of  gas  cylinder  valve  &amp;  to  be  terminated  at  the  system  piping  or  discharge  manifold, Flexible   actuation  hose   complete  as   required.   Designated   to  provide   proper  flow   rate   &amp; distribution FK-5.1.12 Gas to flood the hazard area as per latest NFPA 2001.
</t>
  </si>
  <si>
    <r>
      <rPr>
        <rFont val="Calibri"/>
        <b/>
        <color theme="1"/>
        <sz val="10.0"/>
      </rPr>
      <t xml:space="preserve">Bank of  2 Nos. ( 1 Operational + 1 standby) PESO Approved Seamless Cylinders ( as per manufacture`s recommendation) including the following:
</t>
    </r>
    <r>
      <rPr>
        <rFont val="Calibri"/>
        <b val="0"/>
        <color theme="1"/>
        <sz val="10.0"/>
      </rPr>
      <t>a) Master discharge valves ( electrically operated resettable type) &amp; slave discharge valves ( Pneuomatically  Operated)
b) Manual Actuation Device
c) Cylinder pressure monitoring system
d) Pressure guage with safety burst disc
e) Discharge flexible hose
f) Manifold with pressure switch
g) Non-Return Valves
h) Mounting rack complete with brackets
i) Straps
j) Safety Caps
h) Warning Signages (As per OEM)</t>
    </r>
  </si>
  <si>
    <t>34/40 Ltr</t>
  </si>
  <si>
    <t>Set</t>
  </si>
  <si>
    <t>80 Ltr</t>
  </si>
  <si>
    <t>120 Ltr</t>
  </si>
  <si>
    <t>140 Ltr</t>
  </si>
  <si>
    <t>Supply of  FK -5-1-12 agent  (Clean Agent Gas -UL ) including filling in the cylinder</t>
  </si>
  <si>
    <t>Providing, fixing and testing Mild Steel Seamless pipes as per ASTM A 106 Gr. B, Schedule-40 including necessary fittings and accessories like tees, bends, elbows, unions, reducers,  flanges, gaskets etc. as required including fixing of pipework on walls, slabs with supports, clamps etc. all complete 
Room Area up to 20sqm.</t>
  </si>
  <si>
    <t>Providing, calibrating and fixing Gas Discharge Nozzles, of suitable dia designed to provide the proper flow rate &amp; distribution of  FK-5-1-12  to total flood a hazard area: 180 deg. / 360 deg.</t>
  </si>
  <si>
    <t>Supply, installing, connecting up, testing and commissioning of the following fire alarm equipment :</t>
  </si>
  <si>
    <t>a) Supply of UL Listed (Listed (9th Edition) Microprocessor based Conventional Gas Release Panel, panel shall have 16X2 LCD character with 2 zones detection circuit and 2 main agent release circuits &amp; 4 No’s of programmable Initiating Device Circuit and 2 No’s of Releasing Agent circuit, with the independent correlation of any no of initiating devices circuit with any one of Release Agent Circuit. 4 No’s Programmable (Fire, Cross Zone &amp; Gas Release) relays for integration of third party system
Separate LED indications on front facia for individual Releasing Agent Circuit. Operates on 120-220v 60 / 50 Hz, AC Mains power supply, Battery Low audio visual warning tone. 
PANEL SHOULD HAVE MODBUS/BACNET CARD FOR BMS INTEGRATION</t>
  </si>
  <si>
    <t>b) UL Listed Photo cum Thermal (multicriteria) Smoke Detector with mounting base.</t>
  </si>
  <si>
    <t>c) UL Listed Conventional Manual Call Point</t>
  </si>
  <si>
    <t>d) UL Listed Conventional Sounder Cum Strobe</t>
  </si>
  <si>
    <t>e) UL Listed Conventional Manual Abort Station</t>
  </si>
  <si>
    <t>f) UL Listed Conventional Manual Release Station</t>
  </si>
  <si>
    <t>g) Service Disconnecting Switch</t>
  </si>
  <si>
    <t>h) PVC Insulated FRLS Armoured Cable 1.5mm x 2 Core on surface or on false ceiling complete as required.</t>
  </si>
  <si>
    <t>i) Addressable Monitor Module to intigrate with Main Fire Alarm Panel</t>
  </si>
  <si>
    <t>j) Response Indicator</t>
  </si>
  <si>
    <t>Performing for Room Inegrity test including required testing agent, all complete</t>
  </si>
  <si>
    <t xml:space="preserve">Providing and fixing Photoluminescent ( self glowing) Signage on 1 mm thick PVC rigid sheet, of following type:  </t>
  </si>
  <si>
    <r>
      <rPr>
        <rFont val="Calibri"/>
        <color theme="1"/>
        <sz val="10.0"/>
      </rPr>
      <t xml:space="preserve">a) Marked </t>
    </r>
    <r>
      <rPr>
        <rFont val="Calibri"/>
        <b/>
        <color theme="1"/>
        <sz val="10.0"/>
      </rPr>
      <t>`GAS PROTECTED AREA`</t>
    </r>
    <r>
      <rPr>
        <rFont val="Calibri"/>
        <color theme="1"/>
        <sz val="10.0"/>
      </rPr>
      <t>,</t>
    </r>
    <r>
      <rPr>
        <rFont val="Calibri"/>
        <b/>
        <color theme="1"/>
        <sz val="10.0"/>
      </rPr>
      <t xml:space="preserve"> </t>
    </r>
    <r>
      <rPr>
        <rFont val="Calibri"/>
        <color theme="1"/>
        <sz val="10.0"/>
      </rPr>
      <t>Overall size 400 mm x 150 mm</t>
    </r>
  </si>
  <si>
    <r>
      <rPr>
        <rFont val="Calibri"/>
        <color theme="1"/>
        <sz val="10.0"/>
      </rPr>
      <t xml:space="preserve">b) Marked </t>
    </r>
    <r>
      <rPr>
        <rFont val="Calibri"/>
        <b/>
        <color theme="1"/>
        <sz val="10.0"/>
      </rPr>
      <t>`GAS BANK`</t>
    </r>
    <r>
      <rPr>
        <rFont val="Calibri"/>
        <color theme="1"/>
        <sz val="10.0"/>
      </rPr>
      <t>,</t>
    </r>
    <r>
      <rPr>
        <rFont val="Calibri"/>
        <b/>
        <color theme="1"/>
        <sz val="10.0"/>
      </rPr>
      <t xml:space="preserve"> </t>
    </r>
    <r>
      <rPr>
        <rFont val="Calibri"/>
        <color theme="1"/>
        <sz val="10.0"/>
      </rPr>
      <t>Overall size 400 mm x 150 mm</t>
    </r>
  </si>
  <si>
    <t>FK-5-1-12 Design Calculations Sheet</t>
  </si>
  <si>
    <t>Critical Room Names</t>
  </si>
  <si>
    <t>Area</t>
  </si>
  <si>
    <t>Height</t>
  </si>
  <si>
    <t>Volume</t>
  </si>
  <si>
    <t>Design Concentration</t>
  </si>
  <si>
    <t>Design Temp</t>
  </si>
  <si>
    <t>Conversion</t>
  </si>
  <si>
    <t>Qty of 
FK-5-1-12 Required</t>
  </si>
  <si>
    <t>Qty of 
FK-5-1-12 Provided</t>
  </si>
  <si>
    <t xml:space="preserve">Indicative Cylinder Capacity </t>
  </si>
  <si>
    <t>No. Of Cylinders required</t>
  </si>
  <si>
    <t>Nozzles</t>
  </si>
  <si>
    <t>m2</t>
  </si>
  <si>
    <t>m3</t>
  </si>
  <si>
    <t>%</t>
  </si>
  <si>
    <r>
      <rPr>
        <rFont val="Arial"/>
        <b/>
        <color theme="1"/>
        <sz val="10.0"/>
        <vertAlign val="superscript"/>
      </rPr>
      <t>o</t>
    </r>
    <r>
      <rPr>
        <rFont val="Arial"/>
        <b/>
        <color theme="1"/>
        <sz val="10.0"/>
      </rPr>
      <t>C</t>
    </r>
  </si>
  <si>
    <r>
      <rPr>
        <rFont val="Arial"/>
        <b/>
        <color theme="1"/>
        <sz val="10.0"/>
      </rPr>
      <t>Kg/Mtr</t>
    </r>
    <r>
      <rPr>
        <rFont val="Arial"/>
        <b/>
        <color theme="1"/>
        <sz val="10.0"/>
        <vertAlign val="superscript"/>
      </rPr>
      <t>3</t>
    </r>
  </si>
  <si>
    <t>Kgs</t>
  </si>
  <si>
    <t>Liters</t>
  </si>
  <si>
    <t>UPS and Battrey Room-1</t>
  </si>
  <si>
    <t>UPS and Battrey Room-2</t>
  </si>
  <si>
    <t>Server room</t>
  </si>
  <si>
    <t>Hub room 1</t>
  </si>
  <si>
    <t>Hub room 2</t>
  </si>
  <si>
    <t>Hub room 3</t>
  </si>
  <si>
    <t>Total</t>
  </si>
  <si>
    <t>Notes:-</t>
  </si>
  <si>
    <t>1)</t>
  </si>
  <si>
    <t>FK-5-1-12 designed as per NFPA 2001 recommendations.</t>
  </si>
  <si>
    <t>SUBJECT : Fire Curtain</t>
  </si>
  <si>
    <t xml:space="preserve"> FIRE CURTAIN</t>
  </si>
  <si>
    <t xml:space="preserve">Supply, installation, Testing and Commisioning of active fire barrier automatic drop down fire curtains, as per Indian Standards – NBC 2016, European standards – BS EN 1634-1. Performance requirements – min 120 minutes integrity, radiation min 90 minutes &lt;20kW/m2 for single barrel and radiation min 120 minutes &lt;20kW/m2 for Multiple barrel.
Active fire curtain barrier assemblies shall comprise of a fire resistant fabric which is wound on to a steel roller, which is powered by an internal electric DC motor, enclosed within a galvanized mild steel box 200*200/400mm, including a conjoined bottom bar for entire length to suit the deflection performance requirements of the project and the desired ceiling configuration in fitted to the bottom edge of the fabric  1.Fabric: High-temperature-resistant woven glass fabric with a protective PU coating. Designed to withstand temperatures up to 1100°C. Non-combustible – Class A2-s1, d0 according to DIN EN 13501-1. Tested and certified as per EN 1634-1:2014+A1:2018 &amp; EN 15269-11:2018 for 180 minutes.
2. Fabric Test-The fabric material is tested as part of the complete assembly, complete as either a single construction or as an overlapped and conjoined construction separately in the orientation and standard use of the application and installed in accordance with the fire resistance test in accordance with EN 1363-1 and EN 1634-2 as required by BS EN 1634-1.  240 minutes fire resistant (type of fabric) fabric Valmiera Glass UK-4415-2-SP complying with BS EN. 
The fabric material is tested independently to reaction to fire test in accordance with BS EN ISO 1716 to achieve an “A1” classification in accordance with BS EN 13501-1+A1.
3.Side guide-The galvanised steel side Guides should be of  made of 2mm thickness
4.  Motor:Equipped with a gravity fail-safe mechanism for deployment during power failure. Tested along with the complete system as per EN 1634-1:2014+A1:2018. Deployment speed meets EN standards. Includes automatic reset and integrates with fire alarm systems. CE certified from a European notified body                     5. Thread:Uses high-strength, fire-resistant Kevlar or stainless-steel thread. Stitching follows best practices for durability and resistance to high heat. This must be mentioned in the test report.                                                                                                                                                
6. Control Panel: Master Panel should have inbuilt batteries and Motor Control System:Integrated microprocessor-based control panel to manage deployment speed, position control, and fault monitoring. Supports communication with building management systems (BMS) and fire alarm interfaces for seamless operation. Operates on 230V AC single-phase power supply. Provides a minimum of 3 hours battery back-up of emergency power to ensure continued operation during power failure.
Note: The doorset was subjected to 25 manually operated opening and closing cycles as specified in EN         7. Emergency Push Button: Manual override push button for emergency retraction. Designed to be easily accessible and fixed along the egress path. Push buttons must be provided on both sides of the fire curtain.                         14600: 2005.   </t>
  </si>
  <si>
    <t xml:space="preserve">a)  Single Barrel  Fire Curtains
Size:  1600mm  X  3000mm </t>
  </si>
  <si>
    <t xml:space="preserve">b)  Single Barrel  Fire Curtains
Size:  2000mm  X  3000mm </t>
  </si>
  <si>
    <t xml:space="preserve">c)   Single  Barrel  Fire Curtains 
Size:  5350mm  X  3000mm </t>
  </si>
  <si>
    <t xml:space="preserve">c)   Single  Barrel  Fire Curtains 
Size:  6000 mm  X  3000mm </t>
  </si>
  <si>
    <t xml:space="preserve">c)   multi  Barrel  Fire Curtains 
Size:  7700 mm  X  3000mm </t>
  </si>
  <si>
    <t>g) Beam sensor</t>
  </si>
  <si>
    <t>a) Orient</t>
  </si>
  <si>
    <t>b) Double O (Globle fire curtain)</t>
  </si>
  <si>
    <t>SUBJECT : BMS</t>
  </si>
  <si>
    <t xml:space="preserve">INSTALLATION RATE (INR) </t>
  </si>
  <si>
    <t>Supply Installation testing &amp; Commissioning of IBMS system comprising of following :</t>
  </si>
  <si>
    <t>Supply, Installation, Testing &amp; Commissioning of Building Management System (BMS). BMS shall be complete as per point schedule suitable to monitor, operate &amp; control the total air conditioning system as well as other systems from a central location Computer. The system shall be complete with all accessories including Server Computer, System/ Network Controller, DDC, Graphics Software, sensors, control valves, actuators, network &amp; electronic components, transformers, relays &amp; associated cabling, conduiting, control wiring, Enclosures etc. as required to make the system operative and functional. Any accessories required for messaging (SMS on Phone) and E-Mailing of alarms to be included in BMS.</t>
  </si>
  <si>
    <t>BMS Vituralisation - Complete BMS including hardwares &amp; softwares should be capable of virtualization in future without any changes in BMS set Up.
1. BMS application and hardware:
a) The proposed BMS system must support DHCP
b) The proposed BMS system must support 802.1xx
c) The Proposed BMS system must support IPv4 and should be upgradable to IPv6.</t>
  </si>
  <si>
    <r>
      <rPr>
        <rFont val="Calibri"/>
        <b/>
        <color theme="1"/>
        <sz val="10.0"/>
        <u/>
      </rPr>
      <t>MAIN BMS DATABASE AND APPLICATION SERVER  HARDWARE</t>
    </r>
    <r>
      <rPr>
        <rFont val="Calibri"/>
        <b val="0"/>
        <color theme="1"/>
        <sz val="10.0"/>
        <u/>
      </rPr>
      <t xml:space="preserve">
19" Rack Mount BMS Server shall comprise of the following minimum hardware:
HP Enterprise x64class PC, Window Server 2019 Standard, Inter® Xeon® CPU @ 4GHz  20MB Cache, 32GB or more of RAM,
RAID 1 configured drives for OS and BMS application
RAID 6 configured 15K RPM, 3Gb/s drives for minimum 2 TB of Storage after Raid Configuration, for the DB.  
Raid Controller
Network Interface Card
Power supply unit , Standard video display adapter 
with AntiVirus, MS Windows Server Software and operating license; and MS SQL Server License
</t>
    </r>
    <r>
      <rPr>
        <rFont val="Calibri"/>
        <b/>
        <color theme="1"/>
        <sz val="10.0"/>
        <u/>
      </rPr>
      <t>Location: BMS Room/ Server room</t>
    </r>
  </si>
  <si>
    <r>
      <rPr>
        <rFont val="Calibri"/>
        <b/>
        <color theme="1"/>
        <sz val="10.0"/>
        <u/>
      </rPr>
      <t xml:space="preserve">BMS Client Station
</t>
    </r>
    <r>
      <rPr>
        <rFont val="Calibri"/>
        <b val="0"/>
        <color theme="1"/>
        <sz val="10.0"/>
        <u/>
      </rPr>
      <t xml:space="preserve">BMS Client workstation shall comprise of the following minimum hardware:
Intel i7 7700 Processor at mim 4GHz ,12M, 4GB NVIDIA Graphic, 16GB or more of RAM, Microsoft® Windows® 11 or Higher 64 bit, 1TB SSD,10K RPM 3.0Gb/s Hard Drive for OS and BMS Applications 
Network Interface Card - 10/100/1000 MB 
DVD-R/W ; and with Nvidia Graphics Accelerator card to support 2 Multiplexed Monitors
Complete with AntiVirus,MS Windows Client Software and operating license; MS SQL License
</t>
    </r>
    <r>
      <rPr>
        <rFont val="Calibri"/>
        <b/>
        <color theme="1"/>
        <sz val="10.0"/>
        <u/>
      </rPr>
      <t>Location: BMS Room</t>
    </r>
  </si>
  <si>
    <t xml:space="preserve"> 21" colour ,Flat Screen type Professional HD monitor for above client workstation</t>
  </si>
  <si>
    <t>42" colour , Flat Screen Type Professional HD monitor for above client workstation</t>
  </si>
  <si>
    <t>A4 size Color Alarm Printer suitable for the application, with driver software.</t>
  </si>
  <si>
    <t>5A</t>
  </si>
  <si>
    <t>Required UPS for Controllers, Sensors &amp; Computer with minium 30 minutes backup.</t>
  </si>
  <si>
    <t>Softwares for IBMS System</t>
  </si>
  <si>
    <r>
      <rPr>
        <rFont val="Calibri"/>
        <b/>
        <color theme="1"/>
        <sz val="10.0"/>
      </rPr>
      <t xml:space="preserve">Server version BMS software </t>
    </r>
    <r>
      <rPr>
        <rFont val="Calibri"/>
        <b val="0"/>
        <color theme="1"/>
        <sz val="10.0"/>
      </rPr>
      <t xml:space="preserve">as specified with for realtime Processing of all Data being mapped in to the system by the DDCs and Protocol Integrators as mapped in the IO Summary.
For 1500 IO points  License(Includes Soft and hard points)
Shall provide Data dashboard for Mobile devices vide an Internet / Intranet connection
Shall  be Complete with Web Browser Module for Remote Login, to be able to transmit user defined data in Graphical Format. EC-Net Bms Software for 2500 points </t>
    </r>
    <r>
      <rPr>
        <rFont val="Calibri"/>
        <b/>
        <color theme="1"/>
        <sz val="10.0"/>
      </rPr>
      <t xml:space="preserve">
complete with Advance Graphics for Realtime Graphical Depiction of the Statuses and Controls as per the Detailed IO Summary, to Present a Powerful Single GUI for all the HVAC, Electrical, Fire, Security for the Entire Facility. 
Shall be complete with Dashbaords &amp; customisable graphical interface.</t>
    </r>
  </si>
  <si>
    <t>User License</t>
  </si>
  <si>
    <r>
      <rPr>
        <rFont val="Calibri"/>
        <b/>
        <color theme="1"/>
        <sz val="10.0"/>
      </rPr>
      <t>Client version BMS software</t>
    </r>
    <r>
      <rPr>
        <rFont val="Calibri"/>
        <b val="0"/>
        <color theme="1"/>
        <sz val="10.0"/>
      </rPr>
      <t xml:space="preserve"> for "Monitor &amp; Control" application, User Licence included in Software</t>
    </r>
  </si>
  <si>
    <t>SMS &amp; E-mail alarm notification module with unlimited user capability,SMS Paging &amp; Email Facility for transmitting specified alarms to designated personnel. 
Note :- BMS Vendor to include the cost of GSM Hardware in this line item</t>
  </si>
  <si>
    <t>Protocol Integrator for High Level integration with following 3rd Party Equipment's as mentioned in the data point summary.</t>
  </si>
  <si>
    <t>&gt;&gt; The system will warrant a Exclusive, Dedicated Protocol Integrator for every single individual 3rd party system (No other 3rd Party Integration shall be clubbed with any one integration )
&gt;&gt; The Protocol Integrator shall be Capable to Integrate Open protocol systems on BACnet /Modbus/Lonworks/M-Bus/J-Bus Protocol Made available on Ethernet IP, OR on serial RS 485 / 232 interface.
Such Protocol Integrator shall  Be Installed the same enclosures  where the DDCs are installed .
&gt;&gt;The Protocol Integrator for Ethernet based integrations shall be a soft integrator loaded on the BMS Server Hardware. For this purpose, the Bidder shall study the IO Summary and Estimate the license costs at Mgt. server level.
&gt;&gt; For Serial interface, hardware P I Units shall be provided.For this purpose, the Bidder shall study the IO Summary and Estimate the number of hardware P.I.s required, and license costs at Mgt. server level.</t>
  </si>
  <si>
    <t>Protocol Integrator for Energy Meters - 21 nos</t>
  </si>
  <si>
    <t>Protocol Integrator for UPS - 3nos</t>
  </si>
  <si>
    <t>Protocol Integrator for VRF System [CRC in HVAC Vendor scope]</t>
  </si>
  <si>
    <t>Protocol Integrator for Fire alarm system - 1nos</t>
  </si>
  <si>
    <t>Protocol Integrator for AHU/  Motor / VFD soft Integrations - 6 nos</t>
  </si>
  <si>
    <t>Protocol Integrator for CSU/  Motor / VFD soft Integrations - 6 nos</t>
  </si>
  <si>
    <t>Protocol Integrator for VAV - 98 nos</t>
  </si>
  <si>
    <t>Protocol Integrator for Gas Suppression System - 6nos</t>
  </si>
  <si>
    <t>Protocol Integrator for water meter - 6nos</t>
  </si>
  <si>
    <t>Protocol Integrator for BTU Meter - 6nos</t>
  </si>
  <si>
    <t>Protocol Integrator for Rodent - 5nos</t>
  </si>
  <si>
    <t>Protocol Integrator for WLD System - 5nos</t>
  </si>
  <si>
    <t>Protocol Integrator for VESDA System - 2nos</t>
  </si>
  <si>
    <t>Protocol Integrator for Hydrogen Sensor &amp; Exhaust Fan - 2nos</t>
  </si>
  <si>
    <t>Protocol Integrator for CO2 Sensor - 6nos</t>
  </si>
  <si>
    <t>Protocol Integrator for Fire Damper - 40nos</t>
  </si>
  <si>
    <t>Protocol Integrator for Critical Area T+RH Monitors - 5nos</t>
  </si>
  <si>
    <t>Protocol Integrator for PA - 1nos</t>
  </si>
  <si>
    <t>SITC of DDC Enclosures ( Complete with DDC controllers as per IO Schedule, Power supplies, auxiliary relays), Enclosue shall also provide for space  for the Protocol integrators , LAN IO Outlets and Edge Switches as per detailed design</t>
  </si>
  <si>
    <r>
      <rPr>
        <rFont val="Calibri"/>
        <color theme="1"/>
        <sz val="10.0"/>
      </rPr>
      <t xml:space="preserve">The Enclosures shall be MS Powder Coated to Colour (As per Client/Consultant ) , IP 55 Rating for indoor; and IP 65 rating for outdoor Installations.
The Enclosure shall  be provided with mounting accessories for Controller / and or IO Modules and Serial Modules- such  as DIN Rails, Elmex Terminals for Cable Terminations, Cable Managers, Dressings for internal cabling, ferruling, tagging etc.
PSU shall also cater to power requirment of the Instrumentation, Actuators and other connected equipment. 
Enclosure Shall be Complete with pilot relays, fuses, overload protection relays, auxiliary power output socket etc. as required to complete the installation and intended usage.
Shall have Top and Bottom Knockouts for Cable entry, and side vents for ventilation
Controllers, IO Modules and Serial Modules shall confirm to Tender specs and design intent.
</t>
    </r>
    <r>
      <rPr>
        <rFont val="Calibri"/>
        <b/>
        <color theme="1"/>
        <sz val="10.0"/>
        <u/>
      </rPr>
      <t>Note:-</t>
    </r>
    <r>
      <rPr>
        <rFont val="Calibri"/>
        <color theme="1"/>
        <sz val="10.0"/>
      </rPr>
      <t xml:space="preserve">
</t>
    </r>
    <r>
      <rPr>
        <rFont val="Calibri"/>
        <b/>
        <color theme="1"/>
        <sz val="10.0"/>
      </rPr>
      <t>The Direct digital controllers and the Protocol Integrators shall have maximum limit of 50 IOs on one DDC (even If used with expansion IO Modules); and 800 Soft points respectively.</t>
    </r>
  </si>
  <si>
    <t>DDC Enclosure of Electrical System</t>
  </si>
  <si>
    <t>DDC Enclosure of HVAC System</t>
  </si>
  <si>
    <t>DDC Enclosure of Fire &amp; LV System</t>
  </si>
  <si>
    <r>
      <rPr>
        <rFont val="Calibri"/>
        <color theme="1"/>
        <sz val="10.0"/>
      </rPr>
      <t xml:space="preserve">SITC of Instrumentation controls and valves with </t>
    </r>
    <r>
      <rPr>
        <rFont val="Calibri"/>
        <color theme="1"/>
        <sz val="10.0"/>
        <u/>
      </rPr>
      <t>+</t>
    </r>
    <r>
      <rPr>
        <rFont val="Calibri"/>
        <color theme="1"/>
        <sz val="10.0"/>
      </rPr>
      <t xml:space="preserve"> 2% Accuracy (For Temperature Sensor the Accuracy shall be +/- 0.5 deg C) ; Complete with required fitting and mounting accessories, Copper tubing's, PVC tubing's, terminations, Ferruling, Tagging, Lugs et al, provided to ensure technically acceptable installation</t>
    </r>
  </si>
  <si>
    <t>Outdoor Air Temperature &amp; RH sensor</t>
  </si>
  <si>
    <t xml:space="preserve">Air Differential Pressure switch </t>
  </si>
  <si>
    <t>Air Differential Pressure sensor</t>
  </si>
  <si>
    <t>Air temperature &amp; RH sensor (Space Type)</t>
  </si>
  <si>
    <t>H2 Sensor</t>
  </si>
  <si>
    <t>Water Pressure Sensor (0-15 Kg/cm2 pressure)</t>
  </si>
  <si>
    <t>Duct Type T + Rh Sensor</t>
  </si>
  <si>
    <t>Duct Type Temp Sensor</t>
  </si>
  <si>
    <t>Immerssion Type Temprature Sensor</t>
  </si>
  <si>
    <t>Space type CO2 Sensor</t>
  </si>
  <si>
    <t>Multipoint Velocity Metering sensor with probe for Fresh air flow measurement</t>
  </si>
  <si>
    <t xml:space="preserve">Current Transformers </t>
  </si>
  <si>
    <t>Duct Static pressure sensors</t>
  </si>
  <si>
    <t>Space type Temperature sensor</t>
  </si>
  <si>
    <t>Cabling and Containment</t>
  </si>
  <si>
    <t>Supply &amp; Laying of Cabling for instrument, controls, valves to DDCs and communication cabling from DDC to central equipment complete with earthing, supports etc complete. Laid on Surface / On Cable Trays. All Cables shall be ferruled and tagged, and shall use lugs for termination at both ends. All cables shall be properly glanded at Panel and the third party field panels to ensure proper installation.</t>
  </si>
  <si>
    <r>
      <rPr>
        <rFont val="Calibri"/>
        <color theme="1"/>
        <sz val="10.0"/>
      </rPr>
      <t xml:space="preserve">Armoured 2 Core x 1 sq mm </t>
    </r>
    <r>
      <rPr>
        <rFont val="Calibri"/>
        <b/>
        <i/>
        <color theme="1"/>
        <sz val="10.0"/>
      </rPr>
      <t>FRLS</t>
    </r>
    <r>
      <rPr>
        <rFont val="Calibri"/>
        <color theme="1"/>
        <sz val="10.0"/>
      </rPr>
      <t xml:space="preserve"> Al-Mylar Screened with drain wire, Cable for control cabling</t>
    </r>
  </si>
  <si>
    <r>
      <rPr>
        <rFont val="Calibri"/>
        <color theme="1"/>
        <sz val="10.0"/>
      </rPr>
      <t xml:space="preserve">Armoured 4 Core x 1 sq mm </t>
    </r>
    <r>
      <rPr>
        <rFont val="Calibri"/>
        <b/>
        <i/>
        <color theme="1"/>
        <sz val="10.0"/>
      </rPr>
      <t xml:space="preserve">FRLS </t>
    </r>
    <r>
      <rPr>
        <rFont val="Calibri"/>
        <color theme="1"/>
        <sz val="10.0"/>
      </rPr>
      <t>Al-Mylar Screened with drain wire, Cable for control cabling</t>
    </r>
  </si>
  <si>
    <r>
      <rPr>
        <rFont val="Calibri"/>
        <color theme="1"/>
        <sz val="10.0"/>
      </rPr>
      <t xml:space="preserve">Armoured 8 Core x 1 sq mm </t>
    </r>
    <r>
      <rPr>
        <rFont val="Calibri"/>
        <b/>
        <i/>
        <color theme="1"/>
        <sz val="10.0"/>
      </rPr>
      <t xml:space="preserve">FRLS </t>
    </r>
    <r>
      <rPr>
        <rFont val="Calibri"/>
        <color theme="1"/>
        <sz val="10.0"/>
      </rPr>
      <t>Al-Mylar Screened with drain wire, Cable for control cabling</t>
    </r>
  </si>
  <si>
    <r>
      <rPr>
        <rFont val="Calibri"/>
        <color theme="1"/>
        <sz val="10.0"/>
      </rPr>
      <t>Armoured 2Core x 1.5 sq mm</t>
    </r>
    <r>
      <rPr>
        <rFont val="Calibri"/>
        <b/>
        <i/>
        <color theme="1"/>
        <sz val="10.0"/>
      </rPr>
      <t xml:space="preserve"> FRLS</t>
    </r>
    <r>
      <rPr>
        <rFont val="Calibri"/>
        <color theme="1"/>
        <sz val="10.0"/>
      </rPr>
      <t xml:space="preserve"> Unscreened Cable</t>
    </r>
  </si>
  <si>
    <r>
      <rPr>
        <rFont val="Calibri"/>
        <color theme="1"/>
        <sz val="10.0"/>
      </rPr>
      <t>Armoured Communication cable:</t>
    </r>
    <r>
      <rPr>
        <rFont val="Calibri"/>
        <b/>
        <i/>
        <color theme="1"/>
        <sz val="10.0"/>
      </rPr>
      <t xml:space="preserve"> FRLS</t>
    </r>
    <r>
      <rPr>
        <rFont val="Calibri"/>
        <color theme="1"/>
        <sz val="10.0"/>
      </rPr>
      <t>Communication Cable 2 Twisted pair x 1.0 mm2 Multistranded Screened Communication cable with Al Mylar Tape and 0.5 mm2 Drain wire as per requirment by System.</t>
    </r>
  </si>
  <si>
    <t>mtrs</t>
  </si>
  <si>
    <r>
      <rPr>
        <rFont val="Calibri"/>
        <color theme="1"/>
        <sz val="10.0"/>
      </rPr>
      <t>Communication cable:</t>
    </r>
    <r>
      <rPr>
        <rFont val="Calibri"/>
        <b/>
        <i/>
        <color theme="1"/>
        <sz val="10.0"/>
      </rPr>
      <t xml:space="preserve"> LSZH</t>
    </r>
    <r>
      <rPr>
        <rFont val="Calibri"/>
        <color theme="1"/>
        <sz val="10.0"/>
      </rPr>
      <t>Communication Cable Cat 6e as per IEEE Standards complete with GI conduits</t>
    </r>
  </si>
  <si>
    <t>Supply &amp; Laying of Un-Armoured Single mode 6 core Fibre optic cable, Zero Halogen Low Smoke outer Sheath. laid in Conduits / cable Trays. Shall be complete with IO Module Boxes at the Camera End, Patch Cords, GI Gang Boxes, LIUs, Pigtails, Termination lugs, Labelling and tagging, ferruling etc</t>
  </si>
  <si>
    <t>Supply &amp; Laying of 32mm GI Conduits B class with GI Saddle &amp; Spacers, flexible GI extensions, back boxes and gang boxes, junction boxes with elemex terminals etc., complete as required to fulfill the desired objective of cabling</t>
  </si>
  <si>
    <t>Mtrs.</t>
  </si>
  <si>
    <r>
      <rPr>
        <rFont val="Calibri"/>
        <color theme="1"/>
        <sz val="10.0"/>
      </rPr>
      <t xml:space="preserve">Supply of Perforated GI cable tray with Cover : complete with supports, all fittings and mounting accessories,  etc complete to installation requirements. </t>
    </r>
    <r>
      <rPr>
        <rFont val="Calibri"/>
        <b/>
        <color theme="1"/>
        <sz val="10.0"/>
      </rPr>
      <t>All Bends / Tees for cable trays shall be factory fabricated and not site fabricated</t>
    </r>
  </si>
  <si>
    <t>75 mm x 50 mm x 2mm</t>
  </si>
  <si>
    <t>100 mm x 100 mm x 2mm</t>
  </si>
  <si>
    <t>150 mm x 100 mm x 2mm</t>
  </si>
  <si>
    <t>200 mm x  100  mm x 2 mm</t>
  </si>
  <si>
    <t>250 mm x  100  mm x 2mm</t>
  </si>
  <si>
    <t>300 mm x  100  mm x 2 mm</t>
  </si>
  <si>
    <r>
      <rPr>
        <rFont val="Calibri"/>
        <color theme="1"/>
        <sz val="10.0"/>
      </rPr>
      <t xml:space="preserve">SITC of </t>
    </r>
    <r>
      <rPr>
        <rFont val="Calibri"/>
        <b/>
        <color theme="1"/>
        <sz val="10.0"/>
      </rPr>
      <t>Edge Switch</t>
    </r>
    <r>
      <rPr>
        <rFont val="Calibri"/>
        <color theme="1"/>
        <sz val="10.0"/>
      </rPr>
      <t xml:space="preserve"> : 24 port layer 2 switch with 10/100/1000 Managed Switches with  IP multicast snooping and data-driven IGMP support and with Two 1000baseT single mode FO uplink ports and all related termination accessories as per site specific System requirement. Complete with 9U Rack. Compliance to Tender specs to be Provided </t>
    </r>
  </si>
  <si>
    <r>
      <rPr>
        <rFont val="Calibri"/>
        <color theme="1"/>
        <sz val="10.0"/>
      </rPr>
      <t xml:space="preserve">SITC of </t>
    </r>
    <r>
      <rPr>
        <rFont val="Calibri"/>
        <b/>
        <color theme="1"/>
        <sz val="10.0"/>
      </rPr>
      <t>Edge Switch</t>
    </r>
    <r>
      <rPr>
        <rFont val="Calibri"/>
        <color theme="1"/>
        <sz val="10.0"/>
      </rPr>
      <t xml:space="preserve"> : 16 port layer 2 switch with 10/100/1000 Managed Switches with  IP multicast snooping and data-driven IGMP support and with two 1000baseT single mode FO uplink ports and all related termination accessories as per site specific System requirement. Complete with 9U Rack. Compliance to Tender specs To be provided</t>
    </r>
  </si>
  <si>
    <r>
      <rPr>
        <rFont val="Calibri"/>
        <color theme="1"/>
        <sz val="10.0"/>
      </rPr>
      <t xml:space="preserve">SITC of </t>
    </r>
    <r>
      <rPr>
        <rFont val="Calibri"/>
        <b/>
        <color theme="1"/>
        <sz val="10.0"/>
      </rPr>
      <t>Core / Aggregator Switc</t>
    </r>
    <r>
      <rPr>
        <rFont val="Calibri"/>
        <color theme="1"/>
        <sz val="10.0"/>
      </rPr>
      <t>h : Modular 24 port Layer 3 managed switch with  Fiber ports; required number of 10/100/1000 ports etc. as per project requirement. Complete with 9U Rack Compliance to Tender specs To be provided</t>
    </r>
  </si>
  <si>
    <t>Equipment Racks</t>
  </si>
  <si>
    <t>SITC of 19" type Equipment racks of U size as required, for mounting the Servers &amp; Switches in the BMS for mounting field mounted Switches at every Floor.
Racks shall be complete with Modular Patch Panels for Patching the Field Cables ( Cu and FO) with the Edge Switches on floor as required.
Racks shall be provided with Dual Power A&amp;B, and should have 2 PDU Strips, Redundant Fans and lockable Door. shall be with Patch Panel, LIU, IO Modules etc.</t>
  </si>
  <si>
    <t>SITC of 9 U rack</t>
  </si>
  <si>
    <t>FIRE ALARM CAUSE &amp; EFFECT MATRIX</t>
  </si>
  <si>
    <t>ALARM SIGNAL</t>
  </si>
  <si>
    <t>ALERT MESSAGE</t>
  </si>
  <si>
    <t>EVAC MESSAGE</t>
  </si>
  <si>
    <t>HOOTER</t>
  </si>
  <si>
    <r>
      <rPr>
        <rFont val="Calibri"/>
        <b/>
        <color theme="1"/>
        <sz val="11.0"/>
      </rPr>
      <t xml:space="preserve">                     </t>
    </r>
    <r>
      <rPr>
        <rFont val="Calibri"/>
        <b val="0"/>
        <color theme="1"/>
        <sz val="11.0"/>
      </rPr>
      <t xml:space="preserve">
                                                         </t>
    </r>
    <r>
      <rPr>
        <rFont val="Calibri"/>
        <b/>
        <color theme="1"/>
        <sz val="11.0"/>
      </rPr>
      <t xml:space="preserve">  EFFECT</t>
    </r>
    <r>
      <rPr>
        <rFont val="Calibri"/>
        <b val="0"/>
        <color theme="1"/>
        <sz val="11.0"/>
      </rPr>
      <t xml:space="preserve">                                                                                                            </t>
    </r>
    <r>
      <rPr>
        <rFont val="Calibri"/>
        <b/>
        <color theme="1"/>
        <sz val="11.0"/>
      </rPr>
      <t>CAUSE</t>
    </r>
  </si>
  <si>
    <t>Alarm in Fire Control Panel</t>
  </si>
  <si>
    <t>Alarm in Repeater Panels</t>
  </si>
  <si>
    <t>Fire Suppression System for Critical rooms</t>
  </si>
  <si>
    <t>Automatic alert message in Fire Floor</t>
  </si>
  <si>
    <t>Automatic alert message -One floor above or below</t>
  </si>
  <si>
    <t>Automatic Evac message in Fire Floor (Public Address)</t>
  </si>
  <si>
    <t>Automatic Evac message -One floor above/below (Public Address)</t>
  </si>
  <si>
    <t xml:space="preserve">Hooter in Fire Floor </t>
  </si>
  <si>
    <t>Hooter- one floor above/below</t>
  </si>
  <si>
    <t>Tripping - Access Control, auto door closer, Fire damper, Fire curtains, AHU, AC unit, Fresh air fan in Fire floor</t>
  </si>
  <si>
    <t>Tripping - Access Control, auto door closer, Fire damper, AHU, AC unit, Fire curtains, Fresh air fan - Two floors above and One floor below</t>
  </si>
  <si>
    <t>Critical Room  AC Units trip in Fire Floor</t>
  </si>
  <si>
    <t>Critical Room AC units trips in Two floors above &amp; One floor below</t>
  </si>
  <si>
    <t>Remarks</t>
  </si>
  <si>
    <t>x</t>
  </si>
  <si>
    <t>Working in normal condition</t>
  </si>
  <si>
    <t>(see additional notes)</t>
  </si>
  <si>
    <t>√</t>
  </si>
  <si>
    <t>Tripped / Activated condition</t>
  </si>
  <si>
    <t>Normal Mode</t>
  </si>
  <si>
    <t>ACTIVE AREA - OFFICE AREA</t>
  </si>
  <si>
    <t>Single Detector activation in concerned area</t>
  </si>
  <si>
    <t>After Seek &amp; search time delay of 90 seconds</t>
  </si>
  <si>
    <t>On completion of 180 Seconds from above stage.</t>
  </si>
  <si>
    <t>Evac msg can still continue on the floor till the battery drained completely along with the hooters.</t>
  </si>
  <si>
    <t>Two Det or Manual Call Point activation in concerned area</t>
  </si>
  <si>
    <t>On completion of 90 Seconds from above stage.</t>
  </si>
  <si>
    <t>Sprinkler Flow Switch activation</t>
  </si>
  <si>
    <t>After 180 Seconds from above stage.</t>
  </si>
  <si>
    <t>On completion of 270 Seconds from above stage.</t>
  </si>
  <si>
    <t>ACTIVE AREA - Server/Hub room/UPS &amp; Battery ROOM</t>
  </si>
  <si>
    <t>Alarm only in GSS Panel &amp; Fire Panel</t>
  </si>
  <si>
    <t>Gas Release to be initiated</t>
  </si>
  <si>
    <t>VESDA in Server/Hub room/UPS &amp; Battery ROOM</t>
  </si>
  <si>
    <t>Activation in concerned area</t>
  </si>
  <si>
    <t>ACTIVE AREA - LANDLORD AREA</t>
  </si>
  <si>
    <t>Signal from Base builder panel</t>
  </si>
  <si>
    <t>WATER LEAK DETECTION IN CRITICAL ROOMS</t>
  </si>
  <si>
    <t xml:space="preserve">On detection of Alarm </t>
  </si>
  <si>
    <t xml:space="preserve">PWD TOILET PANIC ALARM </t>
  </si>
  <si>
    <t xml:space="preserve">BUILDING MANAGEMENT SYSTEM - INPUT / OUTPUT POINT SUMMARY </t>
  </si>
  <si>
    <t>SL NO</t>
  </si>
  <si>
    <t>TAG NO</t>
  </si>
  <si>
    <t>DDC / HLI LOCATION</t>
  </si>
  <si>
    <t>EQUIPMENT LOCATION</t>
  </si>
  <si>
    <t>DESCRIPTION</t>
  </si>
  <si>
    <t>AI</t>
  </si>
  <si>
    <t>AO</t>
  </si>
  <si>
    <t>DI</t>
  </si>
  <si>
    <t>DO</t>
  </si>
  <si>
    <t>No. of Equip for Soft Integration (Modbus or Bacnet/MSTP)</t>
  </si>
  <si>
    <t>No. of Soft Points</t>
  </si>
  <si>
    <t>MONITOR</t>
  </si>
  <si>
    <t>CONTROL</t>
  </si>
  <si>
    <t>ALARM</t>
  </si>
  <si>
    <t>TREND</t>
  </si>
  <si>
    <t>PROVISION BY OTHER AGENCIES</t>
  </si>
  <si>
    <t>AGENCY TO INTERFACE</t>
  </si>
  <si>
    <t>DP switch-air</t>
  </si>
  <si>
    <t>immersion 
temp sensor</t>
  </si>
  <si>
    <t>DP sensor (Back 
Pressure)- Air</t>
  </si>
  <si>
    <t>Wall mount T+
RH sensor</t>
  </si>
  <si>
    <t>Duct Temp.
 sensor</t>
  </si>
  <si>
    <t>IAQ Sensor</t>
  </si>
  <si>
    <t>CO2 sensor</t>
  </si>
  <si>
    <t>Duct Mount T+
RH sensor</t>
  </si>
  <si>
    <t>Air Flow Sensor</t>
  </si>
  <si>
    <t>AHU Rooms</t>
  </si>
  <si>
    <t>DDC for AIR HANDLING UNITS</t>
  </si>
  <si>
    <t>Floor mounted chilled water AHU’s - LL AHU</t>
  </si>
  <si>
    <t xml:space="preserve">AHU Fan ON/OFF status </t>
  </si>
  <si>
    <t>*</t>
  </si>
  <si>
    <t>Differential Pressure switch</t>
  </si>
  <si>
    <t xml:space="preserve">BMS Vendor </t>
  </si>
  <si>
    <t>Supply Fan VFD Speed Control &amp; Feedback</t>
  </si>
  <si>
    <t>VFD vendor has to provide 0-10Vdc signal for Modulation</t>
  </si>
  <si>
    <t xml:space="preserve">HVAC Vendor </t>
  </si>
  <si>
    <t xml:space="preserve">CHW Supply &amp; Return line Temperature </t>
  </si>
  <si>
    <t>Immersion temp sensor</t>
  </si>
  <si>
    <t>Duct static pressure sensor</t>
  </si>
  <si>
    <t xml:space="preserve">Back Pressure Sensors </t>
  </si>
  <si>
    <t>Fire Dampers Status Monitoring</t>
  </si>
  <si>
    <t>HVAC Vendor shall provide Potential Free Contact for fire dampers monitoring</t>
  </si>
  <si>
    <t xml:space="preserve">HVAC/BMS Vendor </t>
  </si>
  <si>
    <t xml:space="preserve">Return Air Temperature &amp; RH Monitoring </t>
  </si>
  <si>
    <t>Temp &amp; RH Sensor with required accessories</t>
  </si>
  <si>
    <t>Supply Air Temperature</t>
  </si>
  <si>
    <t xml:space="preserve">Temp sensor with required accessories  </t>
  </si>
  <si>
    <t>CO2 Sensor</t>
  </si>
  <si>
    <t xml:space="preserve">Co2 sensor with required accessories  </t>
  </si>
  <si>
    <t>Velocity Sensor</t>
  </si>
  <si>
    <t xml:space="preserve">Velocity sensor with required accessories  </t>
  </si>
  <si>
    <t>AHU Filter Choke status - Pre filter</t>
  </si>
  <si>
    <t xml:space="preserve">Air Differential Pressure Switch </t>
  </si>
  <si>
    <t>AHU Filter Choke status - Fine filter</t>
  </si>
  <si>
    <t>Spares</t>
  </si>
  <si>
    <t>Total Number of IO Points required for per DDC</t>
  </si>
  <si>
    <t xml:space="preserve">Floors </t>
  </si>
  <si>
    <t>Ceiling Suspended DX TFAs -  Client</t>
  </si>
  <si>
    <t>Supply Fan EC Motor Speed Control &amp; Feedback</t>
  </si>
  <si>
    <t>AHU vendor has to provide Potentiometer with 0-10Vdc signal for Modulation</t>
  </si>
  <si>
    <t>CHW Supply &amp; Return line Temperature</t>
  </si>
  <si>
    <t xml:space="preserve">Temp &amp; RH Sensor with required accessories  </t>
  </si>
  <si>
    <t>AHU Filter Choke status - Chemical filter</t>
  </si>
  <si>
    <t>Floors</t>
  </si>
  <si>
    <t>HLI  for VAVs</t>
  </si>
  <si>
    <t>Soft Integrations via Modbus or Bacnet</t>
  </si>
  <si>
    <t xml:space="preserve">Variable Air Volume Units - Integrators </t>
  </si>
  <si>
    <t xml:space="preserve">HVAC Vendor has to provide BACNet over MSTP over RS485 output for BMS integration </t>
  </si>
  <si>
    <t>VAVs</t>
  </si>
  <si>
    <t>Space Temperature</t>
  </si>
  <si>
    <t>Temperature Set Point</t>
  </si>
  <si>
    <t>Box Airflow</t>
  </si>
  <si>
    <t>Damper Position</t>
  </si>
  <si>
    <t>Design Flow</t>
  </si>
  <si>
    <t>Emergency overide</t>
  </si>
  <si>
    <t>Minimum Flow Set Point</t>
  </si>
  <si>
    <t>Maximum Flow Set Point</t>
  </si>
  <si>
    <t>Total Number of  IO Points required per DDC</t>
  </si>
  <si>
    <t>HLI  for IAQ Sensors</t>
  </si>
  <si>
    <t>Air Quality Monitors</t>
  </si>
  <si>
    <t>Air Quality Monitor Sensor Integration</t>
  </si>
  <si>
    <t xml:space="preserve">Air Quality Monitor with Modbus over RS485 connectivity </t>
  </si>
  <si>
    <t>HVAC Vendor</t>
  </si>
  <si>
    <t>PM 10</t>
  </si>
  <si>
    <t>PM 2.5</t>
  </si>
  <si>
    <t>CO2</t>
  </si>
  <si>
    <t>Temperature</t>
  </si>
  <si>
    <t>TVOC</t>
  </si>
  <si>
    <t>Index</t>
  </si>
  <si>
    <t xml:space="preserve">Total Number of IO Points required for per DDC </t>
  </si>
  <si>
    <t>HLI  for CO2</t>
  </si>
  <si>
    <t xml:space="preserve">Soft Integrations via Modbus </t>
  </si>
  <si>
    <t xml:space="preserve">Office Space CO2 Sensor </t>
  </si>
  <si>
    <t>CO2 Sensor Integration</t>
  </si>
  <si>
    <t xml:space="preserve">CO2 Sensors with Modbus over RS485 connectivity </t>
  </si>
  <si>
    <t>Cafeteria</t>
  </si>
  <si>
    <t>Packaged Unit</t>
  </si>
  <si>
    <t xml:space="preserve">Fan ON/OFF command    </t>
  </si>
  <si>
    <t>HVAC Elec. Panel  vendor to make electrical provision in the Fan Starter panel to execute ON/OFF Command for remote operation</t>
  </si>
  <si>
    <t>Fan Trip Status</t>
  </si>
  <si>
    <t>Potential Free Contact</t>
  </si>
  <si>
    <t>Auto/Manual Status</t>
  </si>
  <si>
    <t>Wiring from Auxiliary Potential Free contact of A/M switch</t>
  </si>
  <si>
    <t>Run Status</t>
  </si>
  <si>
    <t xml:space="preserve">Total Number of Soft Points </t>
  </si>
  <si>
    <t>Battery Rooms</t>
  </si>
  <si>
    <t>Hydrogen Exhaust Fan</t>
  </si>
  <si>
    <t>Hydrogen Sensor</t>
  </si>
  <si>
    <t>Hydrogen Level</t>
  </si>
  <si>
    <t xml:space="preserve">Hydrogen sensor </t>
  </si>
  <si>
    <t>Technical Rooms</t>
  </si>
  <si>
    <t>GAS SUPRESSION EXTRACTION SYSTEM FK-5-1-12</t>
  </si>
  <si>
    <t>ODU at Service Balcony</t>
  </si>
  <si>
    <t>HLI  for for VRV</t>
  </si>
  <si>
    <t>VRF Centralized Controller</t>
  </si>
  <si>
    <t>1. HVAC Vendor has to provide BACNet over MSTP over RS485 output for BMS integration 
2. Termination of cables in the respective device</t>
  </si>
  <si>
    <t xml:space="preserve">Indoor unit </t>
  </si>
  <si>
    <t>Alarm Status</t>
  </si>
  <si>
    <t>Unit On/Off Command</t>
  </si>
  <si>
    <t>Unit On Off Status</t>
  </si>
  <si>
    <t>Room Temperature</t>
  </si>
  <si>
    <t>Room Temperature Set point</t>
  </si>
  <si>
    <t>Fan status</t>
  </si>
  <si>
    <t>Indoor unit number</t>
  </si>
  <si>
    <t xml:space="preserve">Outdoor unit </t>
  </si>
  <si>
    <t>Compressor status</t>
  </si>
  <si>
    <t>Fire Dampers</t>
  </si>
  <si>
    <t>For Technical Areas</t>
  </si>
  <si>
    <t>Fire Dampers Monitoring</t>
  </si>
  <si>
    <t>Total Number of  IO Points required in DDC's</t>
  </si>
  <si>
    <t>Outdoor Conditions Monitoring</t>
  </si>
  <si>
    <t>Ambient</t>
  </si>
  <si>
    <t>Temperature &amp; RH Monitoring</t>
  </si>
  <si>
    <t>Wall Type Temp &amp; RH sensor</t>
  </si>
  <si>
    <t>Critical Area Monitoring</t>
  </si>
  <si>
    <t>Critical Rooms T+RH Monitoring</t>
  </si>
  <si>
    <t>T+RH Sensor wall mount type &amp; Cabling from sensor to DDC Panel</t>
  </si>
  <si>
    <t xml:space="preserve">Total </t>
  </si>
  <si>
    <t>DP switch-Pump</t>
  </si>
  <si>
    <t>Level Switch</t>
  </si>
  <si>
    <t xml:space="preserve">HLI  for Waste Water Flow Meter </t>
  </si>
  <si>
    <t>Flow Meter for Waste Water (Provided By Delvloper)</t>
  </si>
  <si>
    <t>1. Should be BMS Compatible 
2. Modbus over RS485 output to be provided
3. Termination of cables in the respective device</t>
  </si>
  <si>
    <t>PHE Vendor</t>
  </si>
  <si>
    <t>Water flow rate</t>
  </si>
  <si>
    <t>Consumption</t>
  </si>
  <si>
    <t>Floor</t>
  </si>
  <si>
    <t>HLI  for NOVEC Panel</t>
  </si>
  <si>
    <t>NOVEC Panel</t>
  </si>
  <si>
    <t>Number of Zones</t>
  </si>
  <si>
    <t>Zone Panel Health Status</t>
  </si>
  <si>
    <t>Zone Panel Alarm Status</t>
  </si>
  <si>
    <t>Fault</t>
  </si>
  <si>
    <t>Zone Isolation</t>
  </si>
  <si>
    <t xml:space="preserve">Alarm </t>
  </si>
  <si>
    <t xml:space="preserve">Trouble </t>
  </si>
  <si>
    <t>Release</t>
  </si>
  <si>
    <t>SL. NO.</t>
  </si>
  <si>
    <t xml:space="preserve">FIRE ALARM SYSTEM </t>
  </si>
  <si>
    <t>1. Should be BMS Compatible 
2. BACnet / MSTP or Modbus over RS485 output to be provided
3. Termination of cables in the respective device</t>
  </si>
  <si>
    <t>FAS vendor</t>
  </si>
  <si>
    <t>Fire</t>
  </si>
  <si>
    <t>Supervisory</t>
  </si>
  <si>
    <t>Trouble</t>
  </si>
  <si>
    <t>RODENT REPELLENT SYSTEM</t>
  </si>
  <si>
    <t>1. Should be BMS Compatible 
2.  Modbus over RS485  output to be provided
3. Termination of cables in the respective device</t>
  </si>
  <si>
    <t>RRS vendor</t>
  </si>
  <si>
    <t>Start Frequency</t>
  </si>
  <si>
    <t>End Frequency</t>
  </si>
  <si>
    <t>Sweep Time</t>
  </si>
  <si>
    <t>Sweep Delay</t>
  </si>
  <si>
    <t>Panel Health Status / ON / off condition</t>
  </si>
  <si>
    <t>HLI  for Energy Meters and Electrical Breakers</t>
  </si>
  <si>
    <t>ENERGY METERS</t>
  </si>
  <si>
    <t>1. Should be BMS Compatible 
2.  Modbus over RS485 output to be provided
3. Termination of cables in the respective device</t>
  </si>
  <si>
    <t>Electrical vendor</t>
  </si>
  <si>
    <t>Not Required</t>
  </si>
  <si>
    <t>Current</t>
  </si>
  <si>
    <t>Voltage</t>
  </si>
  <si>
    <t>Frequency</t>
  </si>
  <si>
    <t>Power Factor</t>
  </si>
  <si>
    <t>KW</t>
  </si>
  <si>
    <t>KVA</t>
  </si>
  <si>
    <t>KVAR</t>
  </si>
  <si>
    <t>KVARH</t>
  </si>
  <si>
    <t>KWH</t>
  </si>
  <si>
    <t>UPS</t>
  </si>
  <si>
    <t>1. Should be BMS Compatible 
2. Modbus over RS485  output to be provided
3. Termination of cables in the respective device</t>
  </si>
  <si>
    <t>UPS vendor</t>
  </si>
  <si>
    <t>UPS Status</t>
  </si>
  <si>
    <t>UPS General Alarm</t>
  </si>
  <si>
    <t>UPS  Overload Alarm</t>
  </si>
  <si>
    <t>Normal / Battery Mode</t>
  </si>
  <si>
    <t>Inverter Status</t>
  </si>
  <si>
    <t>Rectifier Status</t>
  </si>
  <si>
    <t>Output Overvoltage</t>
  </si>
  <si>
    <t>Bypass Voltage</t>
  </si>
  <si>
    <t>Bypass Frequency</t>
  </si>
  <si>
    <t>UPS Output Power</t>
  </si>
  <si>
    <t>Output Voltage Phase 1</t>
  </si>
  <si>
    <t>Output Voltage Phase 2</t>
  </si>
  <si>
    <t>Output Voltage Phase 3</t>
  </si>
  <si>
    <t>Output Current Phase 1</t>
  </si>
  <si>
    <t>Output Current Phase 2</t>
  </si>
  <si>
    <t>Output Current Phase 3</t>
  </si>
  <si>
    <t>Input Voltage Phase 1</t>
  </si>
  <si>
    <t>Input Voltage Phase 2</t>
  </si>
  <si>
    <t>Input Voltage Phase 3</t>
  </si>
  <si>
    <t>Input Current Phase 1</t>
  </si>
  <si>
    <t>Input Current Phase 2</t>
  </si>
  <si>
    <t>Input Current Phase 3</t>
  </si>
  <si>
    <t>Output Frequency</t>
  </si>
  <si>
    <t>Output Power Phase 1</t>
  </si>
  <si>
    <t>Output Power Phase 2</t>
  </si>
  <si>
    <t>Output Power Phase 3</t>
  </si>
  <si>
    <t>Load Rate Phase 1 (%)</t>
  </si>
  <si>
    <t>Load Rate Phase 2 (%)</t>
  </si>
  <si>
    <t>Load Rate Phase 3 (%)</t>
  </si>
  <si>
    <t>Battery  Charge / discharge status</t>
  </si>
  <si>
    <t>Battery Backup time</t>
  </si>
  <si>
    <t>Battery Backup Voltage</t>
  </si>
  <si>
    <t>Battery Backup Current</t>
  </si>
  <si>
    <t>Active Power</t>
  </si>
  <si>
    <t>Reactive Power</t>
  </si>
  <si>
    <t>Apparent Power</t>
  </si>
  <si>
    <t>Bypass Voltage Phase 1</t>
  </si>
  <si>
    <t>Bypass Voltage (Phase Y-N)</t>
  </si>
  <si>
    <t>Bypass Voltage (Phase B-N)</t>
  </si>
  <si>
    <t>UPS Average Load</t>
  </si>
  <si>
    <t>Input Frequency</t>
  </si>
  <si>
    <t>DC Bus Voltage</t>
  </si>
  <si>
    <t>Battery Ambient Temperature</t>
  </si>
  <si>
    <t>Battery Temperature</t>
  </si>
  <si>
    <t>WLD SYSTEM</t>
  </si>
  <si>
    <t>1. Should be BMS Compatible 
2.  Modbus RTU port equipped with RS485  output to be provided
3. Termination of cables in the respective device</t>
  </si>
  <si>
    <t>On</t>
  </si>
  <si>
    <t>Off</t>
  </si>
  <si>
    <t>Leakage Detection</t>
  </si>
  <si>
    <t>Panel Health Status</t>
  </si>
  <si>
    <t>VESDA SYSTEM</t>
  </si>
  <si>
    <t>1. Should be BMS Compatible 
2.  Modbus and interface card over RS485  output to be provided
3. Termination of cables in the respective device</t>
  </si>
  <si>
    <t>Smoke Detection</t>
  </si>
  <si>
    <t>LMS SYSTEM</t>
  </si>
  <si>
    <t>Status</t>
  </si>
  <si>
    <t>LMS Health Status</t>
  </si>
  <si>
    <t>PA</t>
  </si>
  <si>
    <t>PA Panel Status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</si>
</sst>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 #,##0.00_);_(* \(#,##0.00\);_(* &quot;-&quot;??_);_(@_)"/>
    <numFmt numFmtId="165" formatCode="_ * #,##0.00_ ;_ * \-#,##0.00_ ;_ * &quot;-&quot;??_ ;_ @_ "/>
    <numFmt numFmtId="166" formatCode="_ * #,##0_ ;_ * \-#,##0_ ;_ * &quot;-&quot;??_ ;_ @_ "/>
    <numFmt numFmtId="167" formatCode="0.0"/>
    <numFmt numFmtId="168" formatCode="_ * #,##0.00_ ;_ * \-#,##0.00_ ;_ * &quot;-&quot;??.00_ ;_ @_ "/>
    <numFmt numFmtId="169" formatCode="_ * #,##0.0000_ ;_ * \-#,##0.0000_ ;_ * &quot;-&quot;??.0000_ ;_ @_ "/>
    <numFmt numFmtId="170" formatCode="_(* #,##0_);_(* \(#,##0\);_(* &quot;-&quot;??_);_(@_)"/>
    <numFmt numFmtId="171" formatCode="[$-409]d\-mmm\-yy"/>
    <numFmt numFmtId="172" formatCode="&quot;₹&quot;\ #,##0.00"/>
    <numFmt numFmtId="173" formatCode="_(* #,##0_);_(* \(#,##0\);_(* &quot;-&quot;_);_(@_)"/>
    <numFmt numFmtId="174" formatCode="0;[Red]0"/>
    <numFmt numFmtId="175" formatCode="0.0;[Red]0.0"/>
  </numFmts>
  <fonts count="30">
    <font>
      <sz val="10.0"/>
      <color rgb="FF000000"/>
      <name val="Arial"/>
      <scheme val="minor"/>
    </font>
    <font>
      <b/>
      <sz val="10.0"/>
      <color theme="1"/>
      <name val="Calibri"/>
    </font>
    <font>
      <sz val="10.0"/>
      <color theme="1"/>
      <name val="Calibri"/>
    </font>
    <font>
      <b/>
      <sz val="11.0"/>
      <color rgb="FF000000"/>
      <name val="Calibri"/>
    </font>
    <font>
      <sz val="11.0"/>
      <color theme="1"/>
      <name val="Calibri"/>
    </font>
    <font>
      <sz val="11.0"/>
      <color rgb="FF000000"/>
      <name val="Calibri"/>
    </font>
    <font/>
    <font>
      <b/>
      <sz val="11.0"/>
      <color theme="1"/>
      <name val="Calibri"/>
    </font>
    <font>
      <color theme="1"/>
      <name val="Arial"/>
      <scheme val="minor"/>
    </font>
    <font>
      <sz val="10.0"/>
      <color theme="1"/>
      <name val="Arial"/>
    </font>
    <font>
      <sz val="11.0"/>
      <color theme="1"/>
      <name val="Times New Roman"/>
    </font>
    <font>
      <sz val="10.0"/>
      <color rgb="FF000000"/>
      <name val="Calibri"/>
    </font>
    <font>
      <b/>
      <sz val="10.0"/>
      <color rgb="FF000000"/>
      <name val="Calibri"/>
    </font>
    <font>
      <sz val="9.0"/>
      <color theme="1"/>
      <name val="Calibri"/>
    </font>
    <font>
      <b/>
      <sz val="9.0"/>
      <color theme="1"/>
      <name val="Calibri"/>
    </font>
    <font>
      <sz val="9.0"/>
      <color rgb="FF000000"/>
      <name val="Calibri"/>
    </font>
    <font>
      <b/>
      <sz val="10.0"/>
      <color theme="1"/>
      <name val="Arial"/>
    </font>
    <font>
      <b/>
      <i/>
      <sz val="10.0"/>
      <color theme="1"/>
      <name val="Calibri"/>
    </font>
    <font>
      <sz val="10.0"/>
      <color rgb="FFFF0000"/>
      <name val="Calibri"/>
    </font>
    <font>
      <b/>
      <sz val="10.0"/>
      <color rgb="FFFF0000"/>
      <name val="Calibri"/>
    </font>
    <font>
      <b/>
      <sz val="18.0"/>
      <color theme="1"/>
      <name val="Calibri"/>
    </font>
    <font>
      <b/>
      <sz val="11.0"/>
      <color theme="1"/>
      <name val="Times New Roman"/>
    </font>
    <font>
      <sz val="11.0"/>
      <color theme="1"/>
      <name val="Arial"/>
    </font>
    <font>
      <sz val="10.0"/>
      <color theme="1"/>
      <name val="Times New Roman"/>
    </font>
    <font>
      <sz val="10.0"/>
      <color rgb="FF000000"/>
      <name val="Times New Roman"/>
    </font>
    <font>
      <b/>
      <sz val="12.0"/>
      <color theme="1"/>
      <name val="Calibri"/>
    </font>
    <font>
      <sz val="10.0"/>
      <color theme="1"/>
      <name val="Aptos Narrow"/>
    </font>
    <font>
      <sz val="10.0"/>
      <color rgb="FF000000"/>
      <name val="Aptos Narrow"/>
    </font>
    <font>
      <b/>
      <u/>
      <sz val="10.0"/>
      <color theme="1"/>
      <name val="Calibri"/>
    </font>
    <font>
      <u/>
      <sz val="11.0"/>
      <color rgb="FF0000FF"/>
      <name val="Calibri"/>
    </font>
  </fonts>
  <fills count="26">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999999"/>
        <bgColor rgb="FF999999"/>
      </patternFill>
    </fill>
    <fill>
      <patternFill patternType="solid">
        <fgColor theme="0"/>
        <bgColor theme="0"/>
      </patternFill>
    </fill>
    <fill>
      <patternFill patternType="solid">
        <fgColor rgb="FFB7B7B7"/>
        <bgColor rgb="FFB7B7B7"/>
      </patternFill>
    </fill>
    <fill>
      <patternFill patternType="solid">
        <fgColor rgb="FFC9DAF8"/>
        <bgColor rgb="FFC9DAF8"/>
      </patternFill>
    </fill>
    <fill>
      <patternFill patternType="solid">
        <fgColor rgb="FFFFFF00"/>
        <bgColor rgb="FFFFFF00"/>
      </patternFill>
    </fill>
    <fill>
      <patternFill patternType="solid">
        <fgColor rgb="FFDEEAF6"/>
        <bgColor rgb="FFDEEAF6"/>
      </patternFill>
    </fill>
    <fill>
      <patternFill patternType="solid">
        <fgColor rgb="FFD8D8D8"/>
        <bgColor rgb="FFD8D8D8"/>
      </patternFill>
    </fill>
    <fill>
      <patternFill patternType="solid">
        <fgColor rgb="FFC0C0C0"/>
        <bgColor rgb="FFC0C0C0"/>
      </patternFill>
    </fill>
    <fill>
      <patternFill patternType="solid">
        <fgColor rgb="FFBFBFBF"/>
        <bgColor rgb="FFBFBFBF"/>
      </patternFill>
    </fill>
    <fill>
      <patternFill patternType="solid">
        <fgColor rgb="FF99CCFF"/>
        <bgColor rgb="FF99CCFF"/>
      </patternFill>
    </fill>
    <fill>
      <patternFill patternType="solid">
        <fgColor rgb="FFB6DDE8"/>
        <bgColor rgb="FFB6DDE8"/>
      </patternFill>
    </fill>
    <fill>
      <patternFill patternType="solid">
        <fgColor rgb="FFFBD4B4"/>
        <bgColor rgb="FFFBD4B4"/>
      </patternFill>
    </fill>
    <fill>
      <patternFill patternType="solid">
        <fgColor rgb="FFD6E3BC"/>
        <bgColor rgb="FFD6E3BC"/>
      </patternFill>
    </fill>
    <fill>
      <patternFill patternType="solid">
        <fgColor rgb="FFB8CCE4"/>
        <bgColor rgb="FFB8CCE4"/>
      </patternFill>
    </fill>
    <fill>
      <patternFill patternType="solid">
        <fgColor rgb="FFE5B8B7"/>
        <bgColor rgb="FFE5B8B7"/>
      </patternFill>
    </fill>
    <fill>
      <patternFill patternType="solid">
        <fgColor rgb="FFFABF8F"/>
        <bgColor rgb="FFFABF8F"/>
      </patternFill>
    </fill>
    <fill>
      <patternFill patternType="solid">
        <fgColor rgb="FFFFFFCC"/>
        <bgColor rgb="FFFFFFCC"/>
      </patternFill>
    </fill>
    <fill>
      <patternFill patternType="solid">
        <fgColor rgb="FFAEABAB"/>
        <bgColor rgb="FFAEABAB"/>
      </patternFill>
    </fill>
    <fill>
      <patternFill patternType="solid">
        <fgColor rgb="FFFBE4D5"/>
        <bgColor rgb="FFFBE4D5"/>
      </patternFill>
    </fill>
    <fill>
      <patternFill patternType="solid">
        <fgColor rgb="FF979393"/>
        <bgColor rgb="FF979393"/>
      </patternFill>
    </fill>
    <fill>
      <patternFill patternType="solid">
        <fgColor rgb="FF00B050"/>
        <bgColor rgb="FF00B050"/>
      </patternFill>
    </fill>
    <fill>
      <patternFill patternType="solid">
        <fgColor rgb="FFF7CAAC"/>
        <bgColor rgb="FFF7CAAC"/>
      </patternFill>
    </fill>
  </fills>
  <borders count="53">
    <border/>
    <border>
      <left style="thin">
        <color rgb="FF000000"/>
      </left>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top/>
      <bottom/>
    </border>
    <border>
      <left style="thin">
        <color rgb="FFFFFFFF"/>
      </left>
      <right/>
      <top style="thin">
        <color rgb="FFFFFFFF"/>
      </top>
      <bottom style="thin">
        <color rgb="FFFFFFFF"/>
      </bottom>
    </border>
    <border>
      <left style="thin">
        <color rgb="FFFFFFFF"/>
      </left>
      <right/>
      <top style="thin">
        <color rgb="FFFFFFFF"/>
      </top>
      <bottom/>
    </border>
    <border>
      <left/>
      <right/>
      <top style="thin">
        <color rgb="FFFFFFFF"/>
      </top>
      <bottom style="thin">
        <color rgb="FFFFFFFF"/>
      </bottom>
    </border>
    <border>
      <left/>
      <right/>
      <top style="thin">
        <color rgb="FFFFFFFF"/>
      </top>
    </border>
    <border>
      <right/>
      <top style="thin">
        <color rgb="FFFFFFFF"/>
      </top>
      <bottom style="thin">
        <color rgb="FFFFFFFF"/>
      </bottom>
    </border>
    <border>
      <left/>
      <right/>
      <bottom style="thin">
        <color rgb="FFFFFFFF"/>
      </bottom>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style="thin">
        <color rgb="FF000000"/>
      </right>
      <bottom style="thin">
        <color rgb="FF000000"/>
      </bottom>
    </border>
    <border>
      <left/>
      <right style="thin">
        <color rgb="FF000000"/>
      </right>
      <bottom style="thin">
        <color rgb="FF000000"/>
      </bottom>
    </border>
    <border>
      <left style="thin">
        <color rgb="FFFFFFFF"/>
      </left>
      <top style="thin">
        <color rgb="FFFFFFFF"/>
      </top>
      <bottom style="thin">
        <color rgb="FFFFFFFF"/>
      </bottom>
    </border>
    <border>
      <top style="thin">
        <color rgb="FFFFFFFF"/>
      </top>
      <bottom style="thin">
        <color rgb="FFFFFFFF"/>
      </bottom>
    </border>
    <border>
      <left style="thin">
        <color rgb="FFFFFFFF"/>
      </left>
      <right/>
      <top/>
      <bottom style="thin">
        <color rgb="FFFFFFFF"/>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border>
    <border>
      <left style="medium">
        <color rgb="FF000000"/>
      </left>
      <right style="thin">
        <color rgb="FF000000"/>
      </right>
      <bottom style="thin">
        <color rgb="FF000000"/>
      </bottom>
    </border>
    <border>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586">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0" fillId="0" fontId="2" numFmtId="0" xfId="0" applyFont="1"/>
    <xf borderId="3" fillId="3" fontId="2" numFmtId="0" xfId="0" applyBorder="1" applyFill="1" applyFont="1"/>
    <xf borderId="3" fillId="3" fontId="2" numFmtId="0" xfId="0" applyAlignment="1" applyBorder="1" applyFont="1">
      <alignment horizontal="right"/>
    </xf>
    <xf borderId="2" fillId="2" fontId="2" numFmtId="164" xfId="0" applyBorder="1" applyFont="1" applyNumberFormat="1"/>
    <xf borderId="0" fillId="0" fontId="2" numFmtId="165" xfId="0" applyFont="1" applyNumberFormat="1"/>
    <xf borderId="3" fillId="4" fontId="3" numFmtId="166" xfId="0" applyAlignment="1" applyBorder="1" applyFill="1" applyFont="1" applyNumberFormat="1">
      <alignment horizontal="center"/>
    </xf>
    <xf borderId="2" fillId="2" fontId="4" numFmtId="0" xfId="0" applyBorder="1" applyFont="1"/>
    <xf borderId="3" fillId="0" fontId="2" numFmtId="164" xfId="0" applyBorder="1" applyFont="1" applyNumberFormat="1"/>
    <xf borderId="3" fillId="0" fontId="2" numFmtId="0" xfId="0" applyBorder="1" applyFont="1"/>
    <xf borderId="3" fillId="0" fontId="2" numFmtId="165" xfId="0" applyBorder="1" applyFont="1" applyNumberFormat="1"/>
    <xf borderId="3" fillId="0" fontId="2" numFmtId="166" xfId="0" applyBorder="1" applyFont="1" applyNumberFormat="1"/>
    <xf borderId="3" fillId="0" fontId="1" numFmtId="164" xfId="0" applyAlignment="1" applyBorder="1" applyFont="1" applyNumberFormat="1">
      <alignment horizontal="center" shrinkToFit="0" wrapText="1"/>
    </xf>
    <xf borderId="3" fillId="0" fontId="1" numFmtId="0" xfId="0" applyAlignment="1" applyBorder="1" applyFont="1">
      <alignment shrinkToFit="0" wrapText="1"/>
    </xf>
    <xf borderId="3" fillId="0" fontId="1" numFmtId="166" xfId="0" applyAlignment="1" applyBorder="1" applyFont="1" applyNumberFormat="1">
      <alignment horizontal="center" shrinkToFit="0" wrapText="1"/>
    </xf>
    <xf borderId="3" fillId="0" fontId="1" numFmtId="3" xfId="0" applyAlignment="1" applyBorder="1" applyFont="1" applyNumberFormat="1">
      <alignment horizontal="center" shrinkToFit="0" wrapText="1"/>
    </xf>
    <xf borderId="3" fillId="0" fontId="2" numFmtId="3" xfId="0" applyBorder="1" applyFont="1" applyNumberFormat="1"/>
    <xf borderId="3" fillId="4" fontId="5" numFmtId="166" xfId="0" applyBorder="1" applyFont="1" applyNumberFormat="1"/>
    <xf borderId="3" fillId="4" fontId="3" numFmtId="3" xfId="0" applyAlignment="1" applyBorder="1" applyFont="1" applyNumberFormat="1">
      <alignment horizontal="center" shrinkToFit="0" wrapText="1"/>
    </xf>
    <xf borderId="2" fillId="2" fontId="1" numFmtId="0" xfId="0" applyBorder="1" applyFont="1"/>
    <xf borderId="2" fillId="2" fontId="1" numFmtId="2" xfId="0" applyBorder="1" applyFont="1" applyNumberFormat="1"/>
    <xf borderId="4" fillId="2" fontId="1" numFmtId="0" xfId="0" applyBorder="1" applyFont="1"/>
    <xf borderId="5" fillId="0" fontId="6" numFmtId="0" xfId="0" applyBorder="1" applyFont="1"/>
    <xf borderId="6" fillId="0" fontId="6" numFmtId="0" xfId="0" applyBorder="1" applyFont="1"/>
    <xf borderId="3" fillId="4" fontId="3" numFmtId="166" xfId="0" applyAlignment="1" applyBorder="1" applyFont="1" applyNumberFormat="1">
      <alignment horizontal="center" vertical="center"/>
    </xf>
    <xf borderId="0" fillId="0" fontId="4" numFmtId="0" xfId="0" applyFont="1"/>
    <xf borderId="3" fillId="2" fontId="1" numFmtId="0" xfId="0" applyAlignment="1" applyBorder="1" applyFont="1">
      <alignment horizontal="center" vertical="center"/>
    </xf>
    <xf borderId="3" fillId="2" fontId="1" numFmtId="0" xfId="0" applyAlignment="1" applyBorder="1" applyFont="1">
      <alignment horizontal="left" vertical="center"/>
    </xf>
    <xf borderId="3" fillId="0" fontId="1" numFmtId="0" xfId="0" applyAlignment="1" applyBorder="1" applyFont="1">
      <alignment horizontal="right" vertical="center"/>
    </xf>
    <xf borderId="3" fillId="2" fontId="1" numFmtId="167" xfId="0" applyAlignment="1" applyBorder="1" applyFont="1" applyNumberFormat="1">
      <alignment horizontal="center" vertical="center"/>
    </xf>
    <xf borderId="3" fillId="2" fontId="1" numFmtId="0" xfId="0" applyAlignment="1" applyBorder="1" applyFont="1">
      <alignment horizontal="left" shrinkToFit="0" vertical="center" wrapText="1"/>
    </xf>
    <xf borderId="3" fillId="0" fontId="1" numFmtId="3" xfId="0" applyAlignment="1" applyBorder="1" applyFont="1" applyNumberFormat="1">
      <alignment horizontal="right" vertical="center"/>
    </xf>
    <xf borderId="3" fillId="0" fontId="1" numFmtId="4" xfId="0" applyAlignment="1" applyBorder="1" applyFont="1" applyNumberFormat="1">
      <alignment horizontal="right" vertical="center"/>
    </xf>
    <xf borderId="3" fillId="4" fontId="3" numFmtId="3" xfId="0" applyAlignment="1" applyBorder="1" applyFont="1" applyNumberFormat="1">
      <alignment horizontal="right" vertical="center"/>
    </xf>
    <xf borderId="3" fillId="4" fontId="3" numFmtId="166" xfId="0" applyAlignment="1" applyBorder="1" applyFont="1" applyNumberFormat="1">
      <alignment horizontal="right" vertical="center"/>
    </xf>
    <xf borderId="2" fillId="2" fontId="2" numFmtId="0" xfId="0" applyAlignment="1" applyBorder="1" applyFont="1">
      <alignment horizontal="center" vertical="top"/>
    </xf>
    <xf borderId="7" fillId="5" fontId="1" numFmtId="0" xfId="0" applyAlignment="1" applyBorder="1" applyFill="1" applyFont="1">
      <alignment horizontal="left" shrinkToFit="0" vertical="top" wrapText="1"/>
    </xf>
    <xf borderId="2" fillId="5" fontId="1" numFmtId="0" xfId="0" applyAlignment="1" applyBorder="1" applyFont="1">
      <alignment horizontal="left" shrinkToFit="0" vertical="top" wrapText="1"/>
    </xf>
    <xf borderId="0" fillId="0" fontId="2" numFmtId="0" xfId="0" applyAlignment="1" applyFont="1">
      <alignment horizontal="left"/>
    </xf>
    <xf borderId="0" fillId="0" fontId="2" numFmtId="0" xfId="0" applyAlignment="1" applyFont="1">
      <alignment horizontal="right"/>
    </xf>
    <xf borderId="8" fillId="2" fontId="1" numFmtId="4" xfId="0" applyBorder="1" applyFont="1" applyNumberFormat="1"/>
    <xf borderId="8" fillId="2" fontId="1" numFmtId="166" xfId="0" applyBorder="1" applyFont="1" applyNumberFormat="1"/>
    <xf borderId="8" fillId="2" fontId="1" numFmtId="166" xfId="0" applyAlignment="1" applyBorder="1" applyFont="1" applyNumberFormat="1">
      <alignment horizontal="center"/>
    </xf>
    <xf borderId="9" fillId="2" fontId="1" numFmtId="4" xfId="0" applyBorder="1" applyFont="1" applyNumberFormat="1"/>
    <xf borderId="9" fillId="2" fontId="1" numFmtId="166" xfId="0" applyBorder="1" applyFont="1" applyNumberFormat="1"/>
    <xf borderId="9" fillId="2" fontId="1" numFmtId="166" xfId="0" applyAlignment="1" applyBorder="1" applyFont="1" applyNumberFormat="1">
      <alignment horizontal="center"/>
    </xf>
    <xf borderId="3" fillId="6" fontId="7" numFmtId="4" xfId="0" applyAlignment="1" applyBorder="1" applyFill="1" applyFont="1" applyNumberFormat="1">
      <alignment horizontal="center" vertical="center"/>
    </xf>
    <xf borderId="3" fillId="6" fontId="7" numFmtId="0" xfId="0" applyAlignment="1" applyBorder="1" applyFont="1">
      <alignment horizontal="center" shrinkToFit="0" vertical="center" wrapText="1"/>
    </xf>
    <xf borderId="3" fillId="6" fontId="7" numFmtId="0" xfId="0" applyAlignment="1" applyBorder="1" applyFont="1">
      <alignment horizontal="center" vertical="center"/>
    </xf>
    <xf borderId="10" fillId="2" fontId="1" numFmtId="166" xfId="0" applyBorder="1" applyFont="1" applyNumberFormat="1"/>
    <xf borderId="3" fillId="0" fontId="2" numFmtId="4" xfId="0" applyAlignment="1" applyBorder="1" applyFont="1" applyNumberFormat="1">
      <alignment horizontal="center" vertical="center"/>
    </xf>
    <xf borderId="3" fillId="0" fontId="2" numFmtId="0" xfId="0" applyAlignment="1" applyBorder="1" applyFont="1">
      <alignment shrinkToFit="0" vertical="center" wrapText="1"/>
    </xf>
    <xf borderId="3" fillId="0" fontId="1" numFmtId="0" xfId="0" applyAlignment="1" applyBorder="1" applyFont="1">
      <alignment horizontal="center" vertical="center"/>
    </xf>
    <xf borderId="3" fillId="0" fontId="2" numFmtId="0" xfId="0" applyAlignment="1" applyBorder="1" applyFont="1">
      <alignment horizontal="center" vertical="center"/>
    </xf>
    <xf borderId="3" fillId="0" fontId="1" numFmtId="4" xfId="0" applyAlignment="1" applyBorder="1" applyFont="1" applyNumberFormat="1">
      <alignment horizontal="center" vertical="center"/>
    </xf>
    <xf borderId="3" fillId="7" fontId="1" numFmtId="3" xfId="0" applyAlignment="1" applyBorder="1" applyFill="1" applyFont="1" applyNumberFormat="1">
      <alignment horizontal="center" vertical="center"/>
    </xf>
    <xf borderId="3" fillId="7" fontId="1" numFmtId="0" xfId="0" applyAlignment="1" applyBorder="1" applyFont="1">
      <alignment shrinkToFit="0" vertical="center" wrapText="1"/>
    </xf>
    <xf borderId="3" fillId="7" fontId="1" numFmtId="0" xfId="0" applyAlignment="1" applyBorder="1" applyFont="1">
      <alignment horizontal="center" vertical="center"/>
    </xf>
    <xf borderId="3" fillId="7" fontId="1" numFmtId="4" xfId="0" applyAlignment="1" applyBorder="1" applyFont="1" applyNumberFormat="1">
      <alignment horizontal="center" vertical="center"/>
    </xf>
    <xf borderId="3" fillId="0" fontId="1" numFmtId="0" xfId="0" applyAlignment="1" applyBorder="1" applyFont="1">
      <alignment shrinkToFit="0" vertical="center" wrapText="1"/>
    </xf>
    <xf borderId="3" fillId="0" fontId="2" numFmtId="4" xfId="0" applyAlignment="1" applyBorder="1" applyFont="1" applyNumberFormat="1">
      <alignment horizontal="center" readingOrder="0" vertical="center"/>
    </xf>
    <xf borderId="3" fillId="0" fontId="2" numFmtId="3" xfId="0" applyAlignment="1" applyBorder="1" applyFont="1" applyNumberFormat="1">
      <alignment horizontal="center" vertical="center"/>
    </xf>
    <xf borderId="3" fillId="0" fontId="1" numFmtId="4" xfId="0" applyAlignment="1" applyBorder="1" applyFont="1" applyNumberFormat="1">
      <alignment horizontal="center" readingOrder="0" vertical="center"/>
    </xf>
    <xf borderId="11" fillId="2" fontId="1" numFmtId="166" xfId="0" applyBorder="1" applyFont="1" applyNumberFormat="1"/>
    <xf borderId="0" fillId="0" fontId="2" numFmtId="4" xfId="0" applyAlignment="1" applyFont="1" applyNumberFormat="1">
      <alignment horizontal="center" vertical="center"/>
    </xf>
    <xf borderId="12" fillId="2" fontId="1" numFmtId="166" xfId="0" applyBorder="1" applyFont="1" applyNumberFormat="1"/>
    <xf borderId="13" fillId="2" fontId="1" numFmtId="166" xfId="0" applyBorder="1" applyFont="1" applyNumberFormat="1"/>
    <xf borderId="0" fillId="0" fontId="8" numFmtId="0" xfId="0" applyAlignment="1" applyFont="1">
      <alignment horizontal="center"/>
    </xf>
    <xf borderId="8" fillId="2" fontId="1" numFmtId="4" xfId="0" applyAlignment="1" applyBorder="1" applyFont="1" applyNumberFormat="1">
      <alignment horizontal="center" vertical="center"/>
    </xf>
    <xf borderId="8" fillId="2" fontId="9" numFmtId="166" xfId="0" applyAlignment="1" applyBorder="1" applyFont="1" applyNumberFormat="1">
      <alignment vertical="center"/>
    </xf>
    <xf borderId="8" fillId="2" fontId="9" numFmtId="3" xfId="0" applyAlignment="1" applyBorder="1" applyFont="1" applyNumberFormat="1">
      <alignment horizontal="center" vertical="center"/>
    </xf>
    <xf borderId="8" fillId="2" fontId="9" numFmtId="4" xfId="0" applyAlignment="1" applyBorder="1" applyFont="1" applyNumberFormat="1">
      <alignment vertical="center"/>
    </xf>
    <xf borderId="0" fillId="0" fontId="9" numFmtId="0" xfId="0" applyAlignment="1" applyFont="1">
      <alignment vertical="center"/>
    </xf>
    <xf borderId="9" fillId="2" fontId="1" numFmtId="4" xfId="0" applyAlignment="1" applyBorder="1" applyFont="1" applyNumberFormat="1">
      <alignment horizontal="center" vertical="center"/>
    </xf>
    <xf borderId="9" fillId="2" fontId="9" numFmtId="166" xfId="0" applyAlignment="1" applyBorder="1" applyFont="1" applyNumberFormat="1">
      <alignment vertical="center"/>
    </xf>
    <xf borderId="9" fillId="2" fontId="9" numFmtId="3" xfId="0" applyAlignment="1" applyBorder="1" applyFont="1" applyNumberFormat="1">
      <alignment horizontal="center" vertical="center"/>
    </xf>
    <xf borderId="9" fillId="2" fontId="9" numFmtId="4" xfId="0" applyAlignment="1" applyBorder="1" applyFont="1" applyNumberFormat="1">
      <alignment vertical="center"/>
    </xf>
    <xf borderId="14" fillId="6" fontId="7" numFmtId="4" xfId="0" applyAlignment="1" applyBorder="1" applyFont="1" applyNumberFormat="1">
      <alignment horizontal="center" vertical="center"/>
    </xf>
    <xf borderId="14" fillId="6" fontId="7" numFmtId="0" xfId="0" applyAlignment="1" applyBorder="1" applyFont="1">
      <alignment horizontal="center" shrinkToFit="0" vertical="center" wrapText="1"/>
    </xf>
    <xf borderId="14" fillId="6" fontId="7" numFmtId="0" xfId="0" applyAlignment="1" applyBorder="1" applyFont="1">
      <alignment horizontal="center" vertical="center"/>
    </xf>
    <xf borderId="14" fillId="6" fontId="7" numFmtId="3" xfId="0" applyAlignment="1" applyBorder="1" applyFont="1" applyNumberFormat="1">
      <alignment horizontal="center" vertical="center"/>
    </xf>
    <xf borderId="14" fillId="6" fontId="7" numFmtId="4" xfId="0" applyAlignment="1" applyBorder="1" applyFont="1" applyNumberFormat="1">
      <alignment horizontal="center" shrinkToFit="0" vertical="center" wrapText="1"/>
    </xf>
    <xf borderId="15" fillId="6" fontId="7" numFmtId="4" xfId="0" applyAlignment="1" applyBorder="1" applyFont="1" applyNumberFormat="1">
      <alignment horizontal="center" shrinkToFit="0" vertical="center" wrapText="1"/>
    </xf>
    <xf borderId="10" fillId="2" fontId="9" numFmtId="166" xfId="0" applyAlignment="1" applyBorder="1" applyFont="1" applyNumberFormat="1">
      <alignment vertical="center"/>
    </xf>
    <xf borderId="16" fillId="0" fontId="6" numFmtId="0" xfId="0" applyBorder="1" applyFont="1"/>
    <xf borderId="17" fillId="0" fontId="6" numFmtId="0" xfId="0" applyBorder="1" applyFont="1"/>
    <xf borderId="3" fillId="0" fontId="9" numFmtId="4" xfId="0" applyAlignment="1" applyBorder="1" applyFont="1" applyNumberFormat="1">
      <alignment vertical="center"/>
    </xf>
    <xf borderId="3" fillId="0" fontId="9" numFmtId="0" xfId="0" applyAlignment="1" applyBorder="1" applyFont="1">
      <alignment vertical="center"/>
    </xf>
    <xf borderId="3" fillId="2" fontId="9" numFmtId="3" xfId="0" applyAlignment="1" applyBorder="1" applyFont="1" applyNumberFormat="1">
      <alignment horizontal="center" vertical="center"/>
    </xf>
    <xf borderId="3" fillId="2" fontId="9" numFmtId="4" xfId="0" applyAlignment="1" applyBorder="1" applyFont="1" applyNumberFormat="1">
      <alignment vertical="center"/>
    </xf>
    <xf borderId="3" fillId="7" fontId="9" numFmtId="0" xfId="0" applyAlignment="1" applyBorder="1" applyFont="1">
      <alignment vertical="center"/>
    </xf>
    <xf borderId="3" fillId="7" fontId="9" numFmtId="3" xfId="0" applyAlignment="1" applyBorder="1" applyFont="1" applyNumberFormat="1">
      <alignment horizontal="center" vertical="center"/>
    </xf>
    <xf borderId="3" fillId="7" fontId="9" numFmtId="4" xfId="0" applyAlignment="1" applyBorder="1" applyFont="1" applyNumberFormat="1">
      <alignment vertical="center"/>
    </xf>
    <xf borderId="3" fillId="0" fontId="9" numFmtId="3" xfId="0" applyAlignment="1" applyBorder="1" applyFont="1" applyNumberFormat="1">
      <alignment horizontal="center" vertical="center"/>
    </xf>
    <xf borderId="3" fillId="0" fontId="2" numFmtId="4" xfId="0" applyAlignment="1" applyBorder="1" applyFont="1" applyNumberFormat="1">
      <alignment horizontal="center" shrinkToFit="0" vertical="center" wrapText="1"/>
    </xf>
    <xf borderId="3" fillId="0" fontId="1" numFmtId="0" xfId="0" applyAlignment="1" applyBorder="1" applyFont="1">
      <alignment horizontal="center" shrinkToFit="0" vertical="center" wrapText="1"/>
    </xf>
    <xf borderId="3" fillId="2" fontId="2" numFmtId="3" xfId="0" applyAlignment="1" applyBorder="1" applyFont="1" applyNumberFormat="1">
      <alignment horizontal="center" shrinkToFit="0" vertical="center" wrapText="1"/>
    </xf>
    <xf borderId="3" fillId="0" fontId="2" numFmtId="4" xfId="0" applyAlignment="1" applyBorder="1" applyFont="1" applyNumberFormat="1">
      <alignment horizontal="center" readingOrder="0" shrinkToFit="0" vertical="center" wrapText="1"/>
    </xf>
    <xf borderId="3" fillId="0" fontId="2" numFmtId="4" xfId="0" applyAlignment="1" applyBorder="1" applyFont="1" applyNumberFormat="1">
      <alignment horizontal="right" shrinkToFit="0" vertical="center" wrapText="1"/>
    </xf>
    <xf borderId="3" fillId="2" fontId="1" numFmtId="4" xfId="0" applyAlignment="1" applyBorder="1" applyFont="1" applyNumberFormat="1">
      <alignment horizontal="right" vertical="center"/>
    </xf>
    <xf borderId="10" fillId="2" fontId="9" numFmtId="166" xfId="0" applyAlignment="1" applyBorder="1" applyFont="1" applyNumberFormat="1">
      <alignment readingOrder="0" vertical="center"/>
    </xf>
    <xf borderId="3" fillId="2" fontId="2" numFmtId="166" xfId="0" applyAlignment="1" applyBorder="1" applyFont="1" applyNumberFormat="1">
      <alignment horizontal="center" shrinkToFit="0" vertical="center" wrapText="1"/>
    </xf>
    <xf borderId="3" fillId="0" fontId="2" numFmtId="166" xfId="0" applyAlignment="1" applyBorder="1" applyFont="1" applyNumberFormat="1">
      <alignment horizontal="center" readingOrder="0" shrinkToFit="0" vertical="center" wrapText="1"/>
    </xf>
    <xf borderId="3" fillId="2" fontId="9" numFmtId="166" xfId="0" applyAlignment="1" applyBorder="1" applyFont="1" applyNumberFormat="1">
      <alignment horizontal="center" vertical="center"/>
    </xf>
    <xf borderId="3" fillId="0" fontId="9" numFmtId="166" xfId="0" applyAlignment="1" applyBorder="1" applyFont="1" applyNumberFormat="1">
      <alignment vertical="center"/>
    </xf>
    <xf borderId="3" fillId="0" fontId="9" numFmtId="166" xfId="0" applyAlignment="1" applyBorder="1" applyFont="1" applyNumberFormat="1">
      <alignment readingOrder="0" vertical="center"/>
    </xf>
    <xf borderId="3" fillId="2" fontId="9" numFmtId="0" xfId="0" applyAlignment="1" applyBorder="1" applyFont="1">
      <alignment vertical="center"/>
    </xf>
    <xf borderId="3" fillId="2" fontId="2" numFmtId="0" xfId="0" applyAlignment="1" applyBorder="1" applyFont="1">
      <alignment shrinkToFit="0" vertical="center" wrapText="1"/>
    </xf>
    <xf borderId="3" fillId="0" fontId="9" numFmtId="166" xfId="0" applyAlignment="1" applyBorder="1" applyFont="1" applyNumberFormat="1">
      <alignment horizontal="center" vertical="center"/>
    </xf>
    <xf borderId="3" fillId="0" fontId="2" numFmtId="166" xfId="0" applyAlignment="1" applyBorder="1" applyFont="1" applyNumberFormat="1">
      <alignment horizontal="center" shrinkToFit="0" vertical="center" wrapText="1"/>
    </xf>
    <xf borderId="3" fillId="6" fontId="9" numFmtId="4" xfId="0" applyAlignment="1" applyBorder="1" applyFont="1" applyNumberFormat="1">
      <alignment vertical="center"/>
    </xf>
    <xf borderId="3" fillId="6" fontId="9" numFmtId="0" xfId="0" applyAlignment="1" applyBorder="1" applyFont="1">
      <alignment vertical="center"/>
    </xf>
    <xf borderId="3" fillId="6" fontId="9" numFmtId="3" xfId="0" applyAlignment="1" applyBorder="1" applyFont="1" applyNumberFormat="1">
      <alignment horizontal="center" vertical="center"/>
    </xf>
    <xf borderId="18" fillId="2" fontId="1" numFmtId="166" xfId="0" applyBorder="1" applyFont="1" applyNumberFormat="1"/>
    <xf borderId="19" fillId="0" fontId="6" numFmtId="0" xfId="0" applyBorder="1" applyFont="1"/>
    <xf borderId="12" fillId="0" fontId="6" numFmtId="0" xfId="0" applyBorder="1" applyFont="1"/>
    <xf borderId="3" fillId="0" fontId="2" numFmtId="49" xfId="0" applyAlignment="1" applyBorder="1" applyFont="1" applyNumberFormat="1">
      <alignment horizontal="center" shrinkToFit="0" vertical="center" wrapText="1"/>
    </xf>
    <xf borderId="3" fillId="0" fontId="2" numFmtId="49" xfId="0" applyAlignment="1" applyBorder="1" applyFont="1" applyNumberFormat="1">
      <alignment horizontal="left" shrinkToFit="0" vertical="center" wrapText="1"/>
    </xf>
    <xf borderId="3" fillId="0" fontId="2" numFmtId="165" xfId="0" applyAlignment="1" applyBorder="1" applyFont="1" applyNumberFormat="1">
      <alignment vertical="center"/>
    </xf>
    <xf borderId="3" fillId="0" fontId="1" numFmtId="49" xfId="0" applyAlignment="1" applyBorder="1" applyFont="1" applyNumberFormat="1">
      <alignment horizontal="center" shrinkToFit="0" vertical="center" wrapText="1"/>
    </xf>
    <xf borderId="3" fillId="0" fontId="1" numFmtId="49" xfId="0" applyAlignment="1" applyBorder="1" applyFont="1" applyNumberFormat="1">
      <alignment horizontal="left" shrinkToFit="0" vertical="center" wrapText="1"/>
    </xf>
    <xf borderId="3" fillId="0" fontId="1" numFmtId="166" xfId="0" applyAlignment="1" applyBorder="1" applyFont="1" applyNumberFormat="1">
      <alignment horizontal="center" shrinkToFit="0" vertical="center" wrapText="1"/>
    </xf>
    <xf borderId="3" fillId="0" fontId="1" numFmtId="165" xfId="0" applyAlignment="1" applyBorder="1" applyFont="1" applyNumberFormat="1">
      <alignment horizontal="center" shrinkToFit="0" vertical="center" wrapText="1"/>
    </xf>
    <xf borderId="3" fillId="0" fontId="1" numFmtId="166" xfId="0" applyAlignment="1" applyBorder="1" applyFont="1" applyNumberFormat="1">
      <alignment vertical="center"/>
    </xf>
    <xf borderId="3" fillId="0" fontId="1" numFmtId="165" xfId="0" applyAlignment="1" applyBorder="1" applyFont="1" applyNumberFormat="1">
      <alignment vertical="center"/>
    </xf>
    <xf borderId="3" fillId="0" fontId="2" numFmtId="0" xfId="0" applyAlignment="1" applyBorder="1" applyFont="1">
      <alignment horizontal="right" shrinkToFit="0" vertical="center" wrapText="1"/>
    </xf>
    <xf borderId="0" fillId="0" fontId="10" numFmtId="0" xfId="0" applyFont="1"/>
    <xf borderId="8" fillId="2" fontId="1" numFmtId="166" xfId="0" applyAlignment="1" applyBorder="1" applyFont="1" applyNumberFormat="1">
      <alignment vertical="center"/>
    </xf>
    <xf borderId="8" fillId="2" fontId="2" numFmtId="166" xfId="0" applyAlignment="1" applyBorder="1" applyFont="1" applyNumberFormat="1">
      <alignment vertical="center"/>
    </xf>
    <xf borderId="8" fillId="2" fontId="2" numFmtId="3" xfId="0" applyAlignment="1" applyBorder="1" applyFont="1" applyNumberFormat="1">
      <alignment horizontal="center" vertical="center"/>
    </xf>
    <xf borderId="8" fillId="2" fontId="2" numFmtId="4" xfId="0" applyAlignment="1" applyBorder="1" applyFont="1" applyNumberFormat="1">
      <alignment horizontal="right" vertical="center"/>
    </xf>
    <xf borderId="8" fillId="2" fontId="1" numFmtId="4" xfId="0" applyAlignment="1" applyBorder="1" applyFont="1" applyNumberFormat="1">
      <alignment horizontal="right" vertical="center"/>
    </xf>
    <xf borderId="8" fillId="2" fontId="2" numFmtId="168" xfId="0" applyAlignment="1" applyBorder="1" applyFont="1" applyNumberFormat="1">
      <alignment vertical="center"/>
    </xf>
    <xf borderId="9" fillId="2" fontId="1" numFmtId="166" xfId="0" applyAlignment="1" applyBorder="1" applyFont="1" applyNumberFormat="1">
      <alignment vertical="center"/>
    </xf>
    <xf borderId="9" fillId="2" fontId="2" numFmtId="166" xfId="0" applyAlignment="1" applyBorder="1" applyFont="1" applyNumberFormat="1">
      <alignment vertical="center"/>
    </xf>
    <xf borderId="9" fillId="2" fontId="2" numFmtId="3" xfId="0" applyAlignment="1" applyBorder="1" applyFont="1" applyNumberFormat="1">
      <alignment horizontal="center" vertical="center"/>
    </xf>
    <xf borderId="9" fillId="2" fontId="2" numFmtId="4" xfId="0" applyAlignment="1" applyBorder="1" applyFont="1" applyNumberFormat="1">
      <alignment horizontal="right" vertical="center"/>
    </xf>
    <xf borderId="9" fillId="2" fontId="1" numFmtId="4" xfId="0" applyAlignment="1" applyBorder="1" applyFont="1" applyNumberFormat="1">
      <alignment horizontal="right" vertical="center"/>
    </xf>
    <xf borderId="3" fillId="6" fontId="7" numFmtId="3" xfId="0" applyAlignment="1" applyBorder="1" applyFont="1" applyNumberFormat="1">
      <alignment horizontal="center" shrinkToFit="0" vertical="center" wrapText="1"/>
    </xf>
    <xf borderId="3" fillId="6" fontId="7" numFmtId="4" xfId="0" applyAlignment="1" applyBorder="1" applyFont="1" applyNumberFormat="1">
      <alignment horizontal="center" shrinkToFit="0" vertical="center" wrapText="1"/>
    </xf>
    <xf borderId="10" fillId="2" fontId="4" numFmtId="166" xfId="0" applyAlignment="1" applyBorder="1" applyFont="1" applyNumberFormat="1">
      <alignment vertical="center"/>
    </xf>
    <xf borderId="8" fillId="2" fontId="4" numFmtId="166" xfId="0" applyAlignment="1" applyBorder="1" applyFont="1" applyNumberFormat="1">
      <alignment vertical="center"/>
    </xf>
    <xf borderId="8" fillId="2" fontId="4" numFmtId="168" xfId="0" applyAlignment="1" applyBorder="1" applyFont="1" applyNumberFormat="1">
      <alignment vertical="center"/>
    </xf>
    <xf borderId="3" fillId="0" fontId="1" numFmtId="0" xfId="0" applyAlignment="1" applyBorder="1" applyFont="1">
      <alignment horizontal="left" shrinkToFit="0" vertical="center" wrapText="1"/>
    </xf>
    <xf borderId="3" fillId="0" fontId="1" numFmtId="3" xfId="0" applyAlignment="1" applyBorder="1" applyFont="1" applyNumberFormat="1">
      <alignment horizontal="center" shrinkToFit="0" vertical="center" wrapText="1"/>
    </xf>
    <xf borderId="3" fillId="0" fontId="1" numFmtId="4" xfId="0" applyAlignment="1" applyBorder="1" applyFont="1" applyNumberFormat="1">
      <alignment horizontal="right" shrinkToFit="0" vertical="center" wrapText="1"/>
    </xf>
    <xf borderId="10" fillId="2" fontId="2" numFmtId="166" xfId="0" applyAlignment="1" applyBorder="1" applyFont="1" applyNumberFormat="1">
      <alignment vertical="center"/>
    </xf>
    <xf borderId="3" fillId="7" fontId="1" numFmtId="0" xfId="0" applyAlignment="1" applyBorder="1" applyFont="1">
      <alignment horizontal="center" shrinkToFit="0" vertical="center" wrapText="1"/>
    </xf>
    <xf borderId="3" fillId="7" fontId="1" numFmtId="0" xfId="0" applyAlignment="1" applyBorder="1" applyFont="1">
      <alignment horizontal="left" shrinkToFit="0" vertical="center" wrapText="1"/>
    </xf>
    <xf borderId="3" fillId="7" fontId="1" numFmtId="3" xfId="0" applyAlignment="1" applyBorder="1" applyFont="1" applyNumberFormat="1">
      <alignment horizontal="center" shrinkToFit="0" vertical="center" wrapText="1"/>
    </xf>
    <xf borderId="3" fillId="7" fontId="1" numFmtId="4" xfId="0" applyAlignment="1" applyBorder="1" applyFont="1" applyNumberFormat="1">
      <alignment horizontal="right"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horizontal="left" shrinkToFit="0" vertical="center" wrapText="1"/>
    </xf>
    <xf borderId="3" fillId="5" fontId="1" numFmtId="0" xfId="0" applyAlignment="1" applyBorder="1" applyFont="1">
      <alignment horizontal="center" shrinkToFit="0" vertical="center" wrapText="1"/>
    </xf>
    <xf borderId="3" fillId="5" fontId="1" numFmtId="3" xfId="0" applyAlignment="1" applyBorder="1" applyFont="1" applyNumberFormat="1">
      <alignment horizontal="center" shrinkToFit="0" vertical="center" wrapText="1"/>
    </xf>
    <xf borderId="3" fillId="5" fontId="1" numFmtId="4" xfId="0" applyAlignment="1" applyBorder="1" applyFont="1" applyNumberFormat="1">
      <alignment horizontal="right" shrinkToFit="0" vertical="center" wrapText="1"/>
    </xf>
    <xf borderId="3" fillId="0" fontId="2" numFmtId="4" xfId="0" applyAlignment="1" applyBorder="1" applyFont="1" applyNumberFormat="1">
      <alignment horizontal="right" vertical="center"/>
    </xf>
    <xf borderId="3" fillId="0" fontId="2" numFmtId="168" xfId="0" applyAlignment="1" applyBorder="1" applyFont="1" applyNumberFormat="1">
      <alignment horizontal="right" vertical="center"/>
    </xf>
    <xf borderId="3" fillId="0" fontId="11" numFmtId="0" xfId="0" applyAlignment="1" applyBorder="1" applyFont="1">
      <alignment horizontal="center" shrinkToFit="0" vertical="center" wrapText="1"/>
    </xf>
    <xf borderId="3" fillId="0" fontId="11" numFmtId="0" xfId="0" applyAlignment="1" applyBorder="1" applyFont="1">
      <alignment horizontal="left" shrinkToFit="0" vertical="center" wrapText="1"/>
    </xf>
    <xf borderId="3" fillId="0" fontId="12" numFmtId="0" xfId="0" applyAlignment="1" applyBorder="1" applyFont="1">
      <alignment horizontal="center" vertical="center"/>
    </xf>
    <xf borderId="3" fillId="0" fontId="11" numFmtId="3" xfId="0" applyAlignment="1" applyBorder="1" applyFont="1" applyNumberFormat="1">
      <alignment horizontal="center" vertical="center"/>
    </xf>
    <xf borderId="3" fillId="0" fontId="11" numFmtId="168" xfId="0" applyAlignment="1" applyBorder="1" applyFont="1" applyNumberFormat="1">
      <alignment horizontal="right" vertical="center"/>
    </xf>
    <xf borderId="3" fillId="0" fontId="12" numFmtId="4" xfId="0" applyAlignment="1" applyBorder="1" applyFont="1" applyNumberFormat="1">
      <alignment horizontal="right" shrinkToFit="0" vertical="center" wrapText="1"/>
    </xf>
    <xf borderId="3" fillId="0" fontId="12" numFmtId="0" xfId="0" applyAlignment="1" applyBorder="1" applyFont="1">
      <alignment horizontal="center" shrinkToFit="0" vertical="center" wrapText="1"/>
    </xf>
    <xf borderId="3" fillId="0" fontId="12" numFmtId="0" xfId="0" applyAlignment="1" applyBorder="1" applyFont="1">
      <alignment horizontal="left" shrinkToFit="0" vertical="center" wrapText="1"/>
    </xf>
    <xf borderId="3" fillId="7" fontId="1" numFmtId="168" xfId="0" applyAlignment="1" applyBorder="1" applyFont="1" applyNumberFormat="1">
      <alignment horizontal="right" shrinkToFit="0" vertical="center" wrapText="1"/>
    </xf>
    <xf borderId="3" fillId="0" fontId="1" numFmtId="0" xfId="0" applyAlignment="1" applyBorder="1" applyFont="1">
      <alignment horizontal="left" vertical="center"/>
    </xf>
    <xf borderId="3" fillId="5" fontId="2" numFmtId="0" xfId="0" applyAlignment="1" applyBorder="1" applyFont="1">
      <alignment horizontal="left" shrinkToFit="0" vertical="center" wrapText="1"/>
    </xf>
    <xf borderId="3" fillId="0" fontId="1" numFmtId="168" xfId="0" applyAlignment="1" applyBorder="1" applyFont="1" applyNumberFormat="1">
      <alignment horizontal="right" vertical="center"/>
    </xf>
    <xf borderId="3" fillId="0" fontId="2" numFmtId="168" xfId="0" applyAlignment="1" applyBorder="1" applyFont="1" applyNumberFormat="1">
      <alignment horizontal="right" shrinkToFit="0" vertical="center" wrapText="1"/>
    </xf>
    <xf borderId="3" fillId="5" fontId="2" numFmtId="3" xfId="0" applyAlignment="1" applyBorder="1" applyFont="1" applyNumberFormat="1">
      <alignment horizontal="center" vertical="center"/>
    </xf>
    <xf borderId="3" fillId="0" fontId="2" numFmtId="3" xfId="0" applyAlignment="1" applyBorder="1" applyFont="1" applyNumberFormat="1">
      <alignment horizontal="center" shrinkToFit="0" vertical="center" wrapText="1"/>
    </xf>
    <xf borderId="3" fillId="5" fontId="2" numFmtId="168" xfId="0" applyAlignment="1" applyBorder="1" applyFont="1" applyNumberFormat="1">
      <alignment horizontal="right" vertical="center"/>
    </xf>
    <xf borderId="3" fillId="0" fontId="1" numFmtId="168" xfId="0" applyAlignment="1" applyBorder="1" applyFont="1" applyNumberFormat="1">
      <alignment horizontal="right" shrinkToFit="0" vertical="center" wrapText="1"/>
    </xf>
    <xf borderId="3" fillId="2" fontId="2" numFmtId="0" xfId="0" applyAlignment="1" applyBorder="1" applyFont="1">
      <alignment horizontal="left" shrinkToFit="0" vertical="center" wrapText="1"/>
    </xf>
    <xf borderId="3" fillId="2" fontId="1" numFmtId="0" xfId="0" applyAlignment="1" applyBorder="1" applyFont="1">
      <alignment horizontal="center" shrinkToFit="0" vertical="center" wrapText="1"/>
    </xf>
    <xf borderId="3" fillId="2" fontId="2" numFmtId="3" xfId="0" applyAlignment="1" applyBorder="1" applyFont="1" applyNumberFormat="1">
      <alignment horizontal="center" vertical="center"/>
    </xf>
    <xf borderId="3" fillId="0" fontId="2" numFmtId="2" xfId="0" applyAlignment="1" applyBorder="1" applyFont="1" applyNumberFormat="1">
      <alignment horizontal="center" shrinkToFit="0" vertical="center" wrapText="1"/>
    </xf>
    <xf borderId="3" fillId="0" fontId="7" numFmtId="164" xfId="0" applyAlignment="1" applyBorder="1" applyFont="1" applyNumberFormat="1">
      <alignment horizontal="center"/>
    </xf>
    <xf quotePrefix="1" borderId="3" fillId="0" fontId="4" numFmtId="0" xfId="0" applyAlignment="1" applyBorder="1" applyFont="1">
      <alignment shrinkToFit="0" wrapText="1"/>
    </xf>
    <xf borderId="3" fillId="0" fontId="7" numFmtId="0" xfId="0" applyAlignment="1" applyBorder="1" applyFont="1">
      <alignment horizontal="center"/>
    </xf>
    <xf borderId="3" fillId="0" fontId="4" numFmtId="3" xfId="0" applyAlignment="1" applyBorder="1" applyFont="1" applyNumberFormat="1">
      <alignment horizontal="center"/>
    </xf>
    <xf borderId="3" fillId="0" fontId="4" numFmtId="164" xfId="0" applyBorder="1" applyFont="1" applyNumberFormat="1"/>
    <xf borderId="3" fillId="0" fontId="4" numFmtId="0" xfId="0" applyBorder="1" applyFont="1"/>
    <xf borderId="3" fillId="8" fontId="7" numFmtId="164" xfId="0" applyAlignment="1" applyBorder="1" applyFill="1" applyFont="1" applyNumberFormat="1">
      <alignment horizontal="center"/>
    </xf>
    <xf borderId="3" fillId="0" fontId="4" numFmtId="0" xfId="0" applyAlignment="1" applyBorder="1" applyFont="1">
      <alignment shrinkToFit="0" wrapText="1"/>
    </xf>
    <xf borderId="3" fillId="0" fontId="7" numFmtId="0" xfId="0" applyAlignment="1" applyBorder="1" applyFont="1">
      <alignment shrinkToFit="0" wrapText="1"/>
    </xf>
    <xf borderId="3" fillId="6" fontId="7" numFmtId="4" xfId="0" applyAlignment="1" applyBorder="1" applyFont="1" applyNumberFormat="1">
      <alignment horizontal="right" shrinkToFit="0" vertical="center" wrapText="1"/>
    </xf>
    <xf borderId="20" fillId="2" fontId="2" numFmtId="166" xfId="0" applyAlignment="1" applyBorder="1" applyFont="1" applyNumberFormat="1">
      <alignment vertical="center"/>
    </xf>
    <xf borderId="20" fillId="2" fontId="1" numFmtId="166" xfId="0" applyAlignment="1" applyBorder="1" applyFont="1" applyNumberFormat="1">
      <alignment vertical="center"/>
    </xf>
    <xf borderId="20" fillId="2" fontId="2" numFmtId="3" xfId="0" applyAlignment="1" applyBorder="1" applyFont="1" applyNumberFormat="1">
      <alignment horizontal="center" vertical="center"/>
    </xf>
    <xf borderId="20" fillId="2" fontId="2" numFmtId="4" xfId="0" applyAlignment="1" applyBorder="1" applyFont="1" applyNumberFormat="1">
      <alignment horizontal="right" vertical="center"/>
    </xf>
    <xf borderId="20" fillId="2" fontId="1" numFmtId="4" xfId="0" applyAlignment="1" applyBorder="1" applyFont="1" applyNumberFormat="1">
      <alignment horizontal="right" vertical="center"/>
    </xf>
    <xf borderId="8" fillId="2" fontId="1" numFmtId="166" xfId="0" applyAlignment="1" applyBorder="1" applyFont="1" applyNumberFormat="1">
      <alignment shrinkToFit="0" vertical="center" wrapText="1"/>
    </xf>
    <xf borderId="9" fillId="2" fontId="1" numFmtId="166" xfId="0" applyAlignment="1" applyBorder="1" applyFont="1" applyNumberFormat="1">
      <alignment horizontal="center" vertical="center"/>
    </xf>
    <xf borderId="2" fillId="5" fontId="2" numFmtId="0" xfId="0" applyAlignment="1" applyBorder="1" applyFont="1">
      <alignment shrinkToFit="0" vertical="center" wrapText="1"/>
    </xf>
    <xf borderId="2" fillId="5" fontId="2" numFmtId="0" xfId="0" applyAlignment="1" applyBorder="1" applyFont="1">
      <alignment horizontal="center" vertical="center"/>
    </xf>
    <xf borderId="2" fillId="5" fontId="2" numFmtId="4" xfId="0" applyAlignment="1" applyBorder="1" applyFont="1" applyNumberFormat="1">
      <alignment horizontal="center" vertical="center"/>
    </xf>
    <xf borderId="2" fillId="5" fontId="2" numFmtId="4" xfId="0" applyAlignment="1" applyBorder="1" applyFont="1" applyNumberFormat="1">
      <alignment vertical="center"/>
    </xf>
    <xf borderId="2" fillId="5" fontId="1" numFmtId="4" xfId="0" applyAlignment="1" applyBorder="1" applyFont="1" applyNumberFormat="1">
      <alignment vertical="center"/>
    </xf>
    <xf borderId="3" fillId="6" fontId="7" numFmtId="4" xfId="0" applyAlignment="1" applyBorder="1" applyFont="1" applyNumberFormat="1">
      <alignment horizontal="center" shrinkToFit="0" wrapText="1"/>
    </xf>
    <xf borderId="8" fillId="2" fontId="7" numFmtId="166" xfId="0" applyAlignment="1" applyBorder="1" applyFont="1" applyNumberFormat="1">
      <alignment vertical="center"/>
    </xf>
    <xf borderId="3" fillId="5" fontId="1" numFmtId="0" xfId="0" applyAlignment="1" applyBorder="1" applyFont="1">
      <alignment horizontal="center" vertical="center"/>
    </xf>
    <xf borderId="3" fillId="5"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3" fillId="5" fontId="2" numFmtId="0" xfId="0" applyAlignment="1" applyBorder="1" applyFont="1">
      <alignment horizontal="center" vertical="center"/>
    </xf>
    <xf borderId="21" fillId="2" fontId="2" numFmtId="4" xfId="0" applyAlignment="1" applyBorder="1" applyFont="1" applyNumberFormat="1">
      <alignment horizontal="center" vertical="center"/>
    </xf>
    <xf borderId="21" fillId="5" fontId="2" numFmtId="4" xfId="0" applyAlignment="1" applyBorder="1" applyFont="1" applyNumberFormat="1">
      <alignment horizontal="center" vertical="center"/>
    </xf>
    <xf borderId="3" fillId="5" fontId="1" numFmtId="4" xfId="0" applyAlignment="1" applyBorder="1" applyFont="1" applyNumberFormat="1">
      <alignment horizontal="center" vertical="center"/>
    </xf>
    <xf borderId="3" fillId="5" fontId="2" numFmtId="0" xfId="0" applyAlignment="1" applyBorder="1" applyFont="1">
      <alignment shrinkToFit="0" vertical="center" wrapText="1"/>
    </xf>
    <xf borderId="3" fillId="0" fontId="11" numFmtId="49" xfId="0" applyAlignment="1" applyBorder="1" applyFont="1" applyNumberFormat="1">
      <alignment horizontal="center" shrinkToFit="0" vertical="center" wrapText="1"/>
    </xf>
    <xf borderId="3" fillId="5" fontId="2" numFmtId="4" xfId="0" applyAlignment="1" applyBorder="1" applyFont="1" applyNumberFormat="1">
      <alignment horizontal="center" vertical="center"/>
    </xf>
    <xf borderId="3" fillId="0" fontId="2" numFmtId="49" xfId="0" applyAlignment="1" applyBorder="1" applyFont="1" applyNumberFormat="1">
      <alignment shrinkToFit="0" vertical="center" wrapText="1"/>
    </xf>
    <xf borderId="3" fillId="0" fontId="11" numFmtId="0" xfId="0" applyAlignment="1" applyBorder="1" applyFont="1">
      <alignment horizontal="center" vertical="center"/>
    </xf>
    <xf borderId="3" fillId="0" fontId="11" numFmtId="49" xfId="0" applyAlignment="1" applyBorder="1" applyFont="1" applyNumberFormat="1">
      <alignment horizontal="left" shrinkToFit="0" vertical="center" wrapText="1"/>
    </xf>
    <xf borderId="3" fillId="0" fontId="2" numFmtId="49" xfId="0" applyAlignment="1" applyBorder="1" applyFont="1" applyNumberFormat="1">
      <alignment horizontal="center" vertical="center"/>
    </xf>
    <xf borderId="0" fillId="0" fontId="2" numFmtId="0" xfId="0" applyAlignment="1" applyFont="1">
      <alignment horizontal="center" vertical="center"/>
    </xf>
    <xf borderId="3" fillId="2" fontId="2" numFmtId="49" xfId="0" applyAlignment="1" applyBorder="1" applyFont="1" applyNumberFormat="1">
      <alignment shrinkToFit="0" vertical="center" wrapText="1"/>
    </xf>
    <xf borderId="3" fillId="2" fontId="2" numFmtId="49" xfId="0" applyAlignment="1" applyBorder="1" applyFont="1" applyNumberFormat="1">
      <alignment horizontal="center" vertical="center"/>
    </xf>
    <xf borderId="3" fillId="2" fontId="2" numFmtId="4" xfId="0" applyAlignment="1" applyBorder="1" applyFont="1" applyNumberFormat="1">
      <alignment horizontal="center" vertical="center"/>
    </xf>
    <xf borderId="2" fillId="5" fontId="1" numFmtId="0" xfId="0" applyAlignment="1" applyBorder="1" applyFont="1">
      <alignment horizontal="center" vertical="center"/>
    </xf>
    <xf borderId="2" fillId="5" fontId="2" numFmtId="0" xfId="0" applyAlignment="1" applyBorder="1" applyFont="1">
      <alignment horizontal="center" shrinkToFit="0" vertical="center" wrapText="1"/>
    </xf>
    <xf borderId="2" fillId="5" fontId="1" numFmtId="0" xfId="0" applyAlignment="1" applyBorder="1" applyFont="1">
      <alignment vertical="center"/>
    </xf>
    <xf borderId="2" fillId="5" fontId="2" numFmtId="0" xfId="0" applyAlignment="1" applyBorder="1" applyFont="1">
      <alignment vertical="center"/>
    </xf>
    <xf borderId="8" fillId="2" fontId="1" numFmtId="166" xfId="0" applyAlignment="1" applyBorder="1" applyFont="1" applyNumberFormat="1">
      <alignment horizontal="center" vertical="center"/>
    </xf>
    <xf borderId="8" fillId="2" fontId="1" numFmtId="4" xfId="0" applyAlignment="1" applyBorder="1" applyFont="1" applyNumberFormat="1">
      <alignment vertical="center"/>
    </xf>
    <xf borderId="9" fillId="2" fontId="1" numFmtId="4" xfId="0" applyAlignment="1" applyBorder="1" applyFont="1" applyNumberFormat="1">
      <alignment vertical="center"/>
    </xf>
    <xf borderId="22" fillId="9" fontId="1" numFmtId="0" xfId="0" applyAlignment="1" applyBorder="1" applyFill="1" applyFont="1">
      <alignment horizontal="center" shrinkToFit="0" vertical="center" wrapText="1"/>
    </xf>
    <xf borderId="23" fillId="0" fontId="6" numFmtId="0" xfId="0" applyBorder="1" applyFont="1"/>
    <xf borderId="24" fillId="0" fontId="6" numFmtId="0" xfId="0" applyBorder="1" applyFont="1"/>
    <xf borderId="10" fillId="2" fontId="1" numFmtId="166" xfId="0" applyAlignment="1" applyBorder="1" applyFont="1" applyNumberFormat="1">
      <alignment shrinkToFit="0" vertical="center" wrapText="1"/>
    </xf>
    <xf borderId="22" fillId="0" fontId="13" numFmtId="0" xfId="0" applyAlignment="1" applyBorder="1" applyFont="1">
      <alignment horizontal="left" shrinkToFit="0" vertical="center" wrapText="1"/>
    </xf>
    <xf borderId="10" fillId="2" fontId="14" numFmtId="166" xfId="0" applyAlignment="1" applyBorder="1" applyFont="1" applyNumberFormat="1">
      <alignment shrinkToFit="0" vertical="center" wrapText="1"/>
    </xf>
    <xf borderId="8" fillId="2" fontId="14" numFmtId="166" xfId="0" applyAlignment="1" applyBorder="1" applyFont="1" applyNumberFormat="1">
      <alignment shrinkToFit="0" vertical="center" wrapText="1"/>
    </xf>
    <xf borderId="22" fillId="0" fontId="15" numFmtId="0" xfId="0" applyAlignment="1" applyBorder="1" applyFont="1">
      <alignment horizontal="left" shrinkToFit="0" vertical="center" wrapText="1"/>
    </xf>
    <xf borderId="25" fillId="6" fontId="7" numFmtId="0" xfId="0" applyAlignment="1" applyBorder="1" applyFont="1">
      <alignment horizontal="center" shrinkToFit="0" vertical="center" wrapText="1"/>
    </xf>
    <xf borderId="25" fillId="6" fontId="7" numFmtId="4" xfId="0" applyAlignment="1" applyBorder="1" applyFont="1" applyNumberFormat="1">
      <alignment horizontal="center" shrinkToFit="0" vertical="center" wrapText="1"/>
    </xf>
    <xf borderId="3" fillId="5" fontId="2" numFmtId="4" xfId="0" applyAlignment="1" applyBorder="1" applyFont="1" applyNumberFormat="1">
      <alignment horizontal="right" shrinkToFit="0" vertical="center" wrapText="1"/>
    </xf>
    <xf borderId="3" fillId="0" fontId="1" numFmtId="4" xfId="0" applyAlignment="1" applyBorder="1" applyFont="1" applyNumberFormat="1">
      <alignment horizontal="center" shrinkToFit="0" vertical="center" wrapText="1"/>
    </xf>
    <xf borderId="3" fillId="0" fontId="1" numFmtId="4" xfId="0" applyAlignment="1" applyBorder="1" applyFont="1" applyNumberFormat="1">
      <alignment vertical="center"/>
    </xf>
    <xf borderId="3" fillId="0" fontId="1" numFmtId="0" xfId="0" applyAlignment="1" applyBorder="1" applyFont="1">
      <alignment horizontal="right" shrinkToFit="0" vertical="center" wrapText="1"/>
    </xf>
    <xf borderId="8" fillId="2" fontId="1" numFmtId="169" xfId="0" applyAlignment="1" applyBorder="1" applyFont="1" applyNumberFormat="1">
      <alignment vertical="center"/>
    </xf>
    <xf borderId="0" fillId="0" fontId="2" numFmtId="4" xfId="0" applyAlignment="1" applyFont="1" applyNumberFormat="1">
      <alignment horizontal="right" vertical="center"/>
    </xf>
    <xf borderId="3" fillId="0" fontId="1" numFmtId="4" xfId="0" applyAlignment="1" applyBorder="1" applyFont="1" applyNumberFormat="1">
      <alignment shrinkToFit="0" vertical="center" wrapText="1"/>
    </xf>
    <xf borderId="3" fillId="0" fontId="1" numFmtId="170" xfId="0" applyAlignment="1" applyBorder="1" applyFont="1" applyNumberFormat="1">
      <alignment horizontal="center" shrinkToFit="0" vertical="center" wrapText="1"/>
    </xf>
    <xf borderId="25" fillId="6" fontId="7" numFmtId="4" xfId="0" applyAlignment="1" applyBorder="1" applyFont="1" applyNumberFormat="1">
      <alignment horizontal="right" shrinkToFit="0" vertical="center" wrapText="1"/>
    </xf>
    <xf borderId="3" fillId="2" fontId="16" numFmtId="0" xfId="0" applyAlignment="1" applyBorder="1" applyFont="1">
      <alignment horizontal="center" vertical="center"/>
    </xf>
    <xf borderId="3" fillId="0" fontId="1" numFmtId="0" xfId="0" applyBorder="1" applyFont="1"/>
    <xf borderId="3" fillId="2" fontId="1" numFmtId="3" xfId="0" applyAlignment="1" applyBorder="1" applyFont="1" applyNumberFormat="1">
      <alignment vertical="center"/>
    </xf>
    <xf borderId="2" fillId="2" fontId="2" numFmtId="4" xfId="0" applyBorder="1" applyFont="1" applyNumberFormat="1"/>
    <xf borderId="3" fillId="2" fontId="16" numFmtId="0" xfId="0" applyAlignment="1" applyBorder="1" applyFont="1">
      <alignment horizontal="left" shrinkToFit="0" vertical="center" wrapText="1"/>
    </xf>
    <xf borderId="3" fillId="2" fontId="16" numFmtId="3" xfId="0" applyAlignment="1" applyBorder="1" applyFont="1" applyNumberFormat="1">
      <alignment vertical="center"/>
    </xf>
    <xf borderId="2" fillId="2" fontId="4" numFmtId="4" xfId="0" applyBorder="1" applyFont="1" applyNumberFormat="1"/>
    <xf borderId="2" fillId="2" fontId="2" numFmtId="3" xfId="0" applyBorder="1" applyFont="1" applyNumberFormat="1"/>
    <xf borderId="2" fillId="2" fontId="2" numFmtId="166" xfId="0" applyBorder="1" applyFont="1" applyNumberFormat="1"/>
    <xf borderId="8" fillId="2" fontId="1" numFmtId="3" xfId="0" applyAlignment="1" applyBorder="1" applyFont="1" applyNumberFormat="1">
      <alignment vertical="center"/>
    </xf>
    <xf borderId="8" fillId="2" fontId="1" numFmtId="168" xfId="0" applyAlignment="1" applyBorder="1" applyFont="1" applyNumberFormat="1">
      <alignment vertical="center"/>
    </xf>
    <xf borderId="9" fillId="2" fontId="1" numFmtId="168" xfId="0" applyAlignment="1" applyBorder="1" applyFont="1" applyNumberFormat="1">
      <alignment vertical="center"/>
    </xf>
    <xf borderId="14" fillId="6" fontId="7" numFmtId="3" xfId="0" applyAlignment="1" applyBorder="1" applyFont="1" applyNumberFormat="1">
      <alignment horizontal="center" shrinkToFit="0" vertical="center" wrapText="1"/>
    </xf>
    <xf borderId="14" fillId="6" fontId="3" numFmtId="0" xfId="0" applyAlignment="1" applyBorder="1" applyFont="1">
      <alignment horizontal="center" shrinkToFit="0" vertical="center" wrapText="1"/>
    </xf>
    <xf borderId="14" fillId="6" fontId="3" numFmtId="49" xfId="0" applyAlignment="1" applyBorder="1" applyFont="1" applyNumberFormat="1">
      <alignment horizontal="center" shrinkToFit="0" vertical="center" wrapText="1"/>
    </xf>
    <xf borderId="22" fillId="6" fontId="7" numFmtId="168" xfId="0" applyAlignment="1" applyBorder="1" applyFont="1" applyNumberFormat="1">
      <alignment horizontal="center" shrinkToFit="0" wrapText="1"/>
    </xf>
    <xf borderId="10" fillId="2" fontId="7" numFmtId="166" xfId="0" applyAlignment="1" applyBorder="1" applyFont="1" applyNumberFormat="1">
      <alignment vertical="center"/>
    </xf>
    <xf borderId="3" fillId="6" fontId="7" numFmtId="168" xfId="0" applyAlignment="1" applyBorder="1" applyFont="1" applyNumberFormat="1">
      <alignment horizontal="center" shrinkToFit="0" wrapText="1"/>
    </xf>
    <xf borderId="3" fillId="6" fontId="7" numFmtId="4" xfId="0" applyAlignment="1" applyBorder="1" applyFont="1" applyNumberFormat="1">
      <alignment horizontal="right" shrinkToFit="0" wrapText="1"/>
    </xf>
    <xf borderId="3" fillId="7" fontId="2" numFmtId="0" xfId="0" applyAlignment="1" applyBorder="1" applyFont="1">
      <alignment horizontal="center" shrinkToFit="0" vertical="center" wrapText="1"/>
    </xf>
    <xf borderId="3" fillId="7" fontId="2" numFmtId="168" xfId="0" applyAlignment="1" applyBorder="1" applyFont="1" applyNumberFormat="1">
      <alignment horizontal="right" shrinkToFit="0" vertical="center" wrapText="1"/>
    </xf>
    <xf borderId="3" fillId="0" fontId="2" numFmtId="168" xfId="0" applyAlignment="1" applyBorder="1" applyFont="1" applyNumberFormat="1">
      <alignment horizontal="center" shrinkToFit="0" vertical="center" wrapText="1"/>
    </xf>
    <xf borderId="3" fillId="0" fontId="2" numFmtId="168" xfId="0" applyAlignment="1" applyBorder="1" applyFont="1" applyNumberFormat="1">
      <alignment shrinkToFit="0" vertical="center" wrapText="1"/>
    </xf>
    <xf borderId="3" fillId="0" fontId="17" numFmtId="0" xfId="0" applyAlignment="1" applyBorder="1" applyFont="1">
      <alignment horizontal="left" shrinkToFit="0" vertical="center" wrapText="1"/>
    </xf>
    <xf borderId="3" fillId="10" fontId="3" numFmtId="3" xfId="0" applyAlignment="1" applyBorder="1" applyFill="1" applyFont="1" applyNumberFormat="1">
      <alignment horizontal="center" shrinkToFit="0" vertical="center" wrapText="1"/>
    </xf>
    <xf borderId="3" fillId="10" fontId="3" numFmtId="49" xfId="0" applyAlignment="1" applyBorder="1" applyFont="1" applyNumberFormat="1">
      <alignment horizontal="center" shrinkToFit="0" vertical="center" wrapText="1"/>
    </xf>
    <xf borderId="3" fillId="10" fontId="3" numFmtId="168" xfId="0" applyAlignment="1" applyBorder="1" applyFont="1" applyNumberFormat="1">
      <alignment horizontal="center" shrinkToFit="0" vertical="center" wrapText="1"/>
    </xf>
    <xf borderId="3" fillId="10" fontId="3" numFmtId="4" xfId="0" applyAlignment="1" applyBorder="1" applyFont="1" applyNumberFormat="1">
      <alignment horizontal="right" shrinkToFit="0" vertical="center" wrapText="1"/>
    </xf>
    <xf borderId="3" fillId="0" fontId="18" numFmtId="0" xfId="0" applyAlignment="1" applyBorder="1" applyFont="1">
      <alignment horizontal="left" shrinkToFit="0" vertical="center" wrapText="1"/>
    </xf>
    <xf borderId="3" fillId="0" fontId="1" numFmtId="168" xfId="0" applyAlignment="1" applyBorder="1" applyFont="1" applyNumberFormat="1">
      <alignment horizontal="center" vertical="center"/>
    </xf>
    <xf borderId="3" fillId="0" fontId="2" numFmtId="2" xfId="0" applyAlignment="1" applyBorder="1" applyFont="1" applyNumberFormat="1">
      <alignment shrinkToFit="0" vertical="center" wrapText="1"/>
    </xf>
    <xf borderId="3" fillId="0" fontId="1" numFmtId="165" xfId="0" applyAlignment="1" applyBorder="1" applyFont="1" applyNumberFormat="1">
      <alignment horizontal="center" vertical="center"/>
    </xf>
    <xf borderId="3" fillId="0" fontId="2" numFmtId="168" xfId="0" applyAlignment="1" applyBorder="1" applyFont="1" applyNumberFormat="1">
      <alignment vertical="center"/>
    </xf>
    <xf borderId="3" fillId="2" fontId="1" numFmtId="4" xfId="0" applyAlignment="1" applyBorder="1" applyFont="1" applyNumberFormat="1">
      <alignment shrinkToFit="0" vertical="center" wrapText="1"/>
    </xf>
    <xf borderId="3" fillId="0" fontId="1" numFmtId="164" xfId="0" applyAlignment="1" applyBorder="1" applyFont="1" applyNumberFormat="1">
      <alignment horizontal="center" vertical="center"/>
    </xf>
    <xf borderId="10" fillId="2" fontId="1" numFmtId="166" xfId="0" applyAlignment="1" applyBorder="1" applyFont="1" applyNumberFormat="1">
      <alignment vertical="center"/>
    </xf>
    <xf borderId="3" fillId="11" fontId="7" numFmtId="0" xfId="0" applyAlignment="1" applyBorder="1" applyFill="1" applyFont="1">
      <alignment horizontal="right" vertical="center"/>
    </xf>
    <xf borderId="3" fillId="11" fontId="7" numFmtId="0" xfId="0" applyAlignment="1" applyBorder="1" applyFont="1">
      <alignment horizontal="center" vertical="center"/>
    </xf>
    <xf borderId="3" fillId="11" fontId="7" numFmtId="168" xfId="0" applyAlignment="1" applyBorder="1" applyFont="1" applyNumberFormat="1">
      <alignment horizontal="right" vertical="center"/>
    </xf>
    <xf borderId="3" fillId="11" fontId="7" numFmtId="4" xfId="0" applyAlignment="1" applyBorder="1" applyFont="1" applyNumberFormat="1">
      <alignment vertical="center"/>
    </xf>
    <xf borderId="20" fillId="2" fontId="1" numFmtId="168" xfId="0" applyAlignment="1" applyBorder="1" applyFont="1" applyNumberFormat="1">
      <alignment vertical="center"/>
    </xf>
    <xf borderId="20" fillId="2" fontId="1" numFmtId="4" xfId="0" applyAlignment="1" applyBorder="1" applyFont="1" applyNumberFormat="1">
      <alignment vertical="center"/>
    </xf>
    <xf borderId="26" fillId="0" fontId="19" numFmtId="0" xfId="0" applyAlignment="1" applyBorder="1" applyFont="1">
      <alignment horizontal="center" vertical="center"/>
    </xf>
    <xf borderId="3" fillId="0" fontId="19" numFmtId="0" xfId="0" applyAlignment="1" applyBorder="1" applyFont="1">
      <alignment horizontal="left" vertical="center"/>
    </xf>
    <xf borderId="3" fillId="0" fontId="19" numFmtId="0" xfId="0" applyAlignment="1" applyBorder="1" applyFont="1">
      <alignment horizontal="center" vertical="center"/>
    </xf>
    <xf borderId="3" fillId="0" fontId="19" numFmtId="0" xfId="0" applyAlignment="1" applyBorder="1" applyFont="1">
      <alignment horizontal="center" shrinkToFit="0" vertical="center" wrapText="1"/>
    </xf>
    <xf borderId="3" fillId="0" fontId="19" numFmtId="168" xfId="0" applyAlignment="1" applyBorder="1" applyFont="1" applyNumberFormat="1">
      <alignment horizontal="center" vertical="center"/>
    </xf>
    <xf borderId="3" fillId="0" fontId="19" numFmtId="4" xfId="0" applyAlignment="1" applyBorder="1" applyFont="1" applyNumberFormat="1">
      <alignment horizontal="center" vertical="center"/>
    </xf>
    <xf borderId="26" fillId="0" fontId="1" numFmtId="0" xfId="0" applyAlignment="1" applyBorder="1" applyFont="1">
      <alignment horizontal="center" vertical="center"/>
    </xf>
    <xf borderId="26" fillId="2" fontId="1" numFmtId="0" xfId="0" applyAlignment="1" applyBorder="1" applyFont="1">
      <alignment horizontal="center" vertical="center"/>
    </xf>
    <xf borderId="3" fillId="6" fontId="7" numFmtId="0" xfId="0" applyAlignment="1" applyBorder="1" applyFont="1">
      <alignment horizontal="right" vertical="center"/>
    </xf>
    <xf borderId="3" fillId="6" fontId="7" numFmtId="168" xfId="0" applyAlignment="1" applyBorder="1" applyFont="1" applyNumberFormat="1">
      <alignment horizontal="right" vertical="center"/>
    </xf>
    <xf borderId="3" fillId="6" fontId="7" numFmtId="4" xfId="0" applyAlignment="1" applyBorder="1" applyFont="1" applyNumberFormat="1">
      <alignment vertical="center"/>
    </xf>
    <xf borderId="14" fillId="11" fontId="7" numFmtId="0" xfId="0" applyAlignment="1" applyBorder="1" applyFont="1">
      <alignment horizontal="center" shrinkToFit="0" vertical="center" wrapText="1"/>
    </xf>
    <xf borderId="14" fillId="11" fontId="7" numFmtId="0" xfId="0" applyAlignment="1" applyBorder="1" applyFont="1">
      <alignment horizontal="center" vertical="center"/>
    </xf>
    <xf borderId="26" fillId="0" fontId="1" numFmtId="0" xfId="0" applyAlignment="1" applyBorder="1" applyFont="1">
      <alignment horizontal="center" shrinkToFit="0" vertical="center" wrapText="1"/>
    </xf>
    <xf borderId="3" fillId="0" fontId="19" numFmtId="168" xfId="0" applyAlignment="1" applyBorder="1" applyFont="1" applyNumberFormat="1">
      <alignment horizontal="center" shrinkToFit="0" vertical="center" wrapText="1"/>
    </xf>
    <xf borderId="3" fillId="0" fontId="2" numFmtId="168" xfId="0" applyAlignment="1" applyBorder="1" applyFont="1" applyNumberFormat="1">
      <alignment horizontal="left" shrinkToFit="0" vertical="center" wrapText="1"/>
    </xf>
    <xf borderId="3" fillId="7" fontId="1" numFmtId="171" xfId="0" applyAlignment="1" applyBorder="1" applyFont="1" applyNumberFormat="1">
      <alignment horizontal="left" shrinkToFit="0" vertical="center" wrapText="1"/>
    </xf>
    <xf borderId="3" fillId="7" fontId="1" numFmtId="0" xfId="0" applyAlignment="1" applyBorder="1" applyFont="1">
      <alignment vertical="center"/>
    </xf>
    <xf borderId="3" fillId="7" fontId="2" numFmtId="0" xfId="0" applyAlignment="1" applyBorder="1" applyFont="1">
      <alignment vertical="center"/>
    </xf>
    <xf borderId="3" fillId="7" fontId="2" numFmtId="168" xfId="0" applyAlignment="1" applyBorder="1" applyFont="1" applyNumberFormat="1">
      <alignment vertical="center"/>
    </xf>
    <xf borderId="3" fillId="7" fontId="1" numFmtId="4" xfId="0" applyAlignment="1" applyBorder="1" applyFont="1" applyNumberFormat="1">
      <alignment vertical="center"/>
    </xf>
    <xf borderId="3" fillId="5" fontId="12" numFmtId="0" xfId="0" applyAlignment="1" applyBorder="1" applyFont="1">
      <alignment shrinkToFit="0" vertical="center" wrapText="1"/>
    </xf>
    <xf borderId="3" fillId="0" fontId="1" numFmtId="0" xfId="0" applyAlignment="1" applyBorder="1" applyFont="1">
      <alignment vertical="center"/>
    </xf>
    <xf borderId="3" fillId="0" fontId="2" numFmtId="0" xfId="0" applyAlignment="1" applyBorder="1" applyFont="1">
      <alignment vertical="center"/>
    </xf>
    <xf borderId="3" fillId="0" fontId="1" numFmtId="171" xfId="0" applyAlignment="1" applyBorder="1" applyFont="1" applyNumberFormat="1">
      <alignment horizontal="left" shrinkToFit="0" vertical="center" wrapText="1"/>
    </xf>
    <xf borderId="3" fillId="0" fontId="2" numFmtId="171" xfId="0" applyAlignment="1" applyBorder="1" applyFont="1" applyNumberFormat="1">
      <alignment horizontal="left" shrinkToFit="0" vertical="center" wrapText="1"/>
    </xf>
    <xf borderId="3" fillId="0" fontId="2" numFmtId="171" xfId="0" applyAlignment="1" applyBorder="1" applyFont="1" applyNumberFormat="1">
      <alignment shrinkToFit="0" vertical="center" wrapText="1"/>
    </xf>
    <xf borderId="3" fillId="0" fontId="2" numFmtId="170" xfId="0" applyAlignment="1" applyBorder="1" applyFont="1" applyNumberFormat="1">
      <alignment vertical="center"/>
    </xf>
    <xf borderId="3" fillId="0" fontId="1" numFmtId="167" xfId="0" applyAlignment="1" applyBorder="1" applyFont="1" applyNumberFormat="1">
      <alignment horizontal="center" shrinkToFit="0" vertical="center" wrapText="1"/>
    </xf>
    <xf borderId="3" fillId="10" fontId="7" numFmtId="167" xfId="0" applyAlignment="1" applyBorder="1" applyFont="1" applyNumberFormat="1">
      <alignment horizontal="center" shrinkToFit="0" vertical="center" wrapText="1"/>
    </xf>
    <xf borderId="3" fillId="10" fontId="7" numFmtId="0" xfId="0" applyAlignment="1" applyBorder="1" applyFont="1">
      <alignment horizontal="center" shrinkToFit="0" vertical="center" wrapText="1"/>
    </xf>
    <xf borderId="3" fillId="10" fontId="4" numFmtId="0" xfId="0" applyAlignment="1" applyBorder="1" applyFont="1">
      <alignment shrinkToFit="0" vertical="center" wrapText="1"/>
    </xf>
    <xf borderId="3" fillId="10" fontId="4" numFmtId="168" xfId="0" applyAlignment="1" applyBorder="1" applyFont="1" applyNumberFormat="1">
      <alignment horizontal="center" shrinkToFit="0" vertical="center" wrapText="1"/>
    </xf>
    <xf borderId="3" fillId="10" fontId="7" numFmtId="4" xfId="0" applyAlignment="1" applyBorder="1" applyFont="1" applyNumberFormat="1">
      <alignment horizontal="center" shrinkToFit="0" vertical="center" wrapText="1"/>
    </xf>
    <xf borderId="4" fillId="2" fontId="1" numFmtId="0" xfId="0" applyAlignment="1" applyBorder="1" applyFont="1">
      <alignment vertical="center"/>
    </xf>
    <xf borderId="2" fillId="2" fontId="2" numFmtId="0" xfId="0" applyAlignment="1" applyBorder="1" applyFont="1">
      <alignment vertical="center"/>
    </xf>
    <xf borderId="2" fillId="2" fontId="2" numFmtId="4" xfId="0" applyAlignment="1" applyBorder="1" applyFont="1" applyNumberFormat="1">
      <alignment horizontal="right" vertical="center"/>
    </xf>
    <xf borderId="2" fillId="2" fontId="1" numFmtId="4" xfId="0" applyAlignment="1" applyBorder="1" applyFont="1" applyNumberFormat="1">
      <alignment horizontal="right" vertical="center"/>
    </xf>
    <xf borderId="3" fillId="12" fontId="7" numFmtId="0" xfId="0" applyAlignment="1" applyBorder="1" applyFill="1" applyFont="1">
      <alignment horizontal="center" vertical="center"/>
    </xf>
    <xf borderId="3" fillId="12" fontId="7" numFmtId="0" xfId="0" applyAlignment="1" applyBorder="1" applyFont="1">
      <alignment horizontal="center" shrinkToFit="0" vertical="center" wrapText="1"/>
    </xf>
    <xf borderId="3" fillId="12" fontId="7" numFmtId="4" xfId="0" applyAlignment="1" applyBorder="1" applyFont="1" applyNumberFormat="1">
      <alignment horizontal="right" vertical="center"/>
    </xf>
    <xf borderId="2" fillId="2" fontId="7" numFmtId="0" xfId="0" applyAlignment="1" applyBorder="1" applyFont="1">
      <alignment vertical="center"/>
    </xf>
    <xf borderId="2" fillId="2" fontId="7" numFmtId="0" xfId="0" applyAlignment="1" applyBorder="1" applyFont="1">
      <alignment horizontal="center" vertical="center"/>
    </xf>
    <xf borderId="0" fillId="0" fontId="2" numFmtId="0" xfId="0" applyAlignment="1" applyFont="1">
      <alignment vertical="center"/>
    </xf>
    <xf borderId="21" fillId="7" fontId="1" numFmtId="0" xfId="0" applyAlignment="1" applyBorder="1" applyFont="1">
      <alignment horizontal="left" vertical="center"/>
    </xf>
    <xf borderId="27" fillId="7" fontId="1" numFmtId="0" xfId="0" applyAlignment="1" applyBorder="1" applyFont="1">
      <alignment horizontal="left" vertical="center"/>
    </xf>
    <xf borderId="3" fillId="7" fontId="2" numFmtId="0" xfId="0" applyAlignment="1" applyBorder="1" applyFont="1">
      <alignment horizontal="center" vertical="center"/>
    </xf>
    <xf borderId="3" fillId="7" fontId="1" numFmtId="4" xfId="0" applyAlignment="1" applyBorder="1" applyFont="1" applyNumberFormat="1">
      <alignment horizontal="right" vertical="center"/>
    </xf>
    <xf borderId="2" fillId="2" fontId="2" numFmtId="0" xfId="0" applyAlignment="1" applyBorder="1" applyFont="1">
      <alignment horizontal="center" vertical="center"/>
    </xf>
    <xf borderId="3" fillId="5" fontId="2" numFmtId="4" xfId="0" applyAlignment="1" applyBorder="1" applyFont="1" applyNumberFormat="1">
      <alignment horizontal="right" vertical="center"/>
    </xf>
    <xf borderId="3" fillId="5" fontId="1" numFmtId="4" xfId="0" applyAlignment="1" applyBorder="1" applyFont="1" applyNumberFormat="1">
      <alignment horizontal="right" vertical="center"/>
    </xf>
    <xf borderId="2" fillId="2" fontId="2" numFmtId="172" xfId="0" applyAlignment="1" applyBorder="1" applyFont="1" applyNumberFormat="1">
      <alignment vertical="center"/>
    </xf>
    <xf borderId="3" fillId="2" fontId="2" numFmtId="4" xfId="0" applyAlignment="1" applyBorder="1" applyFont="1" applyNumberFormat="1">
      <alignment horizontal="right" vertical="center"/>
    </xf>
    <xf borderId="2" fillId="2" fontId="2" numFmtId="4" xfId="0" applyAlignment="1" applyBorder="1" applyFont="1" applyNumberFormat="1">
      <alignment vertical="center"/>
    </xf>
    <xf borderId="3" fillId="0" fontId="9" numFmtId="4" xfId="0" applyAlignment="1" applyBorder="1" applyFont="1" applyNumberFormat="1">
      <alignment horizontal="right" vertical="center"/>
    </xf>
    <xf borderId="3" fillId="7" fontId="9" numFmtId="4" xfId="0" applyAlignment="1" applyBorder="1" applyFont="1" applyNumberFormat="1">
      <alignment horizontal="right" vertical="center"/>
    </xf>
    <xf borderId="3" fillId="2" fontId="9" numFmtId="4" xfId="0" applyAlignment="1" applyBorder="1" applyFont="1" applyNumberFormat="1">
      <alignment horizontal="right" vertical="center"/>
    </xf>
    <xf borderId="3" fillId="0" fontId="2" numFmtId="1" xfId="0" applyAlignment="1" applyBorder="1" applyFont="1" applyNumberFormat="1">
      <alignment horizontal="left" shrinkToFit="0" vertical="center" wrapText="1"/>
    </xf>
    <xf borderId="3" fillId="0" fontId="11" numFmtId="0" xfId="0" applyAlignment="1" applyBorder="1" applyFont="1">
      <alignment shrinkToFit="0" vertical="center" wrapText="1"/>
    </xf>
    <xf borderId="3" fillId="0" fontId="2" numFmtId="0" xfId="0" applyAlignment="1" applyBorder="1" applyFont="1">
      <alignment horizontal="left" vertical="center"/>
    </xf>
    <xf borderId="21" fillId="2" fontId="2" numFmtId="4" xfId="0" applyAlignment="1" applyBorder="1" applyFont="1" applyNumberFormat="1">
      <alignment horizontal="right" vertical="center"/>
    </xf>
    <xf borderId="28" fillId="2" fontId="2" numFmtId="4" xfId="0" applyAlignment="1" applyBorder="1" applyFont="1" applyNumberFormat="1">
      <alignment horizontal="right" vertical="center"/>
    </xf>
    <xf borderId="28" fillId="2" fontId="9" numFmtId="4" xfId="0" applyAlignment="1" applyBorder="1" applyFont="1" applyNumberFormat="1">
      <alignment horizontal="right" vertical="center"/>
    </xf>
    <xf borderId="3" fillId="2" fontId="11" numFmtId="0" xfId="0" applyAlignment="1" applyBorder="1" applyFont="1">
      <alignment horizontal="left" shrinkToFit="0" vertical="center" wrapText="1"/>
    </xf>
    <xf borderId="3" fillId="12" fontId="4" numFmtId="0" xfId="0" applyAlignment="1" applyBorder="1" applyFont="1">
      <alignment horizontal="center" shrinkToFit="0" vertical="center" wrapText="1"/>
    </xf>
    <xf borderId="2" fillId="2" fontId="1" numFmtId="0" xfId="0" applyAlignment="1" applyBorder="1" applyFont="1">
      <alignment vertical="center"/>
    </xf>
    <xf borderId="29" fillId="0" fontId="20" numFmtId="0" xfId="0" applyAlignment="1" applyBorder="1" applyFont="1">
      <alignment horizontal="center" vertical="center"/>
    </xf>
    <xf borderId="30" fillId="0" fontId="6" numFmtId="0" xfId="0" applyBorder="1" applyFont="1"/>
    <xf borderId="31" fillId="0" fontId="6" numFmtId="0" xfId="0" applyBorder="1" applyFont="1"/>
    <xf borderId="32" fillId="0" fontId="6" numFmtId="0" xfId="0" applyBorder="1" applyFont="1"/>
    <xf borderId="33" fillId="0" fontId="6" numFmtId="0" xfId="0" applyBorder="1" applyFont="1"/>
    <xf borderId="3" fillId="6" fontId="21" numFmtId="0" xfId="0" applyAlignment="1" applyBorder="1" applyFont="1">
      <alignment horizontal="center" vertical="center"/>
    </xf>
    <xf borderId="3" fillId="6" fontId="21" numFmtId="0" xfId="0" applyAlignment="1" applyBorder="1" applyFont="1">
      <alignment horizontal="center" shrinkToFit="0" vertical="center" wrapText="1"/>
    </xf>
    <xf borderId="34" fillId="6" fontId="21" numFmtId="0" xfId="0" applyAlignment="1" applyBorder="1" applyFont="1">
      <alignment horizontal="center" shrinkToFit="0" vertical="center" wrapText="1"/>
    </xf>
    <xf borderId="0" fillId="0" fontId="22" numFmtId="0" xfId="0" applyFont="1"/>
    <xf borderId="26" fillId="0" fontId="23" numFmtId="0" xfId="0" applyAlignment="1" applyBorder="1" applyFont="1">
      <alignment horizontal="center" vertical="center"/>
    </xf>
    <xf borderId="3" fillId="0" fontId="23" numFmtId="0" xfId="0" applyAlignment="1" applyBorder="1" applyFont="1">
      <alignment horizontal="left" shrinkToFit="0" vertical="center" wrapText="1"/>
    </xf>
    <xf borderId="3" fillId="0" fontId="24" numFmtId="0" xfId="0" applyAlignment="1" applyBorder="1" applyFont="1">
      <alignment horizontal="center" shrinkToFit="0" vertical="center" wrapText="1"/>
    </xf>
    <xf borderId="3" fillId="0" fontId="23" numFmtId="0" xfId="0" applyAlignment="1" applyBorder="1" applyFont="1">
      <alignment horizontal="center" shrinkToFit="0" vertical="center" wrapText="1"/>
    </xf>
    <xf borderId="34" fillId="0" fontId="23" numFmtId="0" xfId="0" applyAlignment="1" applyBorder="1" applyFont="1">
      <alignment horizontal="center" shrinkToFit="0" vertical="center" wrapText="1"/>
    </xf>
    <xf borderId="3" fillId="0" fontId="23" numFmtId="0" xfId="0" applyAlignment="1" applyBorder="1" applyFont="1">
      <alignment horizontal="left" vertical="center"/>
    </xf>
    <xf borderId="35" fillId="0" fontId="23" numFmtId="0" xfId="0" applyAlignment="1" applyBorder="1" applyFont="1">
      <alignment horizontal="center" vertical="center"/>
    </xf>
    <xf borderId="14" fillId="0" fontId="23" numFmtId="0" xfId="0" applyAlignment="1" applyBorder="1" applyFont="1">
      <alignment horizontal="left" vertical="center"/>
    </xf>
    <xf borderId="14" fillId="0" fontId="24" numFmtId="0" xfId="0" applyAlignment="1" applyBorder="1" applyFont="1">
      <alignment horizontal="center" shrinkToFit="0" vertical="center" wrapText="1"/>
    </xf>
    <xf borderId="14" fillId="0" fontId="23" numFmtId="0" xfId="0" applyAlignment="1" applyBorder="1" applyFont="1">
      <alignment horizontal="center" shrinkToFit="0" vertical="center" wrapText="1"/>
    </xf>
    <xf borderId="36" fillId="0" fontId="23" numFmtId="0" xfId="0" applyAlignment="1" applyBorder="1" applyFont="1">
      <alignment horizontal="center" shrinkToFit="0" vertical="center" wrapText="1"/>
    </xf>
    <xf borderId="3" fillId="0" fontId="23" numFmtId="0" xfId="0" applyAlignment="1" applyBorder="1" applyFont="1">
      <alignment horizontal="center" vertical="center"/>
    </xf>
    <xf borderId="26" fillId="6" fontId="21" numFmtId="0" xfId="0" applyAlignment="1" applyBorder="1" applyFont="1">
      <alignment horizontal="center" shrinkToFit="0" vertical="center" wrapText="1"/>
    </xf>
    <xf quotePrefix="1" borderId="3" fillId="6" fontId="21" numFmtId="0" xfId="0" applyAlignment="1" applyBorder="1" applyFont="1">
      <alignment horizontal="center" vertical="center"/>
    </xf>
    <xf borderId="0" fillId="0" fontId="25" numFmtId="0" xfId="0" applyAlignment="1" applyFont="1">
      <alignment horizontal="center" vertical="center"/>
    </xf>
    <xf borderId="3" fillId="4" fontId="3" numFmtId="4" xfId="0" applyAlignment="1" applyBorder="1" applyFont="1" applyNumberFormat="1">
      <alignment horizontal="center" vertical="center"/>
    </xf>
    <xf borderId="3" fillId="0" fontId="7" numFmtId="0" xfId="0" applyAlignment="1" applyBorder="1" applyFont="1">
      <alignment vertical="center"/>
    </xf>
    <xf borderId="3" fillId="0" fontId="7" numFmtId="0" xfId="0" applyAlignment="1" applyBorder="1" applyFont="1">
      <alignment horizontal="left" vertical="center"/>
    </xf>
    <xf borderId="3" fillId="0" fontId="7" numFmtId="4" xfId="0" applyAlignment="1" applyBorder="1" applyFont="1" applyNumberFormat="1">
      <alignment horizontal="center" vertical="center"/>
    </xf>
    <xf borderId="3" fillId="0" fontId="7" numFmtId="0" xfId="0" applyAlignment="1" applyBorder="1" applyFont="1">
      <alignment horizontal="center" vertical="center"/>
    </xf>
    <xf borderId="3" fillId="0" fontId="7" numFmtId="173" xfId="0" applyAlignment="1" applyBorder="1" applyFont="1" applyNumberFormat="1">
      <alignment horizontal="center" vertical="center"/>
    </xf>
    <xf borderId="8" fillId="2" fontId="1" numFmtId="166" xfId="0" applyAlignment="1" applyBorder="1" applyFont="1" applyNumberFormat="1">
      <alignment horizontal="left" shrinkToFit="0" vertical="center" wrapText="1"/>
    </xf>
    <xf borderId="9" fillId="2" fontId="1" numFmtId="166" xfId="0" applyAlignment="1" applyBorder="1" applyFont="1" applyNumberFormat="1">
      <alignment horizontal="left" shrinkToFit="0" vertical="center" wrapText="1"/>
    </xf>
    <xf borderId="14" fillId="12" fontId="7" numFmtId="0" xfId="0" applyAlignment="1" applyBorder="1" applyFont="1">
      <alignment horizontal="center" vertical="center"/>
    </xf>
    <xf borderId="22" fillId="11" fontId="7" numFmtId="4" xfId="0" applyAlignment="1" applyBorder="1" applyFont="1" applyNumberFormat="1">
      <alignment horizontal="center"/>
    </xf>
    <xf borderId="3" fillId="11" fontId="7" numFmtId="4" xfId="0" applyAlignment="1" applyBorder="1" applyFont="1" applyNumberFormat="1">
      <alignment horizontal="center" shrinkToFit="0" wrapText="1"/>
    </xf>
    <xf borderId="3" fillId="0" fontId="1" numFmtId="167" xfId="0" applyAlignment="1" applyBorder="1" applyFont="1" applyNumberFormat="1">
      <alignment horizontal="center" vertical="center"/>
    </xf>
    <xf borderId="25" fillId="7" fontId="1" numFmtId="167" xfId="0" applyAlignment="1" applyBorder="1" applyFont="1" applyNumberFormat="1">
      <alignment horizontal="center" vertical="center"/>
    </xf>
    <xf borderId="25" fillId="7" fontId="1" numFmtId="0" xfId="0" applyAlignment="1" applyBorder="1" applyFont="1">
      <alignment horizontal="left" shrinkToFit="0" vertical="center" wrapText="1"/>
    </xf>
    <xf borderId="25" fillId="7" fontId="1" numFmtId="0" xfId="0" applyAlignment="1" applyBorder="1" applyFont="1">
      <alignment horizontal="center" vertical="center"/>
    </xf>
    <xf borderId="25" fillId="7" fontId="1" numFmtId="4" xfId="0" applyAlignment="1" applyBorder="1" applyFont="1" applyNumberFormat="1">
      <alignment horizontal="right" vertical="center"/>
    </xf>
    <xf borderId="3" fillId="0" fontId="1" numFmtId="2" xfId="0" applyAlignment="1" applyBorder="1" applyFont="1" applyNumberFormat="1">
      <alignment horizontal="center" vertical="center"/>
    </xf>
    <xf borderId="3" fillId="0" fontId="2" numFmtId="2" xfId="0" applyAlignment="1" applyBorder="1" applyFont="1" applyNumberFormat="1">
      <alignment horizontal="center" vertical="center"/>
    </xf>
    <xf quotePrefix="1" borderId="3" fillId="0" fontId="2" numFmtId="0" xfId="0" applyAlignment="1" applyBorder="1" applyFont="1">
      <alignment horizontal="left" shrinkToFit="0" vertical="center" wrapText="1"/>
    </xf>
    <xf borderId="25" fillId="7" fontId="1" numFmtId="2" xfId="0" applyAlignment="1" applyBorder="1" applyFont="1" applyNumberFormat="1">
      <alignment horizontal="center" vertical="center"/>
    </xf>
    <xf borderId="37" fillId="0" fontId="2" numFmtId="0" xfId="0" applyAlignment="1" applyBorder="1" applyFont="1">
      <alignment horizontal="left" shrinkToFit="0" vertical="center" wrapText="1"/>
    </xf>
    <xf borderId="3" fillId="11" fontId="7" numFmtId="0" xfId="0" applyAlignment="1" applyBorder="1" applyFont="1">
      <alignment horizontal="center" shrinkToFit="0" vertical="center" wrapText="1"/>
    </xf>
    <xf borderId="3" fillId="11" fontId="7" numFmtId="4" xfId="0" applyAlignment="1" applyBorder="1" applyFont="1" applyNumberFormat="1">
      <alignment horizontal="right" vertical="center"/>
    </xf>
    <xf borderId="27" fillId="11" fontId="7" numFmtId="4" xfId="0" applyAlignment="1" applyBorder="1" applyFont="1" applyNumberFormat="1">
      <alignment horizontal="right" vertical="center"/>
    </xf>
    <xf borderId="9" fillId="2" fontId="1" numFmtId="166" xfId="0" applyAlignment="1" applyBorder="1" applyFont="1" applyNumberFormat="1">
      <alignment shrinkToFit="0" vertical="center" wrapText="1"/>
    </xf>
    <xf borderId="3" fillId="2" fontId="1" numFmtId="0" xfId="0" applyAlignment="1" applyBorder="1" applyFont="1">
      <alignment vertical="center"/>
    </xf>
    <xf borderId="3" fillId="2" fontId="2" numFmtId="0" xfId="0" applyAlignment="1" applyBorder="1" applyFont="1">
      <alignment vertical="center"/>
    </xf>
    <xf borderId="3" fillId="0" fontId="2" numFmtId="174" xfId="0" applyAlignment="1" applyBorder="1" applyFont="1" applyNumberFormat="1">
      <alignment horizontal="center" shrinkToFit="0" vertical="center" wrapText="1"/>
    </xf>
    <xf borderId="3" fillId="0" fontId="26" numFmtId="0" xfId="0" applyAlignment="1" applyBorder="1" applyFont="1">
      <alignment shrinkToFit="0" vertical="center" wrapText="1"/>
    </xf>
    <xf borderId="3" fillId="0" fontId="1" numFmtId="170" xfId="0" applyAlignment="1" applyBorder="1" applyFont="1" applyNumberFormat="1">
      <alignment vertical="center"/>
    </xf>
    <xf borderId="3" fillId="0" fontId="2" numFmtId="175" xfId="0" applyAlignment="1" applyBorder="1" applyFont="1" applyNumberFormat="1">
      <alignment horizontal="center" shrinkToFit="0" vertical="center" wrapText="1"/>
    </xf>
    <xf borderId="3" fillId="2" fontId="1" numFmtId="4" xfId="0" applyAlignment="1" applyBorder="1" applyFont="1" applyNumberFormat="1">
      <alignment horizontal="right" shrinkToFit="0" vertical="center" wrapText="1"/>
    </xf>
    <xf borderId="3" fillId="0" fontId="27" numFmtId="0" xfId="0" applyAlignment="1" applyBorder="1" applyFont="1">
      <alignment shrinkToFit="0" vertical="center" wrapText="1"/>
    </xf>
    <xf borderId="3" fillId="0" fontId="9" numFmtId="0" xfId="0" applyAlignment="1" applyBorder="1" applyFont="1">
      <alignment shrinkToFit="0" vertical="center" wrapText="1"/>
    </xf>
    <xf borderId="3" fillId="0" fontId="16" numFmtId="0" xfId="0" applyAlignment="1" applyBorder="1" applyFont="1">
      <alignment horizontal="center" shrinkToFit="0" vertical="center" wrapText="1"/>
    </xf>
    <xf borderId="3" fillId="0" fontId="9" numFmtId="0" xfId="0" applyAlignment="1" applyBorder="1" applyFont="1">
      <alignment horizontal="center" vertical="center"/>
    </xf>
    <xf borderId="3" fillId="2" fontId="19" numFmtId="0" xfId="0" applyAlignment="1" applyBorder="1" applyFont="1">
      <alignment horizontal="center" shrinkToFit="0" vertical="center" wrapText="1"/>
    </xf>
    <xf borderId="3" fillId="2" fontId="18" numFmtId="4" xfId="0" applyAlignment="1" applyBorder="1" applyFont="1" applyNumberFormat="1">
      <alignment horizontal="right" shrinkToFit="0" vertical="center" wrapText="1"/>
    </xf>
    <xf borderId="3" fillId="0" fontId="2" numFmtId="166" xfId="0" applyAlignment="1" applyBorder="1" applyFont="1" applyNumberFormat="1">
      <alignment horizontal="right" shrinkToFit="0" vertical="center" wrapText="1"/>
    </xf>
    <xf borderId="8" fillId="2" fontId="1" numFmtId="166" xfId="0" applyAlignment="1" applyBorder="1" applyFont="1" applyNumberFormat="1">
      <alignment horizontal="right" vertical="center"/>
    </xf>
    <xf borderId="3" fillId="0" fontId="1" numFmtId="4" xfId="0" applyAlignment="1" applyBorder="1" applyFont="1" applyNumberFormat="1">
      <alignment horizontal="right" readingOrder="1" shrinkToFit="0" vertical="center" wrapText="1"/>
    </xf>
    <xf borderId="26" fillId="2" fontId="2" numFmtId="0" xfId="0" applyAlignment="1" applyBorder="1" applyFont="1">
      <alignment horizontal="center" vertical="center"/>
    </xf>
    <xf borderId="26" fillId="2" fontId="2" numFmtId="0" xfId="0" applyAlignment="1" applyBorder="1" applyFont="1">
      <alignment horizontal="center" shrinkToFit="0" vertical="center" wrapText="1"/>
    </xf>
    <xf borderId="3" fillId="2" fontId="2" numFmtId="0" xfId="0" applyAlignment="1" applyBorder="1" applyFont="1">
      <alignment shrinkToFit="0" wrapText="1"/>
    </xf>
    <xf borderId="3" fillId="2" fontId="9" numFmtId="0" xfId="0" applyBorder="1" applyFont="1"/>
    <xf borderId="3" fillId="0" fontId="2" numFmtId="0" xfId="0" applyAlignment="1" applyBorder="1" applyFont="1">
      <alignment shrinkToFit="0" wrapText="1"/>
    </xf>
    <xf borderId="3" fillId="0" fontId="9" numFmtId="0" xfId="0" applyBorder="1" applyFont="1"/>
    <xf borderId="26" fillId="0" fontId="2" numFmtId="0" xfId="0" applyAlignment="1" applyBorder="1" applyFont="1">
      <alignment horizontal="center" shrinkToFit="0" vertical="center" wrapText="1"/>
    </xf>
    <xf borderId="3" fillId="11" fontId="7" numFmtId="0" xfId="0" applyAlignment="1" applyBorder="1" applyFont="1">
      <alignment horizontal="left" vertical="center"/>
    </xf>
    <xf borderId="3" fillId="0" fontId="2" numFmtId="0" xfId="0" applyAlignment="1" applyBorder="1" applyFont="1">
      <alignment horizontal="right" vertical="center"/>
    </xf>
    <xf borderId="3" fillId="0" fontId="2" numFmtId="3" xfId="0" applyAlignment="1" applyBorder="1" applyFont="1" applyNumberFormat="1">
      <alignment horizontal="right" vertical="center"/>
    </xf>
    <xf borderId="3" fillId="0" fontId="1" numFmtId="2" xfId="0" applyAlignment="1" applyBorder="1" applyFont="1" applyNumberFormat="1">
      <alignment horizontal="center" shrinkToFit="0" vertical="center" wrapText="1"/>
    </xf>
    <xf borderId="14" fillId="11" fontId="7" numFmtId="0" xfId="0" applyAlignment="1" applyBorder="1" applyFont="1">
      <alignment horizontal="right" vertical="center"/>
    </xf>
    <xf borderId="14" fillId="11" fontId="7" numFmtId="3" xfId="0" applyAlignment="1" applyBorder="1" applyFont="1" applyNumberFormat="1">
      <alignment horizontal="right" vertical="center"/>
    </xf>
    <xf borderId="38" fillId="13" fontId="16" numFmtId="0" xfId="0" applyAlignment="1" applyBorder="1" applyFill="1" applyFont="1">
      <alignment horizontal="center" vertical="center"/>
    </xf>
    <xf borderId="39" fillId="0" fontId="6" numFmtId="0" xfId="0" applyBorder="1" applyFont="1"/>
    <xf borderId="40" fillId="0" fontId="6" numFmtId="0" xfId="0" applyBorder="1" applyFont="1"/>
    <xf borderId="0" fillId="0" fontId="4" numFmtId="0" xfId="0" applyAlignment="1" applyFont="1">
      <alignment vertical="center"/>
    </xf>
    <xf borderId="3" fillId="11" fontId="16" numFmtId="0" xfId="0" applyAlignment="1" applyBorder="1" applyFont="1">
      <alignment horizontal="center" shrinkToFit="0" vertical="center" wrapText="1"/>
    </xf>
    <xf borderId="3" fillId="11" fontId="16" numFmtId="170" xfId="0" applyAlignment="1" applyBorder="1" applyFont="1" applyNumberFormat="1">
      <alignment horizontal="center" shrinkToFit="0" vertical="center" wrapText="1"/>
    </xf>
    <xf borderId="34" fillId="11" fontId="16" numFmtId="0" xfId="0" applyAlignment="1" applyBorder="1" applyFont="1">
      <alignment horizontal="center" shrinkToFit="0" vertical="center" wrapText="1"/>
    </xf>
    <xf borderId="26" fillId="2" fontId="4" numFmtId="0" xfId="0" applyAlignment="1" applyBorder="1" applyFont="1">
      <alignment vertical="center"/>
    </xf>
    <xf borderId="3" fillId="2" fontId="4" numFmtId="0" xfId="0" applyAlignment="1" applyBorder="1" applyFont="1">
      <alignment vertical="center"/>
    </xf>
    <xf borderId="3" fillId="2" fontId="16" numFmtId="170" xfId="0" applyAlignment="1" applyBorder="1" applyFont="1" applyNumberFormat="1">
      <alignment horizontal="center" vertical="center"/>
    </xf>
    <xf borderId="34" fillId="2" fontId="4" numFmtId="0" xfId="0" applyAlignment="1" applyBorder="1" applyFont="1">
      <alignment vertical="center"/>
    </xf>
    <xf borderId="3" fillId="2" fontId="4" numFmtId="170" xfId="0" applyAlignment="1" applyBorder="1" applyFont="1" applyNumberFormat="1">
      <alignment vertical="center"/>
    </xf>
    <xf borderId="26" fillId="2" fontId="9" numFmtId="0" xfId="0" applyAlignment="1" applyBorder="1" applyFont="1">
      <alignment horizontal="center" vertical="center"/>
    </xf>
    <xf borderId="3" fillId="2" fontId="9" numFmtId="0" xfId="0" applyAlignment="1" applyBorder="1" applyFont="1">
      <alignment horizontal="center" shrinkToFit="0" vertical="center" wrapText="1"/>
    </xf>
    <xf borderId="3" fillId="2" fontId="9" numFmtId="167" xfId="0" applyAlignment="1" applyBorder="1" applyFont="1" applyNumberFormat="1">
      <alignment horizontal="center" shrinkToFit="0" vertical="center" wrapText="1"/>
    </xf>
    <xf borderId="3" fillId="2" fontId="9" numFmtId="164" xfId="0" applyAlignment="1" applyBorder="1" applyFont="1" applyNumberFormat="1">
      <alignment horizontal="center" shrinkToFit="0" vertical="center" wrapText="1"/>
    </xf>
    <xf borderId="3" fillId="2" fontId="9" numFmtId="2" xfId="0" applyAlignment="1" applyBorder="1" applyFont="1" applyNumberFormat="1">
      <alignment horizontal="center" shrinkToFit="0" vertical="center" wrapText="1"/>
    </xf>
    <xf borderId="34" fillId="2" fontId="9" numFmtId="0" xfId="0" applyAlignment="1" applyBorder="1" applyFont="1">
      <alignment horizontal="center" vertical="center"/>
    </xf>
    <xf borderId="3" fillId="2" fontId="4" numFmtId="167" xfId="0" applyAlignment="1" applyBorder="1" applyFont="1" applyNumberFormat="1">
      <alignment vertical="center"/>
    </xf>
    <xf borderId="3" fillId="2" fontId="4" numFmtId="164" xfId="0" applyAlignment="1" applyBorder="1" applyFont="1" applyNumberFormat="1">
      <alignment vertical="center"/>
    </xf>
    <xf borderId="3" fillId="2" fontId="4" numFmtId="2" xfId="0" applyAlignment="1" applyBorder="1" applyFont="1" applyNumberFormat="1">
      <alignment vertical="center"/>
    </xf>
    <xf borderId="3" fillId="2" fontId="4" numFmtId="1" xfId="0" applyAlignment="1" applyBorder="1" applyFont="1" applyNumberFormat="1">
      <alignment vertical="center"/>
    </xf>
    <xf borderId="34" fillId="2" fontId="4" numFmtId="1" xfId="0" applyAlignment="1" applyBorder="1" applyFont="1" applyNumberFormat="1">
      <alignment vertical="center"/>
    </xf>
    <xf borderId="41" fillId="11" fontId="4" numFmtId="0" xfId="0" applyAlignment="1" applyBorder="1" applyFont="1">
      <alignment vertical="center"/>
    </xf>
    <xf borderId="22" fillId="11" fontId="16" numFmtId="0" xfId="0" applyAlignment="1" applyBorder="1" applyFont="1">
      <alignment horizontal="center" vertical="center"/>
    </xf>
    <xf borderId="3" fillId="11" fontId="16" numFmtId="2" xfId="0" applyAlignment="1" applyBorder="1" applyFont="1" applyNumberFormat="1">
      <alignment horizontal="center" vertical="center"/>
    </xf>
    <xf borderId="3" fillId="11" fontId="4" numFmtId="0" xfId="0" applyAlignment="1" applyBorder="1" applyFont="1">
      <alignment vertical="center"/>
    </xf>
    <xf borderId="3" fillId="11" fontId="16" numFmtId="1" xfId="0" applyAlignment="1" applyBorder="1" applyFont="1" applyNumberFormat="1">
      <alignment horizontal="center" vertical="center"/>
    </xf>
    <xf borderId="34" fillId="11" fontId="16" numFmtId="1" xfId="0" applyAlignment="1" applyBorder="1" applyFont="1" applyNumberFormat="1">
      <alignment horizontal="center" vertical="center"/>
    </xf>
    <xf borderId="22" fillId="2" fontId="16" numFmtId="0" xfId="0" applyAlignment="1" applyBorder="1" applyFont="1">
      <alignment vertical="center"/>
    </xf>
    <xf borderId="42" fillId="0" fontId="6" numFmtId="0" xfId="0" applyBorder="1" applyFont="1"/>
    <xf borderId="22" fillId="2" fontId="4" numFmtId="0" xfId="0" applyAlignment="1" applyBorder="1" applyFont="1">
      <alignment vertical="center"/>
    </xf>
    <xf borderId="22" fillId="2" fontId="9" numFmtId="0" xfId="0" applyAlignment="1" applyBorder="1" applyFont="1">
      <alignment vertical="center"/>
    </xf>
    <xf borderId="43" fillId="2" fontId="4" numFmtId="0" xfId="0" applyAlignment="1" applyBorder="1" applyFont="1">
      <alignment vertical="center"/>
    </xf>
    <xf borderId="44" fillId="2" fontId="4" numFmtId="0" xfId="0" applyAlignment="1" applyBorder="1" applyFont="1">
      <alignment vertical="center"/>
    </xf>
    <xf borderId="45" fillId="0" fontId="6" numFmtId="0" xfId="0" applyBorder="1" applyFont="1"/>
    <xf borderId="46" fillId="0" fontId="6" numFmtId="0" xfId="0" applyBorder="1" applyFont="1"/>
    <xf borderId="47" fillId="0" fontId="1" numFmtId="0" xfId="0" applyAlignment="1" applyBorder="1" applyFont="1">
      <alignment horizontal="center" vertical="center"/>
    </xf>
    <xf borderId="3" fillId="11" fontId="1" numFmtId="0" xfId="0" applyAlignment="1" applyBorder="1" applyFont="1">
      <alignment horizontal="center" vertical="center"/>
    </xf>
    <xf borderId="3" fillId="11" fontId="1" numFmtId="4" xfId="0" applyAlignment="1" applyBorder="1" applyFont="1" applyNumberFormat="1">
      <alignment horizontal="right" vertical="center"/>
    </xf>
    <xf borderId="14" fillId="6" fontId="7" numFmtId="166" xfId="0" applyAlignment="1" applyBorder="1" applyFont="1" applyNumberFormat="1">
      <alignment horizontal="center" shrinkToFit="0" wrapText="1"/>
    </xf>
    <xf borderId="14" fillId="6" fontId="7" numFmtId="166" xfId="0" applyAlignment="1" applyBorder="1" applyFont="1" applyNumberFormat="1">
      <alignment horizontal="center" shrinkToFit="0" vertical="center" wrapText="1"/>
    </xf>
    <xf borderId="10" fillId="2" fontId="7" numFmtId="166" xfId="0" applyAlignment="1" applyBorder="1" applyFont="1" applyNumberFormat="1">
      <alignment horizontal="center" vertical="center"/>
    </xf>
    <xf borderId="8" fillId="2" fontId="7" numFmtId="166" xfId="0" applyAlignment="1" applyBorder="1" applyFont="1" applyNumberFormat="1">
      <alignment horizontal="center" vertical="center"/>
    </xf>
    <xf borderId="3" fillId="0" fontId="1" numFmtId="1" xfId="0" applyAlignment="1" applyBorder="1" applyFont="1" applyNumberFormat="1">
      <alignment horizontal="center" shrinkToFit="0" vertical="center" wrapText="1"/>
    </xf>
    <xf borderId="0" fillId="0" fontId="2" numFmtId="0" xfId="0" applyAlignment="1" applyFont="1">
      <alignment horizontal="left" shrinkToFit="0" vertical="center" wrapText="1"/>
    </xf>
    <xf borderId="3" fillId="0" fontId="1" numFmtId="1" xfId="0" applyAlignment="1" applyBorder="1" applyFont="1" applyNumberFormat="1">
      <alignment horizontal="center" vertical="center"/>
    </xf>
    <xf borderId="3" fillId="0" fontId="28" numFmtId="0" xfId="0" applyAlignment="1" applyBorder="1" applyFont="1">
      <alignment horizontal="left" shrinkToFit="0" vertical="center" wrapText="1"/>
    </xf>
    <xf borderId="48" fillId="0" fontId="1" numFmtId="164" xfId="0" applyAlignment="1" applyBorder="1" applyFont="1" applyNumberFormat="1">
      <alignment horizontal="center" shrinkToFit="0" vertical="center" wrapText="1"/>
    </xf>
    <xf borderId="3" fillId="0" fontId="1" numFmtId="164" xfId="0" applyAlignment="1" applyBorder="1" applyFont="1" applyNumberFormat="1">
      <alignment horizontal="center" shrinkToFit="0" vertical="center" wrapText="1"/>
    </xf>
    <xf borderId="16" fillId="0" fontId="1" numFmtId="164" xfId="0" applyAlignment="1" applyBorder="1" applyFont="1" applyNumberFormat="1">
      <alignment horizontal="center" shrinkToFit="0" vertical="center" wrapText="1"/>
    </xf>
    <xf borderId="16" fillId="0" fontId="1" numFmtId="164" xfId="0" applyAlignment="1" applyBorder="1" applyFont="1" applyNumberFormat="1">
      <alignment horizontal="right" shrinkToFit="0" vertical="center" wrapText="1"/>
    </xf>
    <xf borderId="16" fillId="0" fontId="1" numFmtId="4" xfId="0" applyAlignment="1" applyBorder="1" applyFont="1" applyNumberFormat="1">
      <alignment horizontal="right" shrinkToFit="0" vertical="center" wrapText="1"/>
    </xf>
    <xf borderId="3" fillId="12" fontId="1" numFmtId="0" xfId="0" applyAlignment="1" applyBorder="1" applyFont="1">
      <alignment horizontal="right" shrinkToFit="0" vertical="center" wrapText="1"/>
    </xf>
    <xf borderId="3" fillId="12" fontId="1" numFmtId="4" xfId="0" applyAlignment="1" applyBorder="1" applyFont="1" applyNumberFormat="1">
      <alignment horizontal="right" shrinkToFit="0" vertical="center" wrapText="1"/>
    </xf>
    <xf borderId="22" fillId="0" fontId="4" numFmtId="0" xfId="0" applyAlignment="1" applyBorder="1" applyFont="1">
      <alignment horizontal="center" shrinkToFit="0" vertical="top" wrapText="1"/>
    </xf>
    <xf borderId="3" fillId="0" fontId="4" numFmtId="0" xfId="0" applyAlignment="1" applyBorder="1" applyFont="1">
      <alignment shrinkToFit="0" vertical="top" wrapText="1"/>
    </xf>
    <xf borderId="0" fillId="0" fontId="4" numFmtId="0" xfId="0" applyAlignment="1" applyFont="1">
      <alignment shrinkToFit="0" vertical="top" wrapText="1"/>
    </xf>
    <xf borderId="22" fillId="6" fontId="7" numFmtId="0" xfId="0" applyAlignment="1" applyBorder="1" applyFont="1">
      <alignment horizontal="center" shrinkToFit="0" vertical="top" wrapText="1"/>
    </xf>
    <xf borderId="3" fillId="0" fontId="4" numFmtId="0" xfId="0" applyAlignment="1" applyBorder="1" applyFont="1">
      <alignment horizontal="center" shrinkToFit="0" vertical="top" wrapText="1"/>
    </xf>
    <xf borderId="22" fillId="14" fontId="4" numFmtId="0" xfId="0" applyAlignment="1" applyBorder="1" applyFill="1" applyFont="1">
      <alignment horizontal="center" shrinkToFit="0" vertical="top" wrapText="1"/>
    </xf>
    <xf borderId="22" fillId="15" fontId="4" numFmtId="0" xfId="0" applyAlignment="1" applyBorder="1" applyFill="1" applyFont="1">
      <alignment horizontal="center" shrinkToFit="0" vertical="top" wrapText="1"/>
    </xf>
    <xf borderId="21" fillId="16" fontId="4" numFmtId="0" xfId="0" applyAlignment="1" applyBorder="1" applyFill="1" applyFont="1">
      <alignment shrinkToFit="0" vertical="top" wrapText="1"/>
    </xf>
    <xf borderId="21" fillId="17" fontId="4" numFmtId="0" xfId="0" applyAlignment="1" applyBorder="1" applyFill="1" applyFont="1">
      <alignment shrinkToFit="0" vertical="top" wrapText="1"/>
    </xf>
    <xf borderId="49" fillId="18" fontId="4" numFmtId="0" xfId="0" applyAlignment="1" applyBorder="1" applyFill="1" applyFont="1">
      <alignment horizontal="center" shrinkToFit="0" vertical="top" wrapText="1"/>
    </xf>
    <xf borderId="50" fillId="0" fontId="6" numFmtId="0" xfId="0" applyBorder="1" applyFont="1"/>
    <xf borderId="51" fillId="19" fontId="4" numFmtId="0" xfId="0" applyAlignment="1" applyBorder="1" applyFill="1" applyFont="1">
      <alignment shrinkToFit="0" textRotation="45" vertical="top" wrapText="1"/>
    </xf>
    <xf borderId="3" fillId="0" fontId="7" numFmtId="0" xfId="0" applyAlignment="1" applyBorder="1" applyFont="1">
      <alignment shrinkToFit="0" vertical="center" wrapText="1"/>
    </xf>
    <xf borderId="3" fillId="14" fontId="4" numFmtId="0" xfId="0" applyAlignment="1" applyBorder="1" applyFont="1">
      <alignment horizontal="center" shrinkToFit="0" textRotation="60" wrapText="1"/>
    </xf>
    <xf borderId="3" fillId="15" fontId="4" numFmtId="0" xfId="0" applyAlignment="1" applyBorder="1" applyFont="1">
      <alignment horizontal="center" shrinkToFit="0" textRotation="60" wrapText="1"/>
    </xf>
    <xf borderId="3" fillId="16" fontId="4" numFmtId="0" xfId="0" applyAlignment="1" applyBorder="1" applyFont="1">
      <alignment horizontal="center" shrinkToFit="0" textRotation="60" wrapText="1"/>
    </xf>
    <xf borderId="3" fillId="17" fontId="4" numFmtId="0" xfId="0" applyAlignment="1" applyBorder="1" applyFont="1">
      <alignment horizontal="center" shrinkToFit="0" textRotation="60" wrapText="1"/>
    </xf>
    <xf borderId="3" fillId="18" fontId="4" numFmtId="0" xfId="0" applyAlignment="1" applyBorder="1" applyFont="1">
      <alignment horizontal="center" shrinkToFit="0" textRotation="60" wrapText="1"/>
    </xf>
    <xf borderId="3" fillId="20" fontId="4" numFmtId="0" xfId="0" applyAlignment="1" applyBorder="1" applyFill="1" applyFont="1">
      <alignment horizontal="center" shrinkToFit="0" textRotation="60" wrapText="1"/>
    </xf>
    <xf borderId="3" fillId="10" fontId="4" numFmtId="0" xfId="0" applyAlignment="1" applyBorder="1" applyFont="1">
      <alignment horizontal="center" shrinkToFit="0" vertical="center" wrapText="1"/>
    </xf>
    <xf borderId="3" fillId="14" fontId="7" numFmtId="0" xfId="0" applyAlignment="1" applyBorder="1" applyFont="1">
      <alignment horizontal="center" vertical="center"/>
    </xf>
    <xf borderId="3" fillId="15" fontId="7" numFmtId="0" xfId="0" applyAlignment="1" applyBorder="1" applyFont="1">
      <alignment horizontal="center" vertical="center"/>
    </xf>
    <xf borderId="3" fillId="16" fontId="7" numFmtId="0" xfId="0" applyAlignment="1" applyBorder="1" applyFont="1">
      <alignment horizontal="center" vertical="center"/>
    </xf>
    <xf borderId="3" fillId="17" fontId="7" numFmtId="0" xfId="0" applyAlignment="1" applyBorder="1" applyFont="1">
      <alignment horizontal="center" vertical="center"/>
    </xf>
    <xf borderId="3" fillId="18" fontId="7" numFmtId="0" xfId="0" applyAlignment="1" applyBorder="1" applyFont="1">
      <alignment horizontal="center" vertical="center"/>
    </xf>
    <xf borderId="3" fillId="20" fontId="7" numFmtId="0" xfId="0" applyAlignment="1" applyBorder="1" applyFont="1">
      <alignment horizontal="center" vertical="center"/>
    </xf>
    <xf borderId="3" fillId="0" fontId="29" numFmtId="0" xfId="0" applyAlignment="1" applyBorder="1" applyFont="1">
      <alignment horizontal="center" shrinkToFit="0" vertical="top" wrapText="1"/>
    </xf>
    <xf borderId="3" fillId="0" fontId="4" numFmtId="0" xfId="0" applyAlignment="1" applyBorder="1" applyFont="1">
      <alignment horizontal="left" shrinkToFit="0" vertical="center" wrapText="1"/>
    </xf>
    <xf borderId="3" fillId="0" fontId="7" numFmtId="0" xfId="0" applyAlignment="1" applyBorder="1" applyFont="1">
      <alignment horizontal="left" shrinkToFit="0" vertical="center" wrapText="1"/>
    </xf>
    <xf borderId="3" fillId="14" fontId="7" numFmtId="0" xfId="0" applyAlignment="1" applyBorder="1" applyFont="1">
      <alignment shrinkToFit="0" textRotation="90" vertical="center" wrapText="1"/>
    </xf>
    <xf borderId="3" fillId="15" fontId="7" numFmtId="0" xfId="0" applyAlignment="1" applyBorder="1" applyFont="1">
      <alignment shrinkToFit="0" textRotation="90" vertical="center" wrapText="1"/>
    </xf>
    <xf borderId="3" fillId="16" fontId="7" numFmtId="0" xfId="0" applyAlignment="1" applyBorder="1" applyFont="1">
      <alignment shrinkToFit="0" textRotation="90" vertical="center" wrapText="1"/>
    </xf>
    <xf borderId="3" fillId="17" fontId="7" numFmtId="0" xfId="0" applyAlignment="1" applyBorder="1" applyFont="1">
      <alignment shrinkToFit="0" textRotation="90" vertical="center" wrapText="1"/>
    </xf>
    <xf borderId="3" fillId="18" fontId="7" numFmtId="0" xfId="0" applyAlignment="1" applyBorder="1" applyFont="1">
      <alignment shrinkToFit="0" textRotation="90" vertical="center" wrapText="1"/>
    </xf>
    <xf borderId="3" fillId="20" fontId="7" numFmtId="0" xfId="0" applyAlignment="1" applyBorder="1" applyFont="1">
      <alignment shrinkToFit="0" textRotation="90" vertical="center" wrapText="1"/>
    </xf>
    <xf borderId="3" fillId="14" fontId="4" numFmtId="0" xfId="0" applyAlignment="1" applyBorder="1" applyFont="1">
      <alignment horizontal="center" vertical="center"/>
    </xf>
    <xf borderId="3" fillId="15" fontId="7" numFmtId="0" xfId="0" applyAlignment="1" applyBorder="1" applyFont="1">
      <alignment shrinkToFit="0" vertical="center" wrapText="1"/>
    </xf>
    <xf borderId="3" fillId="16" fontId="7" numFmtId="0" xfId="0" applyAlignment="1" applyBorder="1" applyFont="1">
      <alignment shrinkToFit="0" vertical="center" wrapText="1"/>
    </xf>
    <xf borderId="3" fillId="17" fontId="7" numFmtId="0" xfId="0" applyAlignment="1" applyBorder="1" applyFont="1">
      <alignment shrinkToFit="0" vertical="center" wrapText="1"/>
    </xf>
    <xf borderId="3" fillId="18" fontId="7" numFmtId="0" xfId="0" applyAlignment="1" applyBorder="1" applyFont="1">
      <alignment shrinkToFit="0" vertical="center" wrapText="1"/>
    </xf>
    <xf borderId="3" fillId="20" fontId="7" numFmtId="0" xfId="0" applyAlignment="1" applyBorder="1" applyFont="1">
      <alignment shrinkToFit="0" vertical="center" wrapText="1"/>
    </xf>
    <xf borderId="3" fillId="14" fontId="4" numFmtId="0" xfId="0" applyAlignment="1" applyBorder="1" applyFont="1">
      <alignment shrinkToFit="0" vertical="top" wrapText="1"/>
    </xf>
    <xf borderId="3" fillId="15" fontId="4" numFmtId="0" xfId="0" applyAlignment="1" applyBorder="1" applyFont="1">
      <alignment shrinkToFit="0" vertical="top" wrapText="1"/>
    </xf>
    <xf borderId="3" fillId="16" fontId="4" numFmtId="0" xfId="0" applyAlignment="1" applyBorder="1" applyFont="1">
      <alignment shrinkToFit="0" vertical="top" wrapText="1"/>
    </xf>
    <xf borderId="3" fillId="17" fontId="4" numFmtId="0" xfId="0" applyAlignment="1" applyBorder="1" applyFont="1">
      <alignment shrinkToFit="0" vertical="top" wrapText="1"/>
    </xf>
    <xf borderId="3" fillId="18" fontId="4" numFmtId="0" xfId="0" applyAlignment="1" applyBorder="1" applyFont="1">
      <alignment shrinkToFit="0" vertical="top" wrapText="1"/>
    </xf>
    <xf borderId="3" fillId="20" fontId="4" numFmtId="0" xfId="0" applyAlignment="1" applyBorder="1" applyFont="1">
      <alignment shrinkToFit="0" vertical="top" wrapText="1"/>
    </xf>
    <xf borderId="0" fillId="0" fontId="4" numFmtId="0" xfId="0" applyAlignment="1" applyFont="1">
      <alignment horizontal="center" shrinkToFit="0" vertical="top" wrapText="1"/>
    </xf>
    <xf borderId="3" fillId="0" fontId="9" numFmtId="0" xfId="0" applyAlignment="1" applyBorder="1" applyFont="1">
      <alignment horizontal="center" shrinkToFit="0" vertical="center" wrapText="1"/>
    </xf>
    <xf borderId="22" fillId="0" fontId="16" numFmtId="0" xfId="0" applyAlignment="1" applyBorder="1" applyFont="1">
      <alignment horizontal="center" shrinkToFit="0" vertical="center" wrapText="1"/>
    </xf>
    <xf borderId="0" fillId="0" fontId="9" numFmtId="0" xfId="0" applyFont="1"/>
    <xf borderId="52" fillId="21" fontId="16" numFmtId="0" xfId="0" applyAlignment="1" applyBorder="1" applyFill="1" applyFont="1">
      <alignment horizontal="center" shrinkToFit="0" vertical="center" wrapText="1"/>
    </xf>
    <xf borderId="52" fillId="22" fontId="16" numFmtId="0" xfId="0" applyAlignment="1" applyBorder="1" applyFill="1" applyFont="1">
      <alignment horizontal="center" shrinkToFit="0" vertical="center" wrapText="1"/>
    </xf>
    <xf borderId="52" fillId="21" fontId="16" numFmtId="0" xfId="0" applyAlignment="1" applyBorder="1" applyFont="1">
      <alignment horizontal="center" shrinkToFit="0" textRotation="90" vertical="center" wrapText="1"/>
    </xf>
    <xf borderId="28" fillId="21" fontId="16" numFmtId="0" xfId="0" applyAlignment="1" applyBorder="1" applyFont="1">
      <alignment horizontal="center" shrinkToFit="0" vertical="center" wrapText="1"/>
    </xf>
    <xf borderId="3" fillId="23" fontId="16" numFmtId="0" xfId="0" applyAlignment="1" applyBorder="1" applyFill="1" applyFont="1">
      <alignment horizontal="center" shrinkToFit="0" textRotation="90" vertical="center" wrapText="1"/>
    </xf>
    <xf borderId="2" fillId="23" fontId="16" numFmtId="0" xfId="0" applyAlignment="1" applyBorder="1" applyFont="1">
      <alignment horizontal="center" shrinkToFit="0" textRotation="90" vertical="center" wrapText="1"/>
    </xf>
    <xf borderId="3" fillId="10" fontId="16" numFmtId="0" xfId="0" applyAlignment="1" applyBorder="1" applyFont="1">
      <alignment horizontal="center" shrinkToFit="0" vertical="center" wrapText="1"/>
    </xf>
    <xf borderId="3" fillId="10" fontId="16" numFmtId="0" xfId="0" applyAlignment="1" applyBorder="1" applyFont="1">
      <alignment horizontal="left" shrinkToFit="0" vertical="center" wrapText="1"/>
    </xf>
    <xf borderId="3" fillId="10" fontId="9" numFmtId="0" xfId="0" applyAlignment="1" applyBorder="1" applyFont="1">
      <alignment horizontal="left" shrinkToFit="0" vertical="center" wrapText="1"/>
    </xf>
    <xf borderId="21" fillId="10" fontId="16" numFmtId="0" xfId="0" applyAlignment="1" applyBorder="1" applyFont="1">
      <alignment horizontal="center" shrinkToFit="0" vertical="center" wrapText="1"/>
    </xf>
    <xf borderId="3" fillId="0" fontId="16" numFmtId="0" xfId="0" applyBorder="1" applyFont="1"/>
    <xf borderId="22" fillId="0" fontId="16" numFmtId="0" xfId="0" applyBorder="1" applyFont="1"/>
    <xf borderId="3" fillId="0" fontId="9" numFmtId="0" xfId="0" applyAlignment="1" applyBorder="1" applyFont="1">
      <alignment horizontal="left" shrinkToFit="0" vertical="center" wrapText="1"/>
    </xf>
    <xf borderId="3" fillId="20" fontId="16" numFmtId="0" xfId="0" applyAlignment="1" applyBorder="1" applyFont="1">
      <alignment horizontal="left" shrinkToFit="0" vertical="center" wrapText="1"/>
    </xf>
    <xf borderId="22" fillId="0" fontId="9" numFmtId="0" xfId="0" applyAlignment="1" applyBorder="1" applyFont="1">
      <alignment horizontal="center" shrinkToFit="0" vertical="center" wrapText="1"/>
    </xf>
    <xf borderId="22" fillId="0" fontId="9" numFmtId="0" xfId="0" applyBorder="1" applyFont="1"/>
    <xf borderId="3" fillId="5" fontId="16" numFmtId="0" xfId="0" applyAlignment="1" applyBorder="1" applyFont="1">
      <alignment horizontal="center" shrinkToFit="0" vertical="center" wrapText="1"/>
    </xf>
    <xf borderId="3" fillId="5" fontId="9" numFmtId="0" xfId="0" applyAlignment="1" applyBorder="1" applyFont="1">
      <alignment horizontal="center" shrinkToFit="0" vertical="center" wrapText="1"/>
    </xf>
    <xf borderId="3" fillId="20" fontId="16" numFmtId="0" xfId="0" applyAlignment="1" applyBorder="1" applyFont="1">
      <alignment horizontal="center" shrinkToFit="0" vertical="center" wrapText="1"/>
    </xf>
    <xf borderId="3" fillId="20" fontId="16" numFmtId="1" xfId="0" applyAlignment="1" applyBorder="1" applyFont="1" applyNumberFormat="1">
      <alignment horizontal="center" shrinkToFit="0" vertical="center" wrapText="1"/>
    </xf>
    <xf borderId="3" fillId="20" fontId="9" numFmtId="0" xfId="0" applyAlignment="1" applyBorder="1" applyFont="1">
      <alignment horizontal="left" shrinkToFit="0" vertical="center" wrapText="1"/>
    </xf>
    <xf borderId="21" fillId="20" fontId="16" numFmtId="0" xfId="0" applyAlignment="1" applyBorder="1" applyFont="1">
      <alignment horizontal="center" shrinkToFit="0" vertical="center" wrapText="1"/>
    </xf>
    <xf borderId="3" fillId="12" fontId="16" numFmtId="0" xfId="0" applyAlignment="1" applyBorder="1" applyFont="1">
      <alignment horizontal="left" shrinkToFit="0" vertical="center" wrapText="1"/>
    </xf>
    <xf borderId="3" fillId="12" fontId="16" numFmtId="0" xfId="0" applyAlignment="1" applyBorder="1" applyFont="1">
      <alignment horizontal="center" shrinkToFit="0" vertical="center" wrapText="1"/>
    </xf>
    <xf borderId="3" fillId="12" fontId="16" numFmtId="1" xfId="0" applyAlignment="1" applyBorder="1" applyFont="1" applyNumberFormat="1">
      <alignment horizontal="center" shrinkToFit="0" vertical="center" wrapText="1"/>
    </xf>
    <xf borderId="3" fillId="12" fontId="9" numFmtId="0" xfId="0" applyAlignment="1" applyBorder="1" applyFont="1">
      <alignment horizontal="left" shrinkToFit="0" vertical="center" wrapText="1"/>
    </xf>
    <xf borderId="21" fillId="12" fontId="16" numFmtId="0" xfId="0" applyAlignment="1" applyBorder="1" applyFont="1">
      <alignment horizontal="center" shrinkToFit="0" vertical="center" wrapText="1"/>
    </xf>
    <xf borderId="3" fillId="24" fontId="9" numFmtId="0" xfId="0" applyAlignment="1" applyBorder="1" applyFill="1" applyFont="1">
      <alignment horizontal="center" shrinkToFit="0" vertical="center" wrapText="1"/>
    </xf>
    <xf borderId="3" fillId="24" fontId="9" numFmtId="0" xfId="0" applyAlignment="1" applyBorder="1" applyFont="1">
      <alignment horizontal="left" shrinkToFit="0" vertical="center" wrapText="1"/>
    </xf>
    <xf borderId="21" fillId="24" fontId="9" numFmtId="0" xfId="0" applyAlignment="1" applyBorder="1" applyFont="1">
      <alignment horizontal="center" shrinkToFit="0" vertical="center" wrapText="1"/>
    </xf>
    <xf borderId="3" fillId="0" fontId="16" numFmtId="0" xfId="0" applyAlignment="1" applyBorder="1" applyFont="1">
      <alignment horizontal="left" shrinkToFit="0" vertical="center" wrapText="1"/>
    </xf>
    <xf borderId="3" fillId="0" fontId="16" numFmtId="1" xfId="0" applyAlignment="1" applyBorder="1" applyFont="1" applyNumberFormat="1">
      <alignment horizontal="center" shrinkToFit="0" vertical="center" wrapText="1"/>
    </xf>
    <xf borderId="3" fillId="10" fontId="9" numFmtId="0" xfId="0" applyAlignment="1" applyBorder="1" applyFont="1">
      <alignment horizontal="center" shrinkToFit="0" vertical="center" wrapText="1"/>
    </xf>
    <xf borderId="3" fillId="24" fontId="16" numFmtId="0" xfId="0" applyAlignment="1" applyBorder="1" applyFont="1">
      <alignment horizontal="left" shrinkToFit="0" vertical="center" wrapText="1"/>
    </xf>
    <xf borderId="0" fillId="0" fontId="16" numFmtId="0" xfId="0" applyAlignment="1" applyFont="1">
      <alignment horizontal="center" shrinkToFit="0" vertical="center" wrapText="1"/>
    </xf>
    <xf borderId="3" fillId="21" fontId="16" numFmtId="0" xfId="0" applyAlignment="1" applyBorder="1" applyFont="1">
      <alignment horizontal="center" shrinkToFit="0" vertical="center" wrapText="1"/>
    </xf>
    <xf borderId="3" fillId="21" fontId="16" numFmtId="0" xfId="0" applyAlignment="1" applyBorder="1" applyFont="1">
      <alignment horizontal="center" shrinkToFit="0" textRotation="90" vertical="center" wrapText="1"/>
    </xf>
    <xf borderId="27" fillId="21" fontId="16" numFmtId="0" xfId="0" applyAlignment="1" applyBorder="1" applyFont="1">
      <alignment horizontal="center" shrinkToFit="0" vertical="center" wrapText="1"/>
    </xf>
    <xf borderId="24" fillId="0" fontId="9" numFmtId="0" xfId="0" applyAlignment="1" applyBorder="1" applyFont="1">
      <alignment horizontal="center" shrinkToFit="0" vertical="center" wrapText="1"/>
    </xf>
    <xf borderId="27" fillId="10" fontId="16" numFmtId="0" xfId="0" applyAlignment="1" applyBorder="1" applyFont="1">
      <alignment horizontal="center" shrinkToFit="0" vertical="center" wrapText="1"/>
    </xf>
    <xf borderId="3" fillId="25" fontId="16" numFmtId="0" xfId="0" applyAlignment="1" applyBorder="1" applyFill="1" applyFont="1">
      <alignment horizontal="left" shrinkToFit="0" vertical="center" wrapText="1"/>
    </xf>
    <xf borderId="27" fillId="20" fontId="16" numFmtId="0" xfId="0" applyAlignment="1" applyBorder="1" applyFont="1">
      <alignment horizontal="center" shrinkToFit="0" vertical="center" wrapText="1"/>
    </xf>
    <xf borderId="27" fillId="12" fontId="16" numFmtId="0" xfId="0" applyAlignment="1" applyBorder="1" applyFont="1">
      <alignment horizontal="center" shrinkToFit="0" vertical="center" wrapText="1"/>
    </xf>
    <xf borderId="27" fillId="24" fontId="9" numFmtId="0" xfId="0" applyAlignment="1" applyBorder="1" applyFont="1">
      <alignment horizontal="center" shrinkToFit="0" vertical="center" wrapText="1"/>
    </xf>
    <xf borderId="24"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7.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6.png"/><Relationship Id="rId13" Type="http://schemas.openxmlformats.org/officeDocument/2006/relationships/image" Target="../media/image3.png"/><Relationship Id="rId12" Type="http://schemas.openxmlformats.org/officeDocument/2006/relationships/image" Target="../media/image8.png"/><Relationship Id="rId1" Type="http://schemas.openxmlformats.org/officeDocument/2006/relationships/image" Target="../media/image9.png"/><Relationship Id="rId2" Type="http://schemas.openxmlformats.org/officeDocument/2006/relationships/image" Target="../media/image13.png"/><Relationship Id="rId3" Type="http://schemas.openxmlformats.org/officeDocument/2006/relationships/image" Target="../media/image4.png"/><Relationship Id="rId4" Type="http://schemas.openxmlformats.org/officeDocument/2006/relationships/image" Target="../media/image1.png"/><Relationship Id="rId9" Type="http://schemas.openxmlformats.org/officeDocument/2006/relationships/image" Target="../media/image10.png"/><Relationship Id="rId14" Type="http://schemas.openxmlformats.org/officeDocument/2006/relationships/image" Target="../media/image12.png"/><Relationship Id="rId5" Type="http://schemas.openxmlformats.org/officeDocument/2006/relationships/image" Target="../media/image11.png"/><Relationship Id="rId6" Type="http://schemas.openxmlformats.org/officeDocument/2006/relationships/image" Target="../media/image7.png"/><Relationship Id="rId7" Type="http://schemas.openxmlformats.org/officeDocument/2006/relationships/image" Target="../media/image14.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1495425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1495425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1495425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1495425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1495425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1495425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1304925</xdr:colOff>
      <xdr:row>19</xdr:row>
      <xdr:rowOff>0</xdr:rowOff>
    </xdr:from>
    <xdr:ext cx="238125" cy="285750"/>
    <xdr:sp>
      <xdr:nvSpPr>
        <xdr:cNvPr id="3" name="Shape 3"/>
        <xdr:cNvSpPr/>
      </xdr:nvSpPr>
      <xdr:spPr>
        <a:xfrm>
          <a:off x="5231700" y="3641888"/>
          <a:ext cx="2286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315</xdr:row>
      <xdr:rowOff>0</xdr:rowOff>
    </xdr:from>
    <xdr:ext cx="333375" cy="342900"/>
    <xdr:sp>
      <xdr:nvSpPr>
        <xdr:cNvPr id="4" name="Shape 4"/>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33375" cy="342900"/>
    <xdr:sp>
      <xdr:nvSpPr>
        <xdr:cNvPr id="4" name="Shape 4"/>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351</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351</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351</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351</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351</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33375" cy="342900"/>
    <xdr:sp>
      <xdr:nvSpPr>
        <xdr:cNvPr id="4" name="Shape 4"/>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33375" cy="342900"/>
    <xdr:sp>
      <xdr:nvSpPr>
        <xdr:cNvPr id="4" name="Shape 4"/>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315</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33375" cy="323850"/>
    <xdr:sp>
      <xdr:nvSpPr>
        <xdr:cNvPr descr="https://5.imimg.com/data5/NE/TE/MY-6927882/office-linear-light-500x500.png" id="6" name="Shape 6"/>
        <xdr:cNvSpPr/>
      </xdr:nvSpPr>
      <xdr:spPr>
        <a:xfrm>
          <a:off x="5184075" y="3622838"/>
          <a:ext cx="32385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33375" cy="323850"/>
    <xdr:sp>
      <xdr:nvSpPr>
        <xdr:cNvPr descr="https://5.imimg.com/data5/NE/TE/MY-6927882/office-linear-light-500x500.png" id="6" name="Shape 6"/>
        <xdr:cNvSpPr/>
      </xdr:nvSpPr>
      <xdr:spPr>
        <a:xfrm>
          <a:off x="5184075" y="3622838"/>
          <a:ext cx="32385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313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352</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352</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352</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352</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352</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393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393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393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393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393</xdr:row>
      <xdr:rowOff>0</xdr:rowOff>
    </xdr:from>
    <xdr:ext cx="342900" cy="342900"/>
    <xdr:sp>
      <xdr:nvSpPr>
        <xdr:cNvPr id="5" name="Shape 5"/>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5</xdr:row>
      <xdr:rowOff>0</xdr:rowOff>
    </xdr:from>
    <xdr:ext cx="190500" cy="1619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47625" cy="1619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7</xdr:row>
      <xdr:rowOff>0</xdr:rowOff>
    </xdr:from>
    <xdr:ext cx="342900" cy="1619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8</xdr:row>
      <xdr:rowOff>0</xdr:rowOff>
    </xdr:from>
    <xdr:ext cx="22860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xdr:row>
      <xdr:rowOff>0</xdr:rowOff>
    </xdr:from>
    <xdr:ext cx="209550" cy="1619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10</xdr:row>
      <xdr:rowOff>0</xdr:rowOff>
    </xdr:from>
    <xdr:ext cx="22860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11</xdr:row>
      <xdr:rowOff>0</xdr:rowOff>
    </xdr:from>
    <xdr:ext cx="22860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12</xdr:row>
      <xdr:rowOff>0</xdr:rowOff>
    </xdr:from>
    <xdr:ext cx="152400" cy="1619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13</xdr:row>
      <xdr:rowOff>0</xdr:rowOff>
    </xdr:from>
    <xdr:ext cx="190500" cy="16192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14</xdr:row>
      <xdr:rowOff>0</xdr:rowOff>
    </xdr:from>
    <xdr:ext cx="190500" cy="16192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15</xdr:row>
      <xdr:rowOff>0</xdr:rowOff>
    </xdr:from>
    <xdr:ext cx="190500" cy="16192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16</xdr:row>
      <xdr:rowOff>0</xdr:rowOff>
    </xdr:from>
    <xdr:ext cx="485775" cy="1619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17</xdr:row>
      <xdr:rowOff>0</xdr:rowOff>
    </xdr:from>
    <xdr:ext cx="333375" cy="1619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18</xdr:row>
      <xdr:rowOff>0</xdr:rowOff>
    </xdr:from>
    <xdr:ext cx="247650" cy="161925"/>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19</xdr:row>
      <xdr:rowOff>0</xdr:rowOff>
    </xdr:from>
    <xdr:ext cx="381000" cy="16192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20</xdr:row>
      <xdr:rowOff>0</xdr:rowOff>
    </xdr:from>
    <xdr:ext cx="238125" cy="161925"/>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21</xdr:row>
      <xdr:rowOff>0</xdr:rowOff>
    </xdr:from>
    <xdr:ext cx="247650" cy="1619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24</xdr:row>
      <xdr:rowOff>0</xdr:rowOff>
    </xdr:from>
    <xdr:ext cx="457200" cy="504825"/>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-19050</xdr:rowOff>
    </xdr:from>
    <xdr:ext cx="2438400" cy="57150"/>
    <xdr:sp>
      <xdr:nvSpPr>
        <xdr:cNvPr id="7" name="Shape 7"/>
        <xdr:cNvSpPr txBox="1"/>
      </xdr:nvSpPr>
      <xdr:spPr>
        <a:xfrm>
          <a:off x="4131563" y="3756188"/>
          <a:ext cx="2428875" cy="47625"/>
        </a:xfrm>
        <a:prstGeom prst="rect">
          <a:avLst/>
        </a:prstGeom>
        <a:solidFill>
          <a:srgbClr val="FFFFFF"/>
        </a:solidFill>
        <a:ln>
          <a:noFill/>
        </a:ln>
      </xdr:spPr>
      <xdr:txBody>
        <a:bodyPr anchorCtr="0" anchor="t" bIns="0" lIns="27425" spcFirstLastPara="1" rIns="27425" wrap="square" tIns="22850">
          <a:noAutofit/>
        </a:bodyPr>
        <a:lstStyle/>
        <a:p>
          <a:pPr indent="0" lvl="0" marL="0" rtl="0" algn="just">
            <a:spcBef>
              <a:spcPts val="0"/>
            </a:spcBef>
            <a:spcAft>
              <a:spcPts val="0"/>
            </a:spcAft>
            <a:buClr>
              <a:srgbClr val="000000"/>
            </a:buClr>
            <a:buSzPts val="1000"/>
            <a:buFont typeface="Arial"/>
            <a:buNone/>
          </a:pPr>
          <a:r>
            <a:rPr b="0" i="0" lang="en-US" sz="1000" u="none" strike="noStrike">
              <a:solidFill>
                <a:srgbClr val="000000"/>
              </a:solidFill>
              <a:latin typeface="Arial"/>
              <a:ea typeface="Arial"/>
              <a:cs typeface="Arial"/>
              <a:sym typeface="Arial"/>
            </a:rPr>
            <a:t>Fixing vitreous china water closet squatting pan (Indian type Orissa Pattern W.C. pan) with 110 mm PVC 'P' or 'S' trap, low level flushing cistern with fittings, C.I. brackets, 32 mm diameter C.P. flush bend with fittings and clamps, including painting of fittings wherever required including cutting and making good the walls and floors as required.</a:t>
          </a:r>
          <a:endParaRPr sz="1400"/>
        </a:p>
        <a:p>
          <a:pPr indent="0" lvl="0" marL="0" rtl="0" algn="just">
            <a:spcBef>
              <a:spcPts val="0"/>
            </a:spcBef>
            <a:spcAft>
              <a:spcPts val="0"/>
            </a:spcAft>
            <a:buSzPts val="1000"/>
            <a:buFont typeface="Arial"/>
            <a:buNone/>
          </a:pPr>
          <a:r>
            <a:t/>
          </a:r>
          <a:endParaRPr b="0" i="0" sz="1000" u="none" strike="noStrike">
            <a:solidFill>
              <a:srgbClr val="000000"/>
            </a:solidFill>
            <a:latin typeface="Arial"/>
            <a:ea typeface="Arial"/>
            <a:cs typeface="Arial"/>
            <a:sym typeface="Arial"/>
          </a:endParaRPr>
        </a:p>
      </xdr:txBody>
    </xdr:sp>
    <xdr:clientData fLocksWithSheet="0"/>
  </xdr:oneCellAnchor>
  <xdr:oneCellAnchor>
    <xdr:from>
      <xdr:col>1</xdr:col>
      <xdr:colOff>0</xdr:colOff>
      <xdr:row>5</xdr:row>
      <xdr:rowOff>-19050</xdr:rowOff>
    </xdr:from>
    <xdr:ext cx="2438400" cy="57150"/>
    <xdr:sp>
      <xdr:nvSpPr>
        <xdr:cNvPr id="8" name="Shape 8"/>
        <xdr:cNvSpPr txBox="1"/>
      </xdr:nvSpPr>
      <xdr:spPr>
        <a:xfrm>
          <a:off x="4131563" y="3756188"/>
          <a:ext cx="2428875" cy="47625"/>
        </a:xfrm>
        <a:prstGeom prst="rect">
          <a:avLst/>
        </a:prstGeom>
        <a:solidFill>
          <a:srgbClr val="FFFFFF"/>
        </a:solidFill>
        <a:ln>
          <a:noFill/>
        </a:ln>
      </xdr:spPr>
      <xdr:txBody>
        <a:bodyPr anchorCtr="0" anchor="t" bIns="0" lIns="27425" spcFirstLastPara="1" rIns="27425" wrap="square" tIns="22850">
          <a:noAutofit/>
        </a:bodyPr>
        <a:lstStyle/>
        <a:p>
          <a:pPr indent="0" lvl="0" marL="0" rtl="0" algn="just">
            <a:spcBef>
              <a:spcPts val="0"/>
            </a:spcBef>
            <a:spcAft>
              <a:spcPts val="0"/>
            </a:spcAft>
            <a:buClr>
              <a:srgbClr val="000000"/>
            </a:buClr>
            <a:buSzPts val="1000"/>
            <a:buFont typeface="Arial"/>
            <a:buNone/>
          </a:pPr>
          <a:r>
            <a:rPr b="0" i="0" lang="en-US" sz="1000" u="none" strike="noStrike">
              <a:solidFill>
                <a:srgbClr val="000000"/>
              </a:solidFill>
              <a:latin typeface="Arial"/>
              <a:ea typeface="Arial"/>
              <a:cs typeface="Arial"/>
              <a:sym typeface="Arial"/>
            </a:rPr>
            <a:t>Fixing vitreous china water closet squatting pan (Indian type Orissa Pattern W.C. pan) with 110 mm PVC 'P' or 'S' trap, low level flushing cistern with fittings, C.I. brackets, 32 mm diameter C.P. flush bend with fittings and clamps, including painting of fittings wherever required including cutting and making good the walls and floors as required.</a:t>
          </a:r>
          <a:endParaRPr sz="1400"/>
        </a:p>
        <a:p>
          <a:pPr indent="0" lvl="0" marL="0" rtl="0" algn="just">
            <a:spcBef>
              <a:spcPts val="0"/>
            </a:spcBef>
            <a:spcAft>
              <a:spcPts val="0"/>
            </a:spcAft>
            <a:buSzPts val="1000"/>
            <a:buFont typeface="Arial"/>
            <a:buNone/>
          </a:pPr>
          <a:r>
            <a:t/>
          </a:r>
          <a:endParaRPr b="0" i="0" sz="1000" u="none" strike="noStrike">
            <a:solidFill>
              <a:srgbClr val="000000"/>
            </a:solidFill>
            <a:latin typeface="Arial"/>
            <a:ea typeface="Arial"/>
            <a:cs typeface="Arial"/>
            <a:sym typeface="Arial"/>
          </a:endParaRPr>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6.25"/>
    <col customWidth="1" min="3" max="3" width="18.88"/>
    <col customWidth="1" min="4" max="4" width="13.25"/>
    <col customWidth="1" min="5" max="26" width="12.75"/>
  </cols>
  <sheetData>
    <row r="1" ht="15.75" customHeight="1">
      <c r="A1" s="1" t="s">
        <v>0</v>
      </c>
      <c r="B1" s="2"/>
      <c r="C1" s="3"/>
      <c r="D1" s="4" t="s">
        <v>1</v>
      </c>
      <c r="E1" s="5">
        <v>70000.0</v>
      </c>
      <c r="F1" s="2"/>
      <c r="G1" s="2"/>
      <c r="H1" s="2"/>
      <c r="I1" s="2"/>
      <c r="J1" s="2"/>
      <c r="K1" s="2"/>
      <c r="L1" s="2"/>
      <c r="M1" s="2"/>
      <c r="N1" s="2"/>
      <c r="O1" s="2"/>
      <c r="P1" s="2"/>
      <c r="Q1" s="2"/>
      <c r="R1" s="2"/>
      <c r="S1" s="2"/>
      <c r="T1" s="2"/>
      <c r="U1" s="2"/>
      <c r="V1" s="2"/>
      <c r="W1" s="2"/>
      <c r="X1" s="2"/>
      <c r="Y1" s="2"/>
      <c r="Z1" s="2"/>
    </row>
    <row r="2" ht="15.75" customHeight="1">
      <c r="A2" s="1" t="s">
        <v>2</v>
      </c>
      <c r="B2" s="2"/>
      <c r="C2" s="6"/>
      <c r="D2" s="7"/>
      <c r="E2" s="7"/>
      <c r="F2" s="2"/>
      <c r="G2" s="2"/>
      <c r="H2" s="2"/>
      <c r="I2" s="2"/>
      <c r="J2" s="2"/>
      <c r="K2" s="2"/>
      <c r="L2" s="2"/>
      <c r="M2" s="2"/>
      <c r="N2" s="2"/>
      <c r="O2" s="2"/>
      <c r="P2" s="2"/>
      <c r="Q2" s="2"/>
      <c r="R2" s="2"/>
      <c r="S2" s="2"/>
      <c r="T2" s="2"/>
      <c r="U2" s="2"/>
      <c r="V2" s="2"/>
      <c r="W2" s="2"/>
      <c r="X2" s="2"/>
      <c r="Y2" s="2"/>
      <c r="Z2" s="2"/>
    </row>
    <row r="3" ht="15.75" customHeight="1">
      <c r="A3" s="8" t="s">
        <v>3</v>
      </c>
      <c r="B3" s="8" t="s">
        <v>4</v>
      </c>
      <c r="C3" s="8" t="s">
        <v>5</v>
      </c>
      <c r="D3" s="8" t="s">
        <v>6</v>
      </c>
      <c r="E3" s="8" t="s">
        <v>7</v>
      </c>
      <c r="F3" s="9"/>
      <c r="G3" s="9"/>
      <c r="H3" s="9"/>
      <c r="I3" s="9"/>
      <c r="J3" s="9"/>
      <c r="K3" s="9"/>
      <c r="L3" s="9"/>
      <c r="M3" s="9"/>
      <c r="N3" s="9"/>
      <c r="O3" s="9"/>
      <c r="P3" s="9"/>
      <c r="Q3" s="9"/>
      <c r="R3" s="9"/>
      <c r="S3" s="9"/>
      <c r="T3" s="9"/>
      <c r="U3" s="9"/>
      <c r="V3" s="9"/>
      <c r="W3" s="9"/>
      <c r="X3" s="9"/>
      <c r="Y3" s="9"/>
      <c r="Z3" s="9"/>
    </row>
    <row r="4" ht="15.75" customHeight="1">
      <c r="A4" s="10"/>
      <c r="B4" s="11"/>
      <c r="C4" s="12"/>
      <c r="D4" s="13"/>
      <c r="E4" s="13"/>
      <c r="F4" s="2"/>
      <c r="G4" s="2"/>
      <c r="H4" s="2"/>
      <c r="I4" s="2"/>
      <c r="J4" s="2"/>
      <c r="K4" s="2"/>
      <c r="L4" s="2"/>
      <c r="M4" s="2"/>
      <c r="N4" s="2"/>
      <c r="O4" s="2"/>
      <c r="P4" s="2"/>
      <c r="Q4" s="2"/>
      <c r="R4" s="2"/>
      <c r="S4" s="2"/>
      <c r="T4" s="2"/>
      <c r="U4" s="2"/>
      <c r="V4" s="2"/>
      <c r="W4" s="2"/>
      <c r="X4" s="2"/>
      <c r="Y4" s="2"/>
      <c r="Z4" s="2"/>
    </row>
    <row r="5" ht="15.75" customHeight="1">
      <c r="A5" s="14">
        <v>1.0</v>
      </c>
      <c r="B5" s="15" t="s">
        <v>8</v>
      </c>
      <c r="C5" s="16">
        <f>'Summary - HVAC'!C18</f>
        <v>26373770.74</v>
      </c>
      <c r="D5" s="17">
        <f t="shared" ref="D5:D10" si="1">C5/E$1</f>
        <v>376.7681534</v>
      </c>
      <c r="E5" s="12"/>
      <c r="F5" s="2"/>
      <c r="G5" s="2"/>
      <c r="H5" s="2"/>
      <c r="I5" s="2"/>
      <c r="J5" s="2"/>
      <c r="K5" s="2"/>
      <c r="L5" s="2"/>
      <c r="M5" s="2"/>
      <c r="N5" s="2"/>
      <c r="O5" s="2"/>
      <c r="P5" s="2"/>
      <c r="Q5" s="2"/>
      <c r="R5" s="2"/>
      <c r="S5" s="2"/>
      <c r="T5" s="2"/>
      <c r="U5" s="2"/>
      <c r="V5" s="2"/>
      <c r="W5" s="2"/>
      <c r="X5" s="2"/>
      <c r="Y5" s="2"/>
      <c r="Z5" s="2"/>
    </row>
    <row r="6" ht="15.75" customHeight="1">
      <c r="A6" s="14">
        <f t="shared" ref="A6:A8" si="2">A5+1</f>
        <v>2</v>
      </c>
      <c r="B6" s="15" t="s">
        <v>9</v>
      </c>
      <c r="C6" s="16">
        <f>'Summary - Electrical'!C9</f>
        <v>0</v>
      </c>
      <c r="D6" s="17">
        <f t="shared" si="1"/>
        <v>0</v>
      </c>
      <c r="E6" s="12"/>
      <c r="F6" s="2"/>
      <c r="G6" s="2"/>
      <c r="H6" s="2"/>
      <c r="I6" s="2"/>
      <c r="J6" s="2"/>
      <c r="K6" s="2"/>
      <c r="L6" s="2"/>
      <c r="M6" s="2"/>
      <c r="N6" s="2"/>
      <c r="O6" s="2"/>
      <c r="P6" s="2"/>
      <c r="Q6" s="2"/>
      <c r="R6" s="2"/>
      <c r="S6" s="2"/>
      <c r="T6" s="2"/>
      <c r="U6" s="2"/>
      <c r="V6" s="2"/>
      <c r="W6" s="2"/>
      <c r="X6" s="2"/>
      <c r="Y6" s="2"/>
      <c r="Z6" s="2"/>
    </row>
    <row r="7" ht="15.75" customHeight="1">
      <c r="A7" s="14">
        <f t="shared" si="2"/>
        <v>3</v>
      </c>
      <c r="B7" s="15" t="s">
        <v>10</v>
      </c>
      <c r="C7" s="16">
        <f>'ELV Summary'!C11</f>
        <v>0</v>
      </c>
      <c r="D7" s="17">
        <f t="shared" si="1"/>
        <v>0</v>
      </c>
      <c r="E7" s="12"/>
      <c r="F7" s="2"/>
      <c r="G7" s="2"/>
      <c r="H7" s="2"/>
      <c r="I7" s="2"/>
      <c r="J7" s="2"/>
      <c r="K7" s="2"/>
      <c r="L7" s="2"/>
      <c r="M7" s="2"/>
      <c r="N7" s="2"/>
      <c r="O7" s="2"/>
      <c r="P7" s="2"/>
      <c r="Q7" s="2"/>
      <c r="R7" s="2"/>
      <c r="S7" s="2"/>
      <c r="T7" s="2"/>
      <c r="U7" s="2"/>
      <c r="V7" s="2"/>
      <c r="W7" s="2"/>
      <c r="X7" s="2"/>
      <c r="Y7" s="2"/>
      <c r="Z7" s="2"/>
    </row>
    <row r="8" ht="15.75" customHeight="1">
      <c r="A8" s="14">
        <f t="shared" si="2"/>
        <v>4</v>
      </c>
      <c r="B8" s="15" t="s">
        <v>11</v>
      </c>
      <c r="C8" s="16">
        <f>Networking!F61</f>
        <v>0</v>
      </c>
      <c r="D8" s="17">
        <f t="shared" si="1"/>
        <v>0</v>
      </c>
      <c r="E8" s="12"/>
      <c r="F8" s="2"/>
      <c r="G8" s="2"/>
      <c r="H8" s="2"/>
      <c r="I8" s="2"/>
      <c r="J8" s="2"/>
      <c r="K8" s="2"/>
      <c r="L8" s="2"/>
      <c r="M8" s="2"/>
      <c r="N8" s="2"/>
      <c r="O8" s="2"/>
      <c r="P8" s="2"/>
      <c r="Q8" s="2"/>
      <c r="R8" s="2"/>
      <c r="S8" s="2"/>
      <c r="T8" s="2"/>
      <c r="U8" s="2"/>
      <c r="V8" s="2"/>
      <c r="W8" s="2"/>
      <c r="X8" s="2"/>
      <c r="Y8" s="2"/>
      <c r="Z8" s="2"/>
    </row>
    <row r="9" ht="15.75" customHeight="1">
      <c r="A9" s="14">
        <v>5.0</v>
      </c>
      <c r="B9" s="15" t="s">
        <v>12</v>
      </c>
      <c r="C9" s="16">
        <f>'Summary - Plumbing &amp; Fire Fight'!C11</f>
        <v>0</v>
      </c>
      <c r="D9" s="17">
        <f t="shared" si="1"/>
        <v>0</v>
      </c>
      <c r="E9" s="12"/>
      <c r="F9" s="2"/>
      <c r="G9" s="2"/>
      <c r="H9" s="2"/>
      <c r="I9" s="2"/>
      <c r="J9" s="2"/>
      <c r="K9" s="2"/>
      <c r="L9" s="2"/>
      <c r="M9" s="2"/>
      <c r="N9" s="2"/>
      <c r="O9" s="2"/>
      <c r="P9" s="2"/>
      <c r="Q9" s="2"/>
      <c r="R9" s="2"/>
      <c r="S9" s="2"/>
      <c r="T9" s="2"/>
      <c r="U9" s="2"/>
      <c r="V9" s="2"/>
      <c r="W9" s="2"/>
      <c r="X9" s="2"/>
      <c r="Y9" s="2"/>
      <c r="Z9" s="2"/>
    </row>
    <row r="10" ht="15.75" customHeight="1">
      <c r="A10" s="14">
        <v>6.0</v>
      </c>
      <c r="B10" s="15" t="s">
        <v>13</v>
      </c>
      <c r="C10" s="16">
        <f>BMS!I95</f>
        <v>0</v>
      </c>
      <c r="D10" s="17">
        <f t="shared" si="1"/>
        <v>0</v>
      </c>
      <c r="E10" s="12"/>
      <c r="F10" s="2"/>
      <c r="G10" s="2"/>
      <c r="H10" s="2"/>
      <c r="I10" s="2"/>
      <c r="J10" s="2"/>
      <c r="K10" s="2"/>
      <c r="L10" s="2"/>
      <c r="M10" s="2"/>
      <c r="N10" s="2"/>
      <c r="O10" s="2"/>
      <c r="P10" s="2"/>
      <c r="Q10" s="2"/>
      <c r="R10" s="2"/>
      <c r="S10" s="2"/>
      <c r="T10" s="2"/>
      <c r="U10" s="2"/>
      <c r="V10" s="2"/>
      <c r="W10" s="2"/>
      <c r="X10" s="2"/>
      <c r="Y10" s="2"/>
      <c r="Z10" s="2"/>
    </row>
    <row r="11" ht="15.75" customHeight="1">
      <c r="A11" s="10"/>
      <c r="B11" s="11"/>
      <c r="C11" s="13"/>
      <c r="D11" s="18"/>
      <c r="E11" s="12"/>
      <c r="F11" s="2"/>
      <c r="G11" s="2"/>
      <c r="H11" s="2"/>
      <c r="I11" s="2"/>
      <c r="J11" s="2"/>
      <c r="K11" s="2"/>
      <c r="L11" s="2"/>
      <c r="M11" s="2"/>
      <c r="N11" s="2"/>
      <c r="O11" s="2"/>
      <c r="P11" s="2"/>
      <c r="Q11" s="2"/>
      <c r="R11" s="2"/>
      <c r="S11" s="2"/>
      <c r="T11" s="2"/>
      <c r="U11" s="2"/>
      <c r="V11" s="2"/>
      <c r="W11" s="2"/>
      <c r="X11" s="2"/>
      <c r="Y11" s="2"/>
      <c r="Z11" s="2"/>
    </row>
    <row r="12" ht="15.75" customHeight="1">
      <c r="A12" s="19"/>
      <c r="B12" s="8" t="s">
        <v>14</v>
      </c>
      <c r="C12" s="8">
        <f>SUM(C5:C11)</f>
        <v>26373770.74</v>
      </c>
      <c r="D12" s="20">
        <f>C12/E$1</f>
        <v>376.7681534</v>
      </c>
      <c r="E12" s="19"/>
      <c r="F12" s="9"/>
      <c r="G12" s="9"/>
      <c r="H12" s="9"/>
      <c r="I12" s="9"/>
      <c r="J12" s="9"/>
      <c r="K12" s="9"/>
      <c r="L12" s="9"/>
      <c r="M12" s="9"/>
      <c r="N12" s="9"/>
      <c r="O12" s="9"/>
      <c r="P12" s="9"/>
      <c r="Q12" s="9"/>
      <c r="R12" s="9"/>
      <c r="S12" s="9"/>
      <c r="T12" s="9"/>
      <c r="U12" s="9"/>
      <c r="V12" s="9"/>
      <c r="W12" s="9"/>
      <c r="X12" s="9"/>
      <c r="Y12" s="9"/>
      <c r="Z12" s="9"/>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1"/>
      <c r="D18" s="2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7.25"/>
    <col customWidth="1" min="2" max="2" width="34.88"/>
    <col customWidth="1" min="3" max="4" width="15.25"/>
    <col customWidth="1" min="5" max="5" width="9.13"/>
    <col customWidth="1" min="6" max="24" width="8.0"/>
    <col customWidth="1" min="25" max="26" width="12.75"/>
  </cols>
  <sheetData>
    <row r="1" ht="15.75" customHeight="1">
      <c r="A1" s="23" t="s">
        <v>0</v>
      </c>
      <c r="B1" s="24"/>
      <c r="C1" s="25"/>
      <c r="D1" s="21"/>
      <c r="E1" s="2"/>
      <c r="F1" s="2"/>
      <c r="G1" s="2"/>
      <c r="H1" s="2"/>
      <c r="I1" s="2"/>
      <c r="J1" s="2"/>
      <c r="K1" s="2"/>
      <c r="L1" s="2"/>
      <c r="M1" s="2"/>
      <c r="N1" s="2"/>
      <c r="O1" s="2"/>
      <c r="P1" s="2"/>
      <c r="Q1" s="2"/>
      <c r="R1" s="2"/>
      <c r="S1" s="2"/>
      <c r="T1" s="2"/>
      <c r="U1" s="2"/>
      <c r="V1" s="2"/>
      <c r="W1" s="2"/>
      <c r="X1" s="2"/>
      <c r="Y1" s="2"/>
    </row>
    <row r="2" ht="15.75" customHeight="1">
      <c r="A2" s="23" t="s">
        <v>15</v>
      </c>
      <c r="B2" s="24"/>
      <c r="C2" s="25"/>
      <c r="D2" s="21"/>
      <c r="E2" s="2"/>
      <c r="F2" s="2"/>
      <c r="G2" s="2"/>
      <c r="H2" s="2"/>
      <c r="I2" s="2"/>
      <c r="J2" s="2"/>
      <c r="K2" s="2"/>
      <c r="L2" s="2"/>
      <c r="M2" s="2"/>
      <c r="N2" s="2"/>
      <c r="O2" s="2"/>
      <c r="P2" s="2"/>
      <c r="Q2" s="2"/>
      <c r="R2" s="2"/>
      <c r="S2" s="2"/>
      <c r="T2" s="2"/>
      <c r="U2" s="2"/>
      <c r="V2" s="2"/>
      <c r="W2" s="2"/>
      <c r="X2" s="2"/>
      <c r="Y2" s="2"/>
    </row>
    <row r="3" ht="14.25" customHeight="1">
      <c r="A3" s="26" t="s">
        <v>16</v>
      </c>
      <c r="B3" s="26" t="s">
        <v>4</v>
      </c>
      <c r="C3" s="26" t="s">
        <v>17</v>
      </c>
      <c r="D3" s="26" t="s">
        <v>7</v>
      </c>
      <c r="E3" s="27"/>
      <c r="F3" s="27"/>
      <c r="G3" s="27"/>
      <c r="H3" s="27"/>
      <c r="I3" s="27"/>
      <c r="J3" s="27"/>
      <c r="K3" s="27"/>
      <c r="L3" s="27"/>
      <c r="M3" s="27"/>
      <c r="N3" s="27"/>
      <c r="O3" s="27"/>
      <c r="P3" s="27"/>
      <c r="Q3" s="27"/>
      <c r="R3" s="27"/>
      <c r="S3" s="27"/>
      <c r="T3" s="27"/>
      <c r="U3" s="27"/>
      <c r="V3" s="27"/>
      <c r="W3" s="27"/>
      <c r="X3" s="27"/>
      <c r="Y3" s="27"/>
    </row>
    <row r="4" ht="14.25" customHeight="1">
      <c r="A4" s="28"/>
      <c r="B4" s="29"/>
      <c r="C4" s="30"/>
      <c r="D4" s="30"/>
      <c r="E4" s="3"/>
      <c r="F4" s="3"/>
      <c r="G4" s="3"/>
      <c r="H4" s="3"/>
      <c r="I4" s="3"/>
      <c r="J4" s="3"/>
      <c r="K4" s="3"/>
      <c r="L4" s="3"/>
      <c r="M4" s="3"/>
      <c r="N4" s="3"/>
      <c r="O4" s="3"/>
      <c r="P4" s="3"/>
      <c r="Q4" s="3"/>
      <c r="R4" s="3"/>
      <c r="S4" s="3"/>
      <c r="T4" s="3"/>
      <c r="U4" s="3"/>
      <c r="V4" s="3"/>
      <c r="W4" s="3"/>
      <c r="X4" s="3"/>
      <c r="Y4" s="3"/>
    </row>
    <row r="5" ht="18.75" customHeight="1">
      <c r="A5" s="31">
        <v>1.0</v>
      </c>
      <c r="B5" s="32" t="str">
        <f>HVAC!B5</f>
        <v>EQUIPMENTS</v>
      </c>
      <c r="C5" s="33">
        <f>HVAC!F22</f>
        <v>943750</v>
      </c>
      <c r="D5" s="34"/>
      <c r="E5" s="3"/>
      <c r="F5" s="3"/>
      <c r="G5" s="3"/>
      <c r="H5" s="3"/>
      <c r="I5" s="3"/>
      <c r="J5" s="3"/>
      <c r="K5" s="3"/>
      <c r="L5" s="3"/>
      <c r="M5" s="3"/>
      <c r="N5" s="3"/>
      <c r="O5" s="3"/>
      <c r="P5" s="3"/>
      <c r="Q5" s="3"/>
      <c r="R5" s="3"/>
      <c r="S5" s="3"/>
      <c r="T5" s="3"/>
      <c r="U5" s="3"/>
      <c r="V5" s="3"/>
      <c r="W5" s="3"/>
      <c r="X5" s="3"/>
      <c r="Y5" s="3"/>
    </row>
    <row r="6" ht="18.75" customHeight="1">
      <c r="A6" s="31">
        <v>2.0</v>
      </c>
      <c r="B6" s="29" t="str">
        <f>HVAC!B24</f>
        <v>CO2 &amp; FLUSHING</v>
      </c>
      <c r="C6" s="33">
        <f>HVAC!F67</f>
        <v>96880</v>
      </c>
      <c r="D6" s="34"/>
      <c r="E6" s="3"/>
      <c r="F6" s="3"/>
      <c r="G6" s="3"/>
      <c r="H6" s="3"/>
      <c r="I6" s="3"/>
      <c r="J6" s="3"/>
      <c r="K6" s="3"/>
      <c r="L6" s="3"/>
      <c r="M6" s="3"/>
      <c r="N6" s="3"/>
      <c r="O6" s="3"/>
      <c r="P6" s="3"/>
      <c r="Q6" s="3"/>
      <c r="R6" s="3"/>
      <c r="S6" s="3"/>
      <c r="T6" s="3"/>
      <c r="U6" s="3"/>
      <c r="V6" s="3"/>
      <c r="W6" s="3"/>
      <c r="X6" s="3"/>
      <c r="Y6" s="3"/>
    </row>
    <row r="7" ht="18.75" customHeight="1">
      <c r="A7" s="31">
        <v>3.0</v>
      </c>
      <c r="B7" s="29" t="str">
        <f>HVAC!B69</f>
        <v>PIPING &amp; ACCESSERIES</v>
      </c>
      <c r="C7" s="33">
        <f>HVAC!F107</f>
        <v>944040</v>
      </c>
      <c r="D7" s="34"/>
      <c r="E7" s="3"/>
      <c r="F7" s="3"/>
      <c r="G7" s="3"/>
      <c r="H7" s="3"/>
      <c r="I7" s="3"/>
      <c r="J7" s="3"/>
      <c r="K7" s="3"/>
      <c r="L7" s="3"/>
      <c r="M7" s="3"/>
      <c r="N7" s="3"/>
      <c r="O7" s="3"/>
      <c r="P7" s="3"/>
      <c r="Q7" s="3"/>
      <c r="R7" s="3"/>
      <c r="S7" s="3"/>
      <c r="T7" s="3"/>
      <c r="U7" s="3"/>
      <c r="V7" s="3"/>
      <c r="W7" s="3"/>
      <c r="X7" s="3"/>
      <c r="Y7" s="3"/>
    </row>
    <row r="8" ht="18.75" customHeight="1">
      <c r="A8" s="31">
        <v>4.0</v>
      </c>
      <c r="B8" s="32" t="str">
        <f>HVAC!B109</f>
        <v>DUCTING &amp; AIR TERMINAL WORKS</v>
      </c>
      <c r="C8" s="33">
        <f>HVAC!F193</f>
        <v>9271260.736</v>
      </c>
      <c r="D8" s="34"/>
      <c r="E8" s="3"/>
      <c r="F8" s="3"/>
      <c r="G8" s="3"/>
      <c r="H8" s="3"/>
      <c r="I8" s="3"/>
      <c r="J8" s="3"/>
      <c r="K8" s="3"/>
      <c r="L8" s="3"/>
      <c r="M8" s="3"/>
      <c r="N8" s="3"/>
      <c r="O8" s="3"/>
      <c r="P8" s="3"/>
      <c r="Q8" s="3"/>
      <c r="R8" s="3"/>
      <c r="S8" s="3"/>
      <c r="T8" s="3"/>
      <c r="U8" s="3"/>
      <c r="V8" s="3"/>
      <c r="W8" s="3"/>
      <c r="X8" s="3"/>
      <c r="Y8" s="3"/>
    </row>
    <row r="9" ht="18.75" customHeight="1">
      <c r="A9" s="31">
        <v>5.0</v>
      </c>
      <c r="B9" s="32" t="str">
        <f>HVAC!B195</f>
        <v>INSULATION</v>
      </c>
      <c r="C9" s="33">
        <f>HVAC!F215</f>
        <v>1672720</v>
      </c>
      <c r="D9" s="34"/>
      <c r="E9" s="3"/>
      <c r="F9" s="3"/>
      <c r="G9" s="3"/>
      <c r="H9" s="3"/>
      <c r="I9" s="3"/>
      <c r="J9" s="3"/>
      <c r="K9" s="3"/>
      <c r="L9" s="3"/>
      <c r="M9" s="3"/>
      <c r="N9" s="3"/>
      <c r="O9" s="3"/>
      <c r="P9" s="3"/>
      <c r="Q9" s="3"/>
      <c r="R9" s="3"/>
      <c r="S9" s="3"/>
      <c r="T9" s="3"/>
      <c r="U9" s="3"/>
      <c r="V9" s="3"/>
      <c r="W9" s="3"/>
      <c r="X9" s="3"/>
      <c r="Y9" s="3"/>
    </row>
    <row r="10" ht="18.75" customHeight="1">
      <c r="A10" s="31">
        <v>6.0</v>
      </c>
      <c r="B10" s="32" t="str">
        <f>HVAC!B217</f>
        <v>VFD &amp; Starter Panel</v>
      </c>
      <c r="C10" s="33">
        <f>HVAC!F234</f>
        <v>171000</v>
      </c>
      <c r="D10" s="34"/>
      <c r="E10" s="3"/>
      <c r="F10" s="3"/>
      <c r="G10" s="3"/>
      <c r="H10" s="3"/>
      <c r="I10" s="3"/>
      <c r="J10" s="3"/>
      <c r="K10" s="3"/>
      <c r="L10" s="3"/>
      <c r="M10" s="3"/>
      <c r="N10" s="3"/>
      <c r="O10" s="3"/>
      <c r="P10" s="3"/>
      <c r="Q10" s="3"/>
      <c r="R10" s="3"/>
      <c r="S10" s="3"/>
      <c r="T10" s="3"/>
      <c r="U10" s="3"/>
      <c r="V10" s="3"/>
      <c r="W10" s="3"/>
      <c r="X10" s="3"/>
      <c r="Y10" s="3"/>
    </row>
    <row r="11" ht="18.75" customHeight="1">
      <c r="A11" s="31">
        <v>7.0</v>
      </c>
      <c r="B11" s="32" t="str">
        <f>HVAC!B236</f>
        <v>EQUIPMENT</v>
      </c>
      <c r="C11" s="33">
        <f>HVAC!F293</f>
        <v>3390912</v>
      </c>
      <c r="D11" s="34"/>
      <c r="E11" s="3"/>
      <c r="F11" s="3"/>
      <c r="G11" s="3"/>
      <c r="H11" s="3"/>
      <c r="I11" s="3"/>
      <c r="J11" s="3"/>
      <c r="K11" s="3"/>
      <c r="L11" s="3"/>
      <c r="M11" s="3"/>
      <c r="N11" s="3"/>
      <c r="O11" s="3"/>
      <c r="P11" s="3"/>
      <c r="Q11" s="3"/>
      <c r="R11" s="3"/>
      <c r="S11" s="3"/>
      <c r="T11" s="3"/>
      <c r="U11" s="3"/>
      <c r="V11" s="3"/>
      <c r="W11" s="3"/>
      <c r="X11" s="3"/>
      <c r="Y11" s="3"/>
    </row>
    <row r="12" ht="18.75" customHeight="1">
      <c r="A12" s="31">
        <v>8.0</v>
      </c>
      <c r="B12" s="32" t="str">
        <f>HVAC!B295</f>
        <v>PIPING</v>
      </c>
      <c r="C12" s="33">
        <f>HVAC!F341</f>
        <v>1311060</v>
      </c>
      <c r="D12" s="34"/>
      <c r="E12" s="3"/>
      <c r="F12" s="3"/>
      <c r="G12" s="3"/>
      <c r="H12" s="3"/>
      <c r="I12" s="3"/>
      <c r="J12" s="3"/>
      <c r="K12" s="3"/>
      <c r="L12" s="3"/>
      <c r="M12" s="3"/>
      <c r="N12" s="3"/>
      <c r="O12" s="3"/>
      <c r="P12" s="3"/>
      <c r="Q12" s="3"/>
      <c r="R12" s="3"/>
      <c r="S12" s="3"/>
      <c r="T12" s="3"/>
      <c r="U12" s="3"/>
      <c r="V12" s="3"/>
      <c r="W12" s="3"/>
      <c r="X12" s="3"/>
      <c r="Y12" s="3"/>
    </row>
    <row r="13" ht="18.75" customHeight="1">
      <c r="A13" s="31">
        <v>9.0</v>
      </c>
      <c r="B13" s="32" t="str">
        <f>HVAC!B343</f>
        <v>ELECTRICAL WORKS</v>
      </c>
      <c r="C13" s="33">
        <f>HVAC!F427</f>
        <v>335230</v>
      </c>
      <c r="D13" s="34"/>
      <c r="E13" s="3"/>
      <c r="F13" s="3"/>
      <c r="G13" s="3"/>
      <c r="H13" s="3"/>
      <c r="I13" s="3"/>
      <c r="J13" s="3"/>
      <c r="K13" s="3"/>
      <c r="L13" s="3"/>
      <c r="M13" s="3"/>
      <c r="N13" s="3"/>
      <c r="O13" s="3"/>
      <c r="P13" s="3"/>
      <c r="Q13" s="3"/>
      <c r="R13" s="3"/>
      <c r="S13" s="3"/>
      <c r="T13" s="3"/>
      <c r="U13" s="3"/>
      <c r="V13" s="3"/>
      <c r="W13" s="3"/>
      <c r="X13" s="3"/>
      <c r="Y13" s="3"/>
    </row>
    <row r="14" ht="18.75" customHeight="1">
      <c r="A14" s="31">
        <v>10.0</v>
      </c>
      <c r="B14" s="32" t="str">
        <f>HVAC!B429</f>
        <v>VAV BOXES WORKS</v>
      </c>
      <c r="C14" s="33">
        <f>HVAC!F483</f>
        <v>3235250</v>
      </c>
      <c r="D14" s="34"/>
      <c r="E14" s="3"/>
      <c r="F14" s="3"/>
      <c r="G14" s="3"/>
      <c r="H14" s="3"/>
      <c r="I14" s="3"/>
      <c r="J14" s="3"/>
      <c r="K14" s="3"/>
      <c r="L14" s="3"/>
      <c r="M14" s="3"/>
      <c r="N14" s="3"/>
      <c r="O14" s="3"/>
      <c r="P14" s="3"/>
      <c r="Q14" s="3"/>
      <c r="R14" s="3"/>
      <c r="S14" s="3"/>
      <c r="T14" s="3"/>
      <c r="U14" s="3"/>
      <c r="V14" s="3"/>
      <c r="W14" s="3"/>
      <c r="X14" s="3"/>
      <c r="Y14" s="3"/>
    </row>
    <row r="15" ht="18.75" customHeight="1">
      <c r="A15" s="31">
        <v>11.0</v>
      </c>
      <c r="B15" s="32" t="str">
        <f>HVAC!B485</f>
        <v>HYDROGEN EXHAUST</v>
      </c>
      <c r="C15" s="33">
        <f>HVAC!F577</f>
        <v>159350</v>
      </c>
      <c r="D15" s="34"/>
      <c r="E15" s="3"/>
      <c r="F15" s="3"/>
      <c r="G15" s="3"/>
      <c r="H15" s="3"/>
      <c r="I15" s="3"/>
      <c r="J15" s="3"/>
      <c r="K15" s="3"/>
      <c r="L15" s="3"/>
      <c r="M15" s="3"/>
      <c r="N15" s="3"/>
      <c r="O15" s="3"/>
      <c r="P15" s="3"/>
      <c r="Q15" s="3"/>
      <c r="R15" s="3"/>
      <c r="S15" s="3"/>
      <c r="T15" s="3"/>
      <c r="U15" s="3"/>
      <c r="V15" s="3"/>
      <c r="W15" s="3"/>
      <c r="X15" s="3"/>
      <c r="Y15" s="3"/>
    </row>
    <row r="16" ht="18.75" customHeight="1">
      <c r="A16" s="31">
        <v>12.0</v>
      </c>
      <c r="B16" s="32" t="s">
        <v>18</v>
      </c>
      <c r="C16" s="33">
        <f>'FAHU System'!I50</f>
        <v>4842318</v>
      </c>
      <c r="D16" s="34"/>
      <c r="E16" s="3"/>
      <c r="F16" s="3"/>
      <c r="G16" s="3"/>
      <c r="H16" s="3"/>
      <c r="I16" s="3"/>
      <c r="J16" s="3"/>
      <c r="K16" s="3"/>
      <c r="L16" s="3"/>
      <c r="M16" s="3"/>
      <c r="N16" s="3"/>
      <c r="O16" s="3"/>
      <c r="P16" s="3"/>
      <c r="Q16" s="3"/>
      <c r="R16" s="3"/>
      <c r="S16" s="3"/>
      <c r="T16" s="3"/>
      <c r="U16" s="3"/>
      <c r="V16" s="3"/>
      <c r="W16" s="3"/>
      <c r="X16" s="3"/>
      <c r="Y16" s="3"/>
    </row>
    <row r="17" ht="18.75" customHeight="1">
      <c r="A17" s="31"/>
      <c r="B17" s="32"/>
      <c r="C17" s="33"/>
      <c r="D17" s="34"/>
      <c r="E17" s="3"/>
      <c r="F17" s="3"/>
      <c r="G17" s="3"/>
      <c r="H17" s="3"/>
      <c r="I17" s="3"/>
      <c r="J17" s="3"/>
      <c r="K17" s="3"/>
      <c r="L17" s="3"/>
      <c r="M17" s="3"/>
      <c r="N17" s="3"/>
      <c r="O17" s="3"/>
      <c r="P17" s="3"/>
      <c r="Q17" s="3"/>
      <c r="R17" s="3"/>
      <c r="S17" s="3"/>
      <c r="T17" s="3"/>
      <c r="U17" s="3"/>
      <c r="V17" s="3"/>
      <c r="W17" s="3"/>
      <c r="X17" s="3"/>
      <c r="Y17" s="3"/>
    </row>
    <row r="18" ht="14.25" customHeight="1">
      <c r="A18" s="26"/>
      <c r="B18" s="26" t="s">
        <v>14</v>
      </c>
      <c r="C18" s="35">
        <f>SUM(C5:C16)</f>
        <v>26373770.74</v>
      </c>
      <c r="D18" s="36"/>
      <c r="E18" s="27"/>
      <c r="F18" s="27"/>
      <c r="G18" s="27"/>
      <c r="H18" s="27"/>
      <c r="I18" s="27"/>
      <c r="J18" s="27"/>
      <c r="K18" s="27"/>
      <c r="L18" s="27"/>
      <c r="M18" s="27"/>
      <c r="N18" s="27"/>
      <c r="O18" s="27"/>
      <c r="P18" s="27"/>
      <c r="Q18" s="27"/>
      <c r="R18" s="27"/>
      <c r="S18" s="27"/>
      <c r="T18" s="27"/>
      <c r="U18" s="27"/>
      <c r="V18" s="27"/>
      <c r="W18" s="27"/>
      <c r="X18" s="27"/>
      <c r="Y18" s="27"/>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33.75" customHeight="1">
      <c r="A20" s="37"/>
      <c r="B20" s="38"/>
      <c r="C20" s="25"/>
      <c r="D20" s="39"/>
      <c r="E20" s="3"/>
      <c r="F20" s="3"/>
      <c r="G20" s="3"/>
      <c r="H20" s="3"/>
      <c r="I20" s="3"/>
      <c r="J20" s="3"/>
      <c r="K20" s="3"/>
      <c r="L20" s="3"/>
      <c r="M20" s="3"/>
      <c r="N20" s="3"/>
      <c r="O20" s="3"/>
      <c r="P20" s="3"/>
      <c r="Q20" s="3"/>
      <c r="R20" s="3"/>
      <c r="S20" s="3"/>
      <c r="T20" s="3"/>
      <c r="U20" s="3"/>
      <c r="V20" s="3"/>
      <c r="W20" s="3"/>
      <c r="X20" s="3"/>
      <c r="Y20" s="3"/>
    </row>
    <row r="21" ht="20.25" customHeight="1">
      <c r="A21" s="37"/>
      <c r="B21" s="38"/>
      <c r="C21" s="25"/>
      <c r="D21" s="39"/>
      <c r="E21" s="3"/>
      <c r="F21" s="3"/>
      <c r="G21" s="3"/>
      <c r="H21" s="3"/>
      <c r="I21" s="3"/>
      <c r="J21" s="3"/>
      <c r="K21" s="3"/>
      <c r="L21" s="3"/>
      <c r="M21" s="3"/>
      <c r="N21" s="3"/>
      <c r="O21" s="3"/>
      <c r="P21" s="3"/>
      <c r="Q21" s="3"/>
      <c r="R21" s="3"/>
      <c r="S21" s="3"/>
      <c r="T21" s="3"/>
      <c r="U21" s="3"/>
      <c r="V21" s="3"/>
      <c r="W21" s="3"/>
      <c r="X21" s="3"/>
      <c r="Y21" s="3"/>
    </row>
    <row r="22" ht="20.25" customHeight="1">
      <c r="A22" s="37"/>
      <c r="B22" s="38"/>
      <c r="C22" s="25"/>
      <c r="D22" s="39"/>
      <c r="E22" s="3"/>
      <c r="F22" s="3"/>
      <c r="G22" s="3"/>
      <c r="H22" s="3"/>
      <c r="I22" s="3"/>
      <c r="J22" s="3"/>
      <c r="K22" s="3"/>
      <c r="L22" s="3"/>
      <c r="M22" s="3"/>
      <c r="N22" s="3"/>
      <c r="O22" s="3"/>
      <c r="P22" s="3"/>
      <c r="Q22" s="3"/>
      <c r="R22" s="3"/>
      <c r="S22" s="3"/>
      <c r="T22" s="3"/>
      <c r="U22" s="3"/>
      <c r="V22" s="3"/>
      <c r="W22" s="3"/>
      <c r="X22" s="3"/>
      <c r="Y22" s="3"/>
    </row>
    <row r="23" ht="12.75" customHeight="1">
      <c r="A23" s="3"/>
      <c r="B23" s="40"/>
      <c r="C23" s="41"/>
      <c r="D23" s="41"/>
      <c r="E23" s="3"/>
      <c r="F23" s="3"/>
      <c r="G23" s="3"/>
      <c r="H23" s="3"/>
      <c r="I23" s="3"/>
      <c r="J23" s="3"/>
      <c r="K23" s="3"/>
      <c r="L23" s="3"/>
      <c r="M23" s="3"/>
      <c r="N23" s="3"/>
      <c r="O23" s="3"/>
      <c r="P23" s="3"/>
      <c r="Q23" s="3"/>
      <c r="R23" s="3"/>
      <c r="S23" s="3"/>
      <c r="T23" s="3"/>
      <c r="U23" s="3"/>
      <c r="V23" s="3"/>
      <c r="W23" s="3"/>
      <c r="X23" s="3"/>
      <c r="Y23" s="3"/>
    </row>
    <row r="24" ht="12.75" customHeight="1">
      <c r="A24" s="3"/>
      <c r="B24" s="40"/>
      <c r="C24" s="41"/>
      <c r="D24" s="41"/>
      <c r="E24" s="3"/>
      <c r="F24" s="3"/>
      <c r="G24" s="3"/>
      <c r="H24" s="3"/>
      <c r="I24" s="3"/>
      <c r="J24" s="3"/>
      <c r="K24" s="3"/>
      <c r="L24" s="3"/>
      <c r="M24" s="3"/>
      <c r="N24" s="3"/>
      <c r="O24" s="3"/>
      <c r="P24" s="3"/>
      <c r="Q24" s="3"/>
      <c r="R24" s="3"/>
      <c r="S24" s="3"/>
      <c r="T24" s="3"/>
      <c r="U24" s="3"/>
      <c r="V24" s="3"/>
      <c r="W24" s="3"/>
      <c r="X24" s="3"/>
      <c r="Y24" s="3"/>
    </row>
    <row r="25" ht="12.75" customHeight="1">
      <c r="A25" s="3"/>
      <c r="B25" s="40"/>
      <c r="C25" s="41"/>
      <c r="D25" s="41"/>
      <c r="E25" s="3"/>
      <c r="F25" s="3"/>
      <c r="G25" s="3"/>
      <c r="H25" s="3"/>
      <c r="I25" s="3"/>
      <c r="J25" s="3"/>
      <c r="K25" s="3"/>
      <c r="L25" s="3"/>
      <c r="M25" s="3"/>
      <c r="N25" s="3"/>
      <c r="O25" s="3"/>
      <c r="P25" s="3"/>
      <c r="Q25" s="3"/>
      <c r="R25" s="3"/>
      <c r="S25" s="3"/>
      <c r="T25" s="3"/>
      <c r="U25" s="3"/>
      <c r="V25" s="3"/>
      <c r="W25" s="3"/>
      <c r="X25" s="3"/>
      <c r="Y25" s="3"/>
    </row>
    <row r="26" ht="12.75" customHeight="1">
      <c r="A26" s="3"/>
      <c r="B26" s="40"/>
      <c r="C26" s="41"/>
      <c r="D26" s="41"/>
      <c r="E26" s="3"/>
      <c r="F26" s="3"/>
      <c r="G26" s="3"/>
      <c r="H26" s="3"/>
      <c r="I26" s="3"/>
      <c r="J26" s="3"/>
      <c r="K26" s="3"/>
      <c r="L26" s="3"/>
      <c r="M26" s="3"/>
      <c r="N26" s="3"/>
      <c r="O26" s="3"/>
      <c r="P26" s="3"/>
      <c r="Q26" s="3"/>
      <c r="R26" s="3"/>
      <c r="S26" s="3"/>
      <c r="T26" s="3"/>
      <c r="U26" s="3"/>
      <c r="V26" s="3"/>
      <c r="W26" s="3"/>
      <c r="X26" s="3"/>
      <c r="Y26" s="3"/>
    </row>
    <row r="27" ht="12.75" customHeight="1">
      <c r="A27" s="3"/>
      <c r="B27" s="40"/>
      <c r="C27" s="41"/>
      <c r="D27" s="41"/>
      <c r="E27" s="3"/>
      <c r="F27" s="3"/>
      <c r="G27" s="3"/>
      <c r="H27" s="3"/>
      <c r="I27" s="3"/>
      <c r="J27" s="3"/>
      <c r="K27" s="3"/>
      <c r="L27" s="3"/>
      <c r="M27" s="3"/>
      <c r="N27" s="3"/>
      <c r="O27" s="3"/>
      <c r="P27" s="3"/>
      <c r="Q27" s="3"/>
      <c r="R27" s="3"/>
      <c r="S27" s="3"/>
      <c r="T27" s="3"/>
      <c r="U27" s="3"/>
      <c r="V27" s="3"/>
      <c r="W27" s="3"/>
      <c r="X27" s="3"/>
      <c r="Y27" s="3"/>
    </row>
    <row r="28" ht="12.75" customHeight="1">
      <c r="A28" s="3"/>
      <c r="B28" s="40"/>
      <c r="C28" s="41"/>
      <c r="D28" s="41"/>
      <c r="E28" s="3"/>
      <c r="F28" s="3"/>
      <c r="G28" s="3"/>
      <c r="H28" s="3"/>
      <c r="I28" s="3"/>
      <c r="J28" s="3"/>
      <c r="K28" s="3"/>
      <c r="L28" s="3"/>
      <c r="M28" s="3"/>
      <c r="N28" s="3"/>
      <c r="O28" s="3"/>
      <c r="P28" s="3"/>
      <c r="Q28" s="3"/>
      <c r="R28" s="3"/>
      <c r="S28" s="3"/>
      <c r="T28" s="3"/>
      <c r="U28" s="3"/>
      <c r="V28" s="3"/>
      <c r="W28" s="3"/>
      <c r="X28" s="3"/>
      <c r="Y28" s="3"/>
    </row>
    <row r="29" ht="12.75" customHeight="1">
      <c r="A29" s="3"/>
      <c r="B29" s="40"/>
      <c r="C29" s="41"/>
      <c r="D29" s="41"/>
      <c r="E29" s="3"/>
      <c r="F29" s="3"/>
      <c r="G29" s="3"/>
      <c r="H29" s="3"/>
      <c r="I29" s="3"/>
      <c r="J29" s="3"/>
      <c r="K29" s="3"/>
      <c r="L29" s="3"/>
      <c r="M29" s="3"/>
      <c r="N29" s="3"/>
      <c r="O29" s="3"/>
      <c r="P29" s="3"/>
      <c r="Q29" s="3"/>
      <c r="R29" s="3"/>
      <c r="S29" s="3"/>
      <c r="T29" s="3"/>
      <c r="U29" s="3"/>
      <c r="V29" s="3"/>
      <c r="W29" s="3"/>
      <c r="X29" s="3"/>
      <c r="Y29" s="3"/>
    </row>
    <row r="30" ht="12.75" customHeight="1">
      <c r="A30" s="3"/>
      <c r="B30" s="40"/>
      <c r="C30" s="41"/>
      <c r="D30" s="41"/>
      <c r="E30" s="3"/>
      <c r="F30" s="3"/>
      <c r="G30" s="3"/>
      <c r="H30" s="3"/>
      <c r="I30" s="3"/>
      <c r="J30" s="3"/>
      <c r="K30" s="3"/>
      <c r="L30" s="3"/>
      <c r="M30" s="3"/>
      <c r="N30" s="3"/>
      <c r="O30" s="3"/>
      <c r="P30" s="3"/>
      <c r="Q30" s="3"/>
      <c r="R30" s="3"/>
      <c r="S30" s="3"/>
      <c r="T30" s="3"/>
      <c r="U30" s="3"/>
      <c r="V30" s="3"/>
      <c r="W30" s="3"/>
      <c r="X30" s="3"/>
      <c r="Y30" s="3"/>
    </row>
    <row r="31" ht="12.75" customHeight="1">
      <c r="A31" s="3"/>
      <c r="B31" s="40"/>
      <c r="C31" s="41"/>
      <c r="D31" s="41"/>
      <c r="E31" s="3"/>
      <c r="F31" s="3"/>
      <c r="G31" s="3"/>
      <c r="H31" s="3"/>
      <c r="I31" s="3"/>
      <c r="J31" s="3"/>
      <c r="K31" s="3"/>
      <c r="L31" s="3"/>
      <c r="M31" s="3"/>
      <c r="N31" s="3"/>
      <c r="O31" s="3"/>
      <c r="P31" s="3"/>
      <c r="Q31" s="3"/>
      <c r="R31" s="3"/>
      <c r="S31" s="3"/>
      <c r="T31" s="3"/>
      <c r="U31" s="3"/>
      <c r="V31" s="3"/>
      <c r="W31" s="3"/>
      <c r="X31" s="3"/>
      <c r="Y31" s="3"/>
    </row>
    <row r="32" ht="12.75" customHeight="1">
      <c r="A32" s="3"/>
      <c r="B32" s="40"/>
      <c r="C32" s="41"/>
      <c r="D32" s="41"/>
      <c r="E32" s="3"/>
      <c r="F32" s="3"/>
      <c r="G32" s="3"/>
      <c r="H32" s="3"/>
      <c r="I32" s="3"/>
      <c r="J32" s="3"/>
      <c r="K32" s="3"/>
      <c r="L32" s="3"/>
      <c r="M32" s="3"/>
      <c r="N32" s="3"/>
      <c r="O32" s="3"/>
      <c r="P32" s="3"/>
      <c r="Q32" s="3"/>
      <c r="R32" s="3"/>
      <c r="S32" s="3"/>
      <c r="T32" s="3"/>
      <c r="U32" s="3"/>
      <c r="V32" s="3"/>
      <c r="W32" s="3"/>
      <c r="X32" s="3"/>
      <c r="Y32" s="3"/>
    </row>
    <row r="33" ht="12.75" customHeight="1">
      <c r="A33" s="3"/>
      <c r="B33" s="40"/>
      <c r="C33" s="41"/>
      <c r="D33" s="41"/>
      <c r="E33" s="3"/>
      <c r="F33" s="3"/>
      <c r="G33" s="3"/>
      <c r="H33" s="3"/>
      <c r="I33" s="3"/>
      <c r="J33" s="3"/>
      <c r="K33" s="3"/>
      <c r="L33" s="3"/>
      <c r="M33" s="3"/>
      <c r="N33" s="3"/>
      <c r="O33" s="3"/>
      <c r="P33" s="3"/>
      <c r="Q33" s="3"/>
      <c r="R33" s="3"/>
      <c r="S33" s="3"/>
      <c r="T33" s="3"/>
      <c r="U33" s="3"/>
      <c r="V33" s="3"/>
      <c r="W33" s="3"/>
      <c r="X33" s="3"/>
      <c r="Y33" s="3"/>
    </row>
    <row r="34" ht="12.75" customHeight="1">
      <c r="A34" s="3"/>
      <c r="B34" s="40"/>
      <c r="C34" s="41"/>
      <c r="D34" s="41"/>
      <c r="E34" s="3"/>
      <c r="F34" s="3"/>
      <c r="G34" s="3"/>
      <c r="H34" s="3"/>
      <c r="I34" s="3"/>
      <c r="J34" s="3"/>
      <c r="K34" s="3"/>
      <c r="L34" s="3"/>
      <c r="M34" s="3"/>
      <c r="N34" s="3"/>
      <c r="O34" s="3"/>
      <c r="P34" s="3"/>
      <c r="Q34" s="3"/>
      <c r="R34" s="3"/>
      <c r="S34" s="3"/>
      <c r="T34" s="3"/>
      <c r="U34" s="3"/>
      <c r="V34" s="3"/>
      <c r="W34" s="3"/>
      <c r="X34" s="3"/>
      <c r="Y34" s="3"/>
    </row>
    <row r="35" ht="12.75" customHeight="1">
      <c r="A35" s="3"/>
      <c r="B35" s="40"/>
      <c r="C35" s="41"/>
      <c r="D35" s="41"/>
      <c r="E35" s="3"/>
      <c r="F35" s="3"/>
      <c r="G35" s="3"/>
      <c r="H35" s="3"/>
      <c r="I35" s="3"/>
      <c r="J35" s="3"/>
      <c r="K35" s="3"/>
      <c r="L35" s="3"/>
      <c r="M35" s="3"/>
      <c r="N35" s="3"/>
      <c r="O35" s="3"/>
      <c r="P35" s="3"/>
      <c r="Q35" s="3"/>
      <c r="R35" s="3"/>
      <c r="S35" s="3"/>
      <c r="T35" s="3"/>
      <c r="U35" s="3"/>
      <c r="V35" s="3"/>
      <c r="W35" s="3"/>
      <c r="X35" s="3"/>
      <c r="Y35" s="3"/>
    </row>
    <row r="36" ht="12.75" customHeight="1">
      <c r="A36" s="3"/>
      <c r="B36" s="40"/>
      <c r="C36" s="41"/>
      <c r="D36" s="41"/>
      <c r="E36" s="3"/>
      <c r="F36" s="3"/>
      <c r="G36" s="3"/>
      <c r="H36" s="3"/>
      <c r="I36" s="3"/>
      <c r="J36" s="3"/>
      <c r="K36" s="3"/>
      <c r="L36" s="3"/>
      <c r="M36" s="3"/>
      <c r="N36" s="3"/>
      <c r="O36" s="3"/>
      <c r="P36" s="3"/>
      <c r="Q36" s="3"/>
      <c r="R36" s="3"/>
      <c r="S36" s="3"/>
      <c r="T36" s="3"/>
      <c r="U36" s="3"/>
      <c r="V36" s="3"/>
      <c r="W36" s="3"/>
      <c r="X36" s="3"/>
      <c r="Y36" s="3"/>
    </row>
    <row r="37" ht="12.75" customHeight="1">
      <c r="A37" s="3"/>
      <c r="B37" s="40"/>
      <c r="C37" s="41"/>
      <c r="D37" s="41"/>
      <c r="E37" s="3"/>
      <c r="F37" s="3"/>
      <c r="G37" s="3"/>
      <c r="H37" s="3"/>
      <c r="I37" s="3"/>
      <c r="J37" s="3"/>
      <c r="K37" s="3"/>
      <c r="L37" s="3"/>
      <c r="M37" s="3"/>
      <c r="N37" s="3"/>
      <c r="O37" s="3"/>
      <c r="P37" s="3"/>
      <c r="Q37" s="3"/>
      <c r="R37" s="3"/>
      <c r="S37" s="3"/>
      <c r="T37" s="3"/>
      <c r="U37" s="3"/>
      <c r="V37" s="3"/>
      <c r="W37" s="3"/>
      <c r="X37" s="3"/>
      <c r="Y37" s="3"/>
    </row>
    <row r="38" ht="12.75" customHeight="1">
      <c r="A38" s="3"/>
      <c r="B38" s="40"/>
      <c r="C38" s="41"/>
      <c r="D38" s="41"/>
      <c r="E38" s="3"/>
      <c r="F38" s="3"/>
      <c r="G38" s="3"/>
      <c r="H38" s="3"/>
      <c r="I38" s="3"/>
      <c r="J38" s="3"/>
      <c r="K38" s="3"/>
      <c r="L38" s="3"/>
      <c r="M38" s="3"/>
      <c r="N38" s="3"/>
      <c r="O38" s="3"/>
      <c r="P38" s="3"/>
      <c r="Q38" s="3"/>
      <c r="R38" s="3"/>
      <c r="S38" s="3"/>
      <c r="T38" s="3"/>
      <c r="U38" s="3"/>
      <c r="V38" s="3"/>
      <c r="W38" s="3"/>
      <c r="X38" s="3"/>
      <c r="Y38" s="3"/>
    </row>
    <row r="39" ht="12.75" customHeight="1">
      <c r="A39" s="3"/>
      <c r="B39" s="40"/>
      <c r="C39" s="41"/>
      <c r="D39" s="41"/>
      <c r="E39" s="3"/>
      <c r="F39" s="3"/>
      <c r="G39" s="3"/>
      <c r="H39" s="3"/>
      <c r="I39" s="3"/>
      <c r="J39" s="3"/>
      <c r="K39" s="3"/>
      <c r="L39" s="3"/>
      <c r="M39" s="3"/>
      <c r="N39" s="3"/>
      <c r="O39" s="3"/>
      <c r="P39" s="3"/>
      <c r="Q39" s="3"/>
      <c r="R39" s="3"/>
      <c r="S39" s="3"/>
      <c r="T39" s="3"/>
      <c r="U39" s="3"/>
      <c r="V39" s="3"/>
      <c r="W39" s="3"/>
      <c r="X39" s="3"/>
      <c r="Y39" s="3"/>
    </row>
    <row r="40" ht="12.75" customHeight="1">
      <c r="A40" s="3"/>
      <c r="B40" s="40"/>
      <c r="C40" s="41"/>
      <c r="D40" s="41"/>
      <c r="E40" s="3"/>
      <c r="F40" s="3"/>
      <c r="G40" s="3"/>
      <c r="H40" s="3"/>
      <c r="I40" s="3"/>
      <c r="J40" s="3"/>
      <c r="K40" s="3"/>
      <c r="L40" s="3"/>
      <c r="M40" s="3"/>
      <c r="N40" s="3"/>
      <c r="O40" s="3"/>
      <c r="P40" s="3"/>
      <c r="Q40" s="3"/>
      <c r="R40" s="3"/>
      <c r="S40" s="3"/>
      <c r="T40" s="3"/>
      <c r="U40" s="3"/>
      <c r="V40" s="3"/>
      <c r="W40" s="3"/>
      <c r="X40" s="3"/>
      <c r="Y40" s="3"/>
    </row>
    <row r="41" ht="12.75" customHeight="1">
      <c r="A41" s="3"/>
      <c r="B41" s="40"/>
      <c r="C41" s="41"/>
      <c r="D41" s="41"/>
      <c r="E41" s="3"/>
      <c r="F41" s="3"/>
      <c r="G41" s="3"/>
      <c r="H41" s="3"/>
      <c r="I41" s="3"/>
      <c r="J41" s="3"/>
      <c r="K41" s="3"/>
      <c r="L41" s="3"/>
      <c r="M41" s="3"/>
      <c r="N41" s="3"/>
      <c r="O41" s="3"/>
      <c r="P41" s="3"/>
      <c r="Q41" s="3"/>
      <c r="R41" s="3"/>
      <c r="S41" s="3"/>
      <c r="T41" s="3"/>
      <c r="U41" s="3"/>
      <c r="V41" s="3"/>
      <c r="W41" s="3"/>
      <c r="X41" s="3"/>
      <c r="Y41" s="3"/>
    </row>
    <row r="42" ht="12.75" customHeight="1">
      <c r="A42" s="3"/>
      <c r="B42" s="40"/>
      <c r="C42" s="41"/>
      <c r="D42" s="41"/>
      <c r="E42" s="3"/>
      <c r="F42" s="3"/>
      <c r="G42" s="3"/>
      <c r="H42" s="3"/>
      <c r="I42" s="3"/>
      <c r="J42" s="3"/>
      <c r="K42" s="3"/>
      <c r="L42" s="3"/>
      <c r="M42" s="3"/>
      <c r="N42" s="3"/>
      <c r="O42" s="3"/>
      <c r="P42" s="3"/>
      <c r="Q42" s="3"/>
      <c r="R42" s="3"/>
      <c r="S42" s="3"/>
      <c r="T42" s="3"/>
      <c r="U42" s="3"/>
      <c r="V42" s="3"/>
      <c r="W42" s="3"/>
      <c r="X42" s="3"/>
      <c r="Y42" s="3"/>
    </row>
    <row r="43" ht="12.75" customHeight="1">
      <c r="A43" s="3"/>
      <c r="B43" s="40"/>
      <c r="C43" s="41"/>
      <c r="D43" s="41"/>
      <c r="E43" s="3"/>
      <c r="F43" s="3"/>
      <c r="G43" s="3"/>
      <c r="H43" s="3"/>
      <c r="I43" s="3"/>
      <c r="J43" s="3"/>
      <c r="K43" s="3"/>
      <c r="L43" s="3"/>
      <c r="M43" s="3"/>
      <c r="N43" s="3"/>
      <c r="O43" s="3"/>
      <c r="P43" s="3"/>
      <c r="Q43" s="3"/>
      <c r="R43" s="3"/>
      <c r="S43" s="3"/>
      <c r="T43" s="3"/>
      <c r="U43" s="3"/>
      <c r="V43" s="3"/>
      <c r="W43" s="3"/>
      <c r="X43" s="3"/>
      <c r="Y43" s="3"/>
    </row>
    <row r="44" ht="12.75" customHeight="1">
      <c r="A44" s="3"/>
      <c r="B44" s="40"/>
      <c r="C44" s="41"/>
      <c r="D44" s="41"/>
      <c r="E44" s="3"/>
      <c r="F44" s="3"/>
      <c r="G44" s="3"/>
      <c r="H44" s="3"/>
      <c r="I44" s="3"/>
      <c r="J44" s="3"/>
      <c r="K44" s="3"/>
      <c r="L44" s="3"/>
      <c r="M44" s="3"/>
      <c r="N44" s="3"/>
      <c r="O44" s="3"/>
      <c r="P44" s="3"/>
      <c r="Q44" s="3"/>
      <c r="R44" s="3"/>
      <c r="S44" s="3"/>
      <c r="T44" s="3"/>
      <c r="U44" s="3"/>
      <c r="V44" s="3"/>
      <c r="W44" s="3"/>
      <c r="X44" s="3"/>
      <c r="Y44" s="3"/>
    </row>
    <row r="45" ht="12.75" customHeight="1">
      <c r="A45" s="3"/>
      <c r="B45" s="40"/>
      <c r="C45" s="41"/>
      <c r="D45" s="41"/>
      <c r="E45" s="3"/>
      <c r="F45" s="3"/>
      <c r="G45" s="3"/>
      <c r="H45" s="3"/>
      <c r="I45" s="3"/>
      <c r="J45" s="3"/>
      <c r="K45" s="3"/>
      <c r="L45" s="3"/>
      <c r="M45" s="3"/>
      <c r="N45" s="3"/>
      <c r="O45" s="3"/>
      <c r="P45" s="3"/>
      <c r="Q45" s="3"/>
      <c r="R45" s="3"/>
      <c r="S45" s="3"/>
      <c r="T45" s="3"/>
      <c r="U45" s="3"/>
      <c r="V45" s="3"/>
      <c r="W45" s="3"/>
      <c r="X45" s="3"/>
      <c r="Y45" s="3"/>
    </row>
    <row r="46" ht="12.75" customHeight="1">
      <c r="A46" s="3"/>
      <c r="B46" s="40"/>
      <c r="C46" s="41"/>
      <c r="D46" s="41"/>
      <c r="E46" s="3"/>
      <c r="F46" s="3"/>
      <c r="G46" s="3"/>
      <c r="H46" s="3"/>
      <c r="I46" s="3"/>
      <c r="J46" s="3"/>
      <c r="K46" s="3"/>
      <c r="L46" s="3"/>
      <c r="M46" s="3"/>
      <c r="N46" s="3"/>
      <c r="O46" s="3"/>
      <c r="P46" s="3"/>
      <c r="Q46" s="3"/>
      <c r="R46" s="3"/>
      <c r="S46" s="3"/>
      <c r="T46" s="3"/>
      <c r="U46" s="3"/>
      <c r="V46" s="3"/>
      <c r="W46" s="3"/>
      <c r="X46" s="3"/>
      <c r="Y46" s="3"/>
    </row>
    <row r="47" ht="12.75" customHeight="1">
      <c r="A47" s="3"/>
      <c r="B47" s="40"/>
      <c r="C47" s="41"/>
      <c r="D47" s="41"/>
      <c r="E47" s="3"/>
      <c r="F47" s="3"/>
      <c r="G47" s="3"/>
      <c r="H47" s="3"/>
      <c r="I47" s="3"/>
      <c r="J47" s="3"/>
      <c r="K47" s="3"/>
      <c r="L47" s="3"/>
      <c r="M47" s="3"/>
      <c r="N47" s="3"/>
      <c r="O47" s="3"/>
      <c r="P47" s="3"/>
      <c r="Q47" s="3"/>
      <c r="R47" s="3"/>
      <c r="S47" s="3"/>
      <c r="T47" s="3"/>
      <c r="U47" s="3"/>
      <c r="V47" s="3"/>
      <c r="W47" s="3"/>
      <c r="X47" s="3"/>
      <c r="Y47" s="3"/>
    </row>
    <row r="48" ht="12.75" customHeight="1">
      <c r="A48" s="3"/>
      <c r="B48" s="40"/>
      <c r="C48" s="41"/>
      <c r="D48" s="41"/>
      <c r="E48" s="3"/>
      <c r="F48" s="3"/>
      <c r="G48" s="3"/>
      <c r="H48" s="3"/>
      <c r="I48" s="3"/>
      <c r="J48" s="3"/>
      <c r="K48" s="3"/>
      <c r="L48" s="3"/>
      <c r="M48" s="3"/>
      <c r="N48" s="3"/>
      <c r="O48" s="3"/>
      <c r="P48" s="3"/>
      <c r="Q48" s="3"/>
      <c r="R48" s="3"/>
      <c r="S48" s="3"/>
      <c r="T48" s="3"/>
      <c r="U48" s="3"/>
      <c r="V48" s="3"/>
      <c r="W48" s="3"/>
      <c r="X48" s="3"/>
      <c r="Y48" s="3"/>
    </row>
    <row r="49" ht="12.75" customHeight="1">
      <c r="A49" s="3"/>
      <c r="B49" s="40"/>
      <c r="C49" s="41"/>
      <c r="D49" s="41"/>
      <c r="E49" s="3"/>
      <c r="F49" s="3"/>
      <c r="G49" s="3"/>
      <c r="H49" s="3"/>
      <c r="I49" s="3"/>
      <c r="J49" s="3"/>
      <c r="K49" s="3"/>
      <c r="L49" s="3"/>
      <c r="M49" s="3"/>
      <c r="N49" s="3"/>
      <c r="O49" s="3"/>
      <c r="P49" s="3"/>
      <c r="Q49" s="3"/>
      <c r="R49" s="3"/>
      <c r="S49" s="3"/>
      <c r="T49" s="3"/>
      <c r="U49" s="3"/>
      <c r="V49" s="3"/>
      <c r="W49" s="3"/>
      <c r="X49" s="3"/>
      <c r="Y49" s="3"/>
    </row>
    <row r="50" ht="12.75" customHeight="1">
      <c r="A50" s="3"/>
      <c r="B50" s="40"/>
      <c r="C50" s="41"/>
      <c r="D50" s="41"/>
      <c r="E50" s="3"/>
      <c r="F50" s="3"/>
      <c r="G50" s="3"/>
      <c r="H50" s="3"/>
      <c r="I50" s="3"/>
      <c r="J50" s="3"/>
      <c r="K50" s="3"/>
      <c r="L50" s="3"/>
      <c r="M50" s="3"/>
      <c r="N50" s="3"/>
      <c r="O50" s="3"/>
      <c r="P50" s="3"/>
      <c r="Q50" s="3"/>
      <c r="R50" s="3"/>
      <c r="S50" s="3"/>
      <c r="T50" s="3"/>
      <c r="U50" s="3"/>
      <c r="V50" s="3"/>
      <c r="W50" s="3"/>
      <c r="X50" s="3"/>
      <c r="Y50" s="3"/>
    </row>
    <row r="51" ht="12.75" customHeight="1">
      <c r="A51" s="3"/>
      <c r="B51" s="40"/>
      <c r="C51" s="41"/>
      <c r="D51" s="41"/>
      <c r="E51" s="3"/>
      <c r="F51" s="3"/>
      <c r="G51" s="3"/>
      <c r="H51" s="3"/>
      <c r="I51" s="3"/>
      <c r="J51" s="3"/>
      <c r="K51" s="3"/>
      <c r="L51" s="3"/>
      <c r="M51" s="3"/>
      <c r="N51" s="3"/>
      <c r="O51" s="3"/>
      <c r="P51" s="3"/>
      <c r="Q51" s="3"/>
      <c r="R51" s="3"/>
      <c r="S51" s="3"/>
      <c r="T51" s="3"/>
      <c r="U51" s="3"/>
      <c r="V51" s="3"/>
      <c r="W51" s="3"/>
      <c r="X51" s="3"/>
      <c r="Y51" s="3"/>
    </row>
    <row r="52" ht="12.75" customHeight="1">
      <c r="A52" s="3"/>
      <c r="B52" s="40"/>
      <c r="C52" s="41"/>
      <c r="D52" s="41"/>
      <c r="E52" s="3"/>
      <c r="F52" s="3"/>
      <c r="G52" s="3"/>
      <c r="H52" s="3"/>
      <c r="I52" s="3"/>
      <c r="J52" s="3"/>
      <c r="K52" s="3"/>
      <c r="L52" s="3"/>
      <c r="M52" s="3"/>
      <c r="N52" s="3"/>
      <c r="O52" s="3"/>
      <c r="P52" s="3"/>
      <c r="Q52" s="3"/>
      <c r="R52" s="3"/>
      <c r="S52" s="3"/>
      <c r="T52" s="3"/>
      <c r="U52" s="3"/>
      <c r="V52" s="3"/>
      <c r="W52" s="3"/>
      <c r="X52" s="3"/>
      <c r="Y52" s="3"/>
    </row>
    <row r="53" ht="12.75" customHeight="1">
      <c r="A53" s="3"/>
      <c r="B53" s="40"/>
      <c r="C53" s="41"/>
      <c r="D53" s="41"/>
      <c r="E53" s="3"/>
      <c r="F53" s="3"/>
      <c r="G53" s="3"/>
      <c r="H53" s="3"/>
      <c r="I53" s="3"/>
      <c r="J53" s="3"/>
      <c r="K53" s="3"/>
      <c r="L53" s="3"/>
      <c r="M53" s="3"/>
      <c r="N53" s="3"/>
      <c r="O53" s="3"/>
      <c r="P53" s="3"/>
      <c r="Q53" s="3"/>
      <c r="R53" s="3"/>
      <c r="S53" s="3"/>
      <c r="T53" s="3"/>
      <c r="U53" s="3"/>
      <c r="V53" s="3"/>
      <c r="W53" s="3"/>
      <c r="X53" s="3"/>
      <c r="Y53" s="3"/>
    </row>
    <row r="54" ht="12.75" customHeight="1">
      <c r="A54" s="3"/>
      <c r="B54" s="40"/>
      <c r="C54" s="41"/>
      <c r="D54" s="41"/>
      <c r="E54" s="3"/>
      <c r="F54" s="3"/>
      <c r="G54" s="3"/>
      <c r="H54" s="3"/>
      <c r="I54" s="3"/>
      <c r="J54" s="3"/>
      <c r="K54" s="3"/>
      <c r="L54" s="3"/>
      <c r="M54" s="3"/>
      <c r="N54" s="3"/>
      <c r="O54" s="3"/>
      <c r="P54" s="3"/>
      <c r="Q54" s="3"/>
      <c r="R54" s="3"/>
      <c r="S54" s="3"/>
      <c r="T54" s="3"/>
      <c r="U54" s="3"/>
      <c r="V54" s="3"/>
      <c r="W54" s="3"/>
      <c r="X54" s="3"/>
      <c r="Y54" s="3"/>
    </row>
    <row r="55" ht="12.75" customHeight="1">
      <c r="A55" s="3"/>
      <c r="B55" s="40"/>
      <c r="C55" s="41"/>
      <c r="D55" s="41"/>
      <c r="E55" s="3"/>
      <c r="F55" s="3"/>
      <c r="G55" s="3"/>
      <c r="H55" s="3"/>
      <c r="I55" s="3"/>
      <c r="J55" s="3"/>
      <c r="K55" s="3"/>
      <c r="L55" s="3"/>
      <c r="M55" s="3"/>
      <c r="N55" s="3"/>
      <c r="O55" s="3"/>
      <c r="P55" s="3"/>
      <c r="Q55" s="3"/>
      <c r="R55" s="3"/>
      <c r="S55" s="3"/>
      <c r="T55" s="3"/>
      <c r="U55" s="3"/>
      <c r="V55" s="3"/>
      <c r="W55" s="3"/>
      <c r="X55" s="3"/>
      <c r="Y55" s="3"/>
    </row>
    <row r="56" ht="12.75" customHeight="1">
      <c r="A56" s="3"/>
      <c r="B56" s="40"/>
      <c r="C56" s="41"/>
      <c r="D56" s="41"/>
      <c r="E56" s="3"/>
      <c r="F56" s="3"/>
      <c r="G56" s="3"/>
      <c r="H56" s="3"/>
      <c r="I56" s="3"/>
      <c r="J56" s="3"/>
      <c r="K56" s="3"/>
      <c r="L56" s="3"/>
      <c r="M56" s="3"/>
      <c r="N56" s="3"/>
      <c r="O56" s="3"/>
      <c r="P56" s="3"/>
      <c r="Q56" s="3"/>
      <c r="R56" s="3"/>
      <c r="S56" s="3"/>
      <c r="T56" s="3"/>
      <c r="U56" s="3"/>
      <c r="V56" s="3"/>
      <c r="W56" s="3"/>
      <c r="X56" s="3"/>
      <c r="Y56" s="3"/>
    </row>
    <row r="57" ht="12.75" customHeight="1">
      <c r="A57" s="3"/>
      <c r="B57" s="40"/>
      <c r="C57" s="41"/>
      <c r="D57" s="41"/>
      <c r="E57" s="3"/>
      <c r="F57" s="3"/>
      <c r="G57" s="3"/>
      <c r="H57" s="3"/>
      <c r="I57" s="3"/>
      <c r="J57" s="3"/>
      <c r="K57" s="3"/>
      <c r="L57" s="3"/>
      <c r="M57" s="3"/>
      <c r="N57" s="3"/>
      <c r="O57" s="3"/>
      <c r="P57" s="3"/>
      <c r="Q57" s="3"/>
      <c r="R57" s="3"/>
      <c r="S57" s="3"/>
      <c r="T57" s="3"/>
      <c r="U57" s="3"/>
      <c r="V57" s="3"/>
      <c r="W57" s="3"/>
      <c r="X57" s="3"/>
      <c r="Y57" s="3"/>
    </row>
    <row r="58" ht="12.75" customHeight="1">
      <c r="A58" s="3"/>
      <c r="B58" s="40"/>
      <c r="C58" s="41"/>
      <c r="D58" s="41"/>
      <c r="E58" s="3"/>
      <c r="F58" s="3"/>
      <c r="G58" s="3"/>
      <c r="H58" s="3"/>
      <c r="I58" s="3"/>
      <c r="J58" s="3"/>
      <c r="K58" s="3"/>
      <c r="L58" s="3"/>
      <c r="M58" s="3"/>
      <c r="N58" s="3"/>
      <c r="O58" s="3"/>
      <c r="P58" s="3"/>
      <c r="Q58" s="3"/>
      <c r="R58" s="3"/>
      <c r="S58" s="3"/>
      <c r="T58" s="3"/>
      <c r="U58" s="3"/>
      <c r="V58" s="3"/>
      <c r="W58" s="3"/>
      <c r="X58" s="3"/>
      <c r="Y58" s="3"/>
    </row>
    <row r="59" ht="12.75" customHeight="1">
      <c r="A59" s="3"/>
      <c r="B59" s="40"/>
      <c r="C59" s="41"/>
      <c r="D59" s="41"/>
      <c r="E59" s="3"/>
      <c r="F59" s="3"/>
      <c r="G59" s="3"/>
      <c r="H59" s="3"/>
      <c r="I59" s="3"/>
      <c r="J59" s="3"/>
      <c r="K59" s="3"/>
      <c r="L59" s="3"/>
      <c r="M59" s="3"/>
      <c r="N59" s="3"/>
      <c r="O59" s="3"/>
      <c r="P59" s="3"/>
      <c r="Q59" s="3"/>
      <c r="R59" s="3"/>
      <c r="S59" s="3"/>
      <c r="T59" s="3"/>
      <c r="U59" s="3"/>
      <c r="V59" s="3"/>
      <c r="W59" s="3"/>
      <c r="X59" s="3"/>
      <c r="Y59" s="3"/>
    </row>
    <row r="60" ht="12.75" customHeight="1">
      <c r="A60" s="3"/>
      <c r="B60" s="40"/>
      <c r="C60" s="41"/>
      <c r="D60" s="41"/>
      <c r="E60" s="3"/>
      <c r="F60" s="3"/>
      <c r="G60" s="3"/>
      <c r="H60" s="3"/>
      <c r="I60" s="3"/>
      <c r="J60" s="3"/>
      <c r="K60" s="3"/>
      <c r="L60" s="3"/>
      <c r="M60" s="3"/>
      <c r="N60" s="3"/>
      <c r="O60" s="3"/>
      <c r="P60" s="3"/>
      <c r="Q60" s="3"/>
      <c r="R60" s="3"/>
      <c r="S60" s="3"/>
      <c r="T60" s="3"/>
      <c r="U60" s="3"/>
      <c r="V60" s="3"/>
      <c r="W60" s="3"/>
      <c r="X60" s="3"/>
      <c r="Y60" s="3"/>
    </row>
    <row r="61" ht="12.75" customHeight="1">
      <c r="A61" s="3"/>
      <c r="B61" s="40"/>
      <c r="C61" s="41"/>
      <c r="D61" s="41"/>
      <c r="E61" s="3"/>
      <c r="F61" s="3"/>
      <c r="G61" s="3"/>
      <c r="H61" s="3"/>
      <c r="I61" s="3"/>
      <c r="J61" s="3"/>
      <c r="K61" s="3"/>
      <c r="L61" s="3"/>
      <c r="M61" s="3"/>
      <c r="N61" s="3"/>
      <c r="O61" s="3"/>
      <c r="P61" s="3"/>
      <c r="Q61" s="3"/>
      <c r="R61" s="3"/>
      <c r="S61" s="3"/>
      <c r="T61" s="3"/>
      <c r="U61" s="3"/>
      <c r="V61" s="3"/>
      <c r="W61" s="3"/>
      <c r="X61" s="3"/>
      <c r="Y61" s="3"/>
    </row>
    <row r="62" ht="12.75" customHeight="1">
      <c r="A62" s="3"/>
      <c r="B62" s="40"/>
      <c r="C62" s="41"/>
      <c r="D62" s="41"/>
      <c r="E62" s="3"/>
      <c r="F62" s="3"/>
      <c r="G62" s="3"/>
      <c r="H62" s="3"/>
      <c r="I62" s="3"/>
      <c r="J62" s="3"/>
      <c r="K62" s="3"/>
      <c r="L62" s="3"/>
      <c r="M62" s="3"/>
      <c r="N62" s="3"/>
      <c r="O62" s="3"/>
      <c r="P62" s="3"/>
      <c r="Q62" s="3"/>
      <c r="R62" s="3"/>
      <c r="S62" s="3"/>
      <c r="T62" s="3"/>
      <c r="U62" s="3"/>
      <c r="V62" s="3"/>
      <c r="W62" s="3"/>
      <c r="X62" s="3"/>
      <c r="Y62" s="3"/>
    </row>
    <row r="63" ht="12.75" customHeight="1">
      <c r="A63" s="3"/>
      <c r="B63" s="40"/>
      <c r="C63" s="41"/>
      <c r="D63" s="41"/>
      <c r="E63" s="3"/>
      <c r="F63" s="3"/>
      <c r="G63" s="3"/>
      <c r="H63" s="3"/>
      <c r="I63" s="3"/>
      <c r="J63" s="3"/>
      <c r="K63" s="3"/>
      <c r="L63" s="3"/>
      <c r="M63" s="3"/>
      <c r="N63" s="3"/>
      <c r="O63" s="3"/>
      <c r="P63" s="3"/>
      <c r="Q63" s="3"/>
      <c r="R63" s="3"/>
      <c r="S63" s="3"/>
      <c r="T63" s="3"/>
      <c r="U63" s="3"/>
      <c r="V63" s="3"/>
      <c r="W63" s="3"/>
      <c r="X63" s="3"/>
      <c r="Y63" s="3"/>
    </row>
    <row r="64" ht="12.75" customHeight="1">
      <c r="A64" s="3"/>
      <c r="B64" s="40"/>
      <c r="C64" s="41"/>
      <c r="D64" s="41"/>
      <c r="E64" s="3"/>
      <c r="F64" s="3"/>
      <c r="G64" s="3"/>
      <c r="H64" s="3"/>
      <c r="I64" s="3"/>
      <c r="J64" s="3"/>
      <c r="K64" s="3"/>
      <c r="L64" s="3"/>
      <c r="M64" s="3"/>
      <c r="N64" s="3"/>
      <c r="O64" s="3"/>
      <c r="P64" s="3"/>
      <c r="Q64" s="3"/>
      <c r="R64" s="3"/>
      <c r="S64" s="3"/>
      <c r="T64" s="3"/>
      <c r="U64" s="3"/>
      <c r="V64" s="3"/>
      <c r="W64" s="3"/>
      <c r="X64" s="3"/>
      <c r="Y64" s="3"/>
    </row>
    <row r="65" ht="12.75" customHeight="1">
      <c r="A65" s="3"/>
      <c r="B65" s="40"/>
      <c r="C65" s="41"/>
      <c r="D65" s="41"/>
      <c r="E65" s="3"/>
      <c r="F65" s="3"/>
      <c r="G65" s="3"/>
      <c r="H65" s="3"/>
      <c r="I65" s="3"/>
      <c r="J65" s="3"/>
      <c r="K65" s="3"/>
      <c r="L65" s="3"/>
      <c r="M65" s="3"/>
      <c r="N65" s="3"/>
      <c r="O65" s="3"/>
      <c r="P65" s="3"/>
      <c r="Q65" s="3"/>
      <c r="R65" s="3"/>
      <c r="S65" s="3"/>
      <c r="T65" s="3"/>
      <c r="U65" s="3"/>
      <c r="V65" s="3"/>
      <c r="W65" s="3"/>
      <c r="X65" s="3"/>
      <c r="Y65" s="3"/>
    </row>
    <row r="66" ht="12.75" customHeight="1">
      <c r="A66" s="3"/>
      <c r="B66" s="40"/>
      <c r="C66" s="41"/>
      <c r="D66" s="41"/>
      <c r="E66" s="3"/>
      <c r="F66" s="3"/>
      <c r="G66" s="3"/>
      <c r="H66" s="3"/>
      <c r="I66" s="3"/>
      <c r="J66" s="3"/>
      <c r="K66" s="3"/>
      <c r="L66" s="3"/>
      <c r="M66" s="3"/>
      <c r="N66" s="3"/>
      <c r="O66" s="3"/>
      <c r="P66" s="3"/>
      <c r="Q66" s="3"/>
      <c r="R66" s="3"/>
      <c r="S66" s="3"/>
      <c r="T66" s="3"/>
      <c r="U66" s="3"/>
      <c r="V66" s="3"/>
      <c r="W66" s="3"/>
      <c r="X66" s="3"/>
      <c r="Y66" s="3"/>
    </row>
    <row r="67" ht="12.75" customHeight="1">
      <c r="A67" s="3"/>
      <c r="B67" s="40"/>
      <c r="C67" s="41"/>
      <c r="D67" s="41"/>
      <c r="E67" s="3"/>
      <c r="F67" s="3"/>
      <c r="G67" s="3"/>
      <c r="H67" s="3"/>
      <c r="I67" s="3"/>
      <c r="J67" s="3"/>
      <c r="K67" s="3"/>
      <c r="L67" s="3"/>
      <c r="M67" s="3"/>
      <c r="N67" s="3"/>
      <c r="O67" s="3"/>
      <c r="P67" s="3"/>
      <c r="Q67" s="3"/>
      <c r="R67" s="3"/>
      <c r="S67" s="3"/>
      <c r="T67" s="3"/>
      <c r="U67" s="3"/>
      <c r="V67" s="3"/>
      <c r="W67" s="3"/>
      <c r="X67" s="3"/>
      <c r="Y67" s="3"/>
    </row>
    <row r="68" ht="12.75" customHeight="1">
      <c r="A68" s="3"/>
      <c r="B68" s="40"/>
      <c r="C68" s="41"/>
      <c r="D68" s="41"/>
      <c r="E68" s="3"/>
      <c r="F68" s="3"/>
      <c r="G68" s="3"/>
      <c r="H68" s="3"/>
      <c r="I68" s="3"/>
      <c r="J68" s="3"/>
      <c r="K68" s="3"/>
      <c r="L68" s="3"/>
      <c r="M68" s="3"/>
      <c r="N68" s="3"/>
      <c r="O68" s="3"/>
      <c r="P68" s="3"/>
      <c r="Q68" s="3"/>
      <c r="R68" s="3"/>
      <c r="S68" s="3"/>
      <c r="T68" s="3"/>
      <c r="U68" s="3"/>
      <c r="V68" s="3"/>
      <c r="W68" s="3"/>
      <c r="X68" s="3"/>
      <c r="Y68" s="3"/>
    </row>
    <row r="69" ht="12.75" customHeight="1">
      <c r="A69" s="3"/>
      <c r="B69" s="40"/>
      <c r="C69" s="41"/>
      <c r="D69" s="41"/>
      <c r="E69" s="3"/>
      <c r="F69" s="3"/>
      <c r="G69" s="3"/>
      <c r="H69" s="3"/>
      <c r="I69" s="3"/>
      <c r="J69" s="3"/>
      <c r="K69" s="3"/>
      <c r="L69" s="3"/>
      <c r="M69" s="3"/>
      <c r="N69" s="3"/>
      <c r="O69" s="3"/>
      <c r="P69" s="3"/>
      <c r="Q69" s="3"/>
      <c r="R69" s="3"/>
      <c r="S69" s="3"/>
      <c r="T69" s="3"/>
      <c r="U69" s="3"/>
      <c r="V69" s="3"/>
      <c r="W69" s="3"/>
      <c r="X69" s="3"/>
      <c r="Y69" s="3"/>
    </row>
    <row r="70" ht="12.75" customHeight="1">
      <c r="A70" s="3"/>
      <c r="B70" s="40"/>
      <c r="C70" s="41"/>
      <c r="D70" s="41"/>
      <c r="E70" s="3"/>
      <c r="F70" s="3"/>
      <c r="G70" s="3"/>
      <c r="H70" s="3"/>
      <c r="I70" s="3"/>
      <c r="J70" s="3"/>
      <c r="K70" s="3"/>
      <c r="L70" s="3"/>
      <c r="M70" s="3"/>
      <c r="N70" s="3"/>
      <c r="O70" s="3"/>
      <c r="P70" s="3"/>
      <c r="Q70" s="3"/>
      <c r="R70" s="3"/>
      <c r="S70" s="3"/>
      <c r="T70" s="3"/>
      <c r="U70" s="3"/>
      <c r="V70" s="3"/>
      <c r="W70" s="3"/>
      <c r="X70" s="3"/>
      <c r="Y70" s="3"/>
    </row>
    <row r="71" ht="12.75" customHeight="1">
      <c r="A71" s="3"/>
      <c r="B71" s="40"/>
      <c r="C71" s="41"/>
      <c r="D71" s="41"/>
      <c r="E71" s="3"/>
      <c r="F71" s="3"/>
      <c r="G71" s="3"/>
      <c r="H71" s="3"/>
      <c r="I71" s="3"/>
      <c r="J71" s="3"/>
      <c r="K71" s="3"/>
      <c r="L71" s="3"/>
      <c r="M71" s="3"/>
      <c r="N71" s="3"/>
      <c r="O71" s="3"/>
      <c r="P71" s="3"/>
      <c r="Q71" s="3"/>
      <c r="R71" s="3"/>
      <c r="S71" s="3"/>
      <c r="T71" s="3"/>
      <c r="U71" s="3"/>
      <c r="V71" s="3"/>
      <c r="W71" s="3"/>
      <c r="X71" s="3"/>
      <c r="Y71" s="3"/>
    </row>
    <row r="72" ht="12.75" customHeight="1">
      <c r="A72" s="3"/>
      <c r="B72" s="40"/>
      <c r="C72" s="41"/>
      <c r="D72" s="41"/>
      <c r="E72" s="3"/>
      <c r="F72" s="3"/>
      <c r="G72" s="3"/>
      <c r="H72" s="3"/>
      <c r="I72" s="3"/>
      <c r="J72" s="3"/>
      <c r="K72" s="3"/>
      <c r="L72" s="3"/>
      <c r="M72" s="3"/>
      <c r="N72" s="3"/>
      <c r="O72" s="3"/>
      <c r="P72" s="3"/>
      <c r="Q72" s="3"/>
      <c r="R72" s="3"/>
      <c r="S72" s="3"/>
      <c r="T72" s="3"/>
      <c r="U72" s="3"/>
      <c r="V72" s="3"/>
      <c r="W72" s="3"/>
      <c r="X72" s="3"/>
      <c r="Y72" s="3"/>
    </row>
    <row r="73" ht="12.75" customHeight="1">
      <c r="A73" s="3"/>
      <c r="B73" s="40"/>
      <c r="C73" s="41"/>
      <c r="D73" s="41"/>
      <c r="E73" s="3"/>
      <c r="F73" s="3"/>
      <c r="G73" s="3"/>
      <c r="H73" s="3"/>
      <c r="I73" s="3"/>
      <c r="J73" s="3"/>
      <c r="K73" s="3"/>
      <c r="L73" s="3"/>
      <c r="M73" s="3"/>
      <c r="N73" s="3"/>
      <c r="O73" s="3"/>
      <c r="P73" s="3"/>
      <c r="Q73" s="3"/>
      <c r="R73" s="3"/>
      <c r="S73" s="3"/>
      <c r="T73" s="3"/>
      <c r="U73" s="3"/>
      <c r="V73" s="3"/>
      <c r="W73" s="3"/>
      <c r="X73" s="3"/>
      <c r="Y73" s="3"/>
    </row>
    <row r="74" ht="12.75" customHeight="1">
      <c r="A74" s="3"/>
      <c r="B74" s="40"/>
      <c r="C74" s="41"/>
      <c r="D74" s="41"/>
      <c r="E74" s="3"/>
      <c r="F74" s="3"/>
      <c r="G74" s="3"/>
      <c r="H74" s="3"/>
      <c r="I74" s="3"/>
      <c r="J74" s="3"/>
      <c r="K74" s="3"/>
      <c r="L74" s="3"/>
      <c r="M74" s="3"/>
      <c r="N74" s="3"/>
      <c r="O74" s="3"/>
      <c r="P74" s="3"/>
      <c r="Q74" s="3"/>
      <c r="R74" s="3"/>
      <c r="S74" s="3"/>
      <c r="T74" s="3"/>
      <c r="U74" s="3"/>
      <c r="V74" s="3"/>
      <c r="W74" s="3"/>
      <c r="X74" s="3"/>
      <c r="Y74" s="3"/>
    </row>
    <row r="75" ht="12.75" customHeight="1">
      <c r="A75" s="3"/>
      <c r="B75" s="40"/>
      <c r="C75" s="41"/>
      <c r="D75" s="41"/>
      <c r="E75" s="3"/>
      <c r="F75" s="3"/>
      <c r="G75" s="3"/>
      <c r="H75" s="3"/>
      <c r="I75" s="3"/>
      <c r="J75" s="3"/>
      <c r="K75" s="3"/>
      <c r="L75" s="3"/>
      <c r="M75" s="3"/>
      <c r="N75" s="3"/>
      <c r="O75" s="3"/>
      <c r="P75" s="3"/>
      <c r="Q75" s="3"/>
      <c r="R75" s="3"/>
      <c r="S75" s="3"/>
      <c r="T75" s="3"/>
      <c r="U75" s="3"/>
      <c r="V75" s="3"/>
      <c r="W75" s="3"/>
      <c r="X75" s="3"/>
      <c r="Y75" s="3"/>
    </row>
    <row r="76" ht="12.75" customHeight="1">
      <c r="A76" s="3"/>
      <c r="B76" s="40"/>
      <c r="C76" s="41"/>
      <c r="D76" s="41"/>
      <c r="E76" s="3"/>
      <c r="F76" s="3"/>
      <c r="G76" s="3"/>
      <c r="H76" s="3"/>
      <c r="I76" s="3"/>
      <c r="J76" s="3"/>
      <c r="K76" s="3"/>
      <c r="L76" s="3"/>
      <c r="M76" s="3"/>
      <c r="N76" s="3"/>
      <c r="O76" s="3"/>
      <c r="P76" s="3"/>
      <c r="Q76" s="3"/>
      <c r="R76" s="3"/>
      <c r="S76" s="3"/>
      <c r="T76" s="3"/>
      <c r="U76" s="3"/>
      <c r="V76" s="3"/>
      <c r="W76" s="3"/>
      <c r="X76" s="3"/>
      <c r="Y76" s="3"/>
    </row>
    <row r="77" ht="12.75" customHeight="1">
      <c r="A77" s="3"/>
      <c r="B77" s="40"/>
      <c r="C77" s="41"/>
      <c r="D77" s="41"/>
      <c r="E77" s="3"/>
      <c r="F77" s="3"/>
      <c r="G77" s="3"/>
      <c r="H77" s="3"/>
      <c r="I77" s="3"/>
      <c r="J77" s="3"/>
      <c r="K77" s="3"/>
      <c r="L77" s="3"/>
      <c r="M77" s="3"/>
      <c r="N77" s="3"/>
      <c r="O77" s="3"/>
      <c r="P77" s="3"/>
      <c r="Q77" s="3"/>
      <c r="R77" s="3"/>
      <c r="S77" s="3"/>
      <c r="T77" s="3"/>
      <c r="U77" s="3"/>
      <c r="V77" s="3"/>
      <c r="W77" s="3"/>
      <c r="X77" s="3"/>
      <c r="Y77" s="3"/>
    </row>
    <row r="78" ht="12.75" customHeight="1">
      <c r="A78" s="3"/>
      <c r="B78" s="40"/>
      <c r="C78" s="41"/>
      <c r="D78" s="41"/>
      <c r="E78" s="3"/>
      <c r="F78" s="3"/>
      <c r="G78" s="3"/>
      <c r="H78" s="3"/>
      <c r="I78" s="3"/>
      <c r="J78" s="3"/>
      <c r="K78" s="3"/>
      <c r="L78" s="3"/>
      <c r="M78" s="3"/>
      <c r="N78" s="3"/>
      <c r="O78" s="3"/>
      <c r="P78" s="3"/>
      <c r="Q78" s="3"/>
      <c r="R78" s="3"/>
      <c r="S78" s="3"/>
      <c r="T78" s="3"/>
      <c r="U78" s="3"/>
      <c r="V78" s="3"/>
      <c r="W78" s="3"/>
      <c r="X78" s="3"/>
      <c r="Y78" s="3"/>
    </row>
    <row r="79" ht="12.75" customHeight="1">
      <c r="A79" s="3"/>
      <c r="B79" s="40"/>
      <c r="C79" s="41"/>
      <c r="D79" s="41"/>
      <c r="E79" s="3"/>
      <c r="F79" s="3"/>
      <c r="G79" s="3"/>
      <c r="H79" s="3"/>
      <c r="I79" s="3"/>
      <c r="J79" s="3"/>
      <c r="K79" s="3"/>
      <c r="L79" s="3"/>
      <c r="M79" s="3"/>
      <c r="N79" s="3"/>
      <c r="O79" s="3"/>
      <c r="P79" s="3"/>
      <c r="Q79" s="3"/>
      <c r="R79" s="3"/>
      <c r="S79" s="3"/>
      <c r="T79" s="3"/>
      <c r="U79" s="3"/>
      <c r="V79" s="3"/>
      <c r="W79" s="3"/>
      <c r="X79" s="3"/>
      <c r="Y79" s="3"/>
    </row>
    <row r="80" ht="12.75" customHeight="1">
      <c r="A80" s="3"/>
      <c r="B80" s="40"/>
      <c r="C80" s="41"/>
      <c r="D80" s="41"/>
      <c r="E80" s="3"/>
      <c r="F80" s="3"/>
      <c r="G80" s="3"/>
      <c r="H80" s="3"/>
      <c r="I80" s="3"/>
      <c r="J80" s="3"/>
      <c r="K80" s="3"/>
      <c r="L80" s="3"/>
      <c r="M80" s="3"/>
      <c r="N80" s="3"/>
      <c r="O80" s="3"/>
      <c r="P80" s="3"/>
      <c r="Q80" s="3"/>
      <c r="R80" s="3"/>
      <c r="S80" s="3"/>
      <c r="T80" s="3"/>
      <c r="U80" s="3"/>
      <c r="V80" s="3"/>
      <c r="W80" s="3"/>
      <c r="X80" s="3"/>
      <c r="Y80" s="3"/>
    </row>
    <row r="81" ht="12.75" customHeight="1">
      <c r="A81" s="3"/>
      <c r="B81" s="40"/>
      <c r="C81" s="41"/>
      <c r="D81" s="41"/>
      <c r="E81" s="3"/>
      <c r="F81" s="3"/>
      <c r="G81" s="3"/>
      <c r="H81" s="3"/>
      <c r="I81" s="3"/>
      <c r="J81" s="3"/>
      <c r="K81" s="3"/>
      <c r="L81" s="3"/>
      <c r="M81" s="3"/>
      <c r="N81" s="3"/>
      <c r="O81" s="3"/>
      <c r="P81" s="3"/>
      <c r="Q81" s="3"/>
      <c r="R81" s="3"/>
      <c r="S81" s="3"/>
      <c r="T81" s="3"/>
      <c r="U81" s="3"/>
      <c r="V81" s="3"/>
      <c r="W81" s="3"/>
      <c r="X81" s="3"/>
      <c r="Y81" s="3"/>
    </row>
    <row r="82" ht="12.75" customHeight="1">
      <c r="A82" s="3"/>
      <c r="B82" s="40"/>
      <c r="C82" s="41"/>
      <c r="D82" s="41"/>
      <c r="E82" s="3"/>
      <c r="F82" s="3"/>
      <c r="G82" s="3"/>
      <c r="H82" s="3"/>
      <c r="I82" s="3"/>
      <c r="J82" s="3"/>
      <c r="K82" s="3"/>
      <c r="L82" s="3"/>
      <c r="M82" s="3"/>
      <c r="N82" s="3"/>
      <c r="O82" s="3"/>
      <c r="P82" s="3"/>
      <c r="Q82" s="3"/>
      <c r="R82" s="3"/>
      <c r="S82" s="3"/>
      <c r="T82" s="3"/>
      <c r="U82" s="3"/>
      <c r="V82" s="3"/>
      <c r="W82" s="3"/>
      <c r="X82" s="3"/>
      <c r="Y82" s="3"/>
    </row>
    <row r="83" ht="12.75" customHeight="1">
      <c r="A83" s="3"/>
      <c r="B83" s="40"/>
      <c r="C83" s="41"/>
      <c r="D83" s="41"/>
      <c r="E83" s="3"/>
      <c r="F83" s="3"/>
      <c r="G83" s="3"/>
      <c r="H83" s="3"/>
      <c r="I83" s="3"/>
      <c r="J83" s="3"/>
      <c r="K83" s="3"/>
      <c r="L83" s="3"/>
      <c r="M83" s="3"/>
      <c r="N83" s="3"/>
      <c r="O83" s="3"/>
      <c r="P83" s="3"/>
      <c r="Q83" s="3"/>
      <c r="R83" s="3"/>
      <c r="S83" s="3"/>
      <c r="T83" s="3"/>
      <c r="U83" s="3"/>
      <c r="V83" s="3"/>
      <c r="W83" s="3"/>
      <c r="X83" s="3"/>
      <c r="Y83" s="3"/>
    </row>
    <row r="84" ht="12.75" customHeight="1">
      <c r="A84" s="3"/>
      <c r="B84" s="40"/>
      <c r="C84" s="41"/>
      <c r="D84" s="41"/>
      <c r="E84" s="3"/>
      <c r="F84" s="3"/>
      <c r="G84" s="3"/>
      <c r="H84" s="3"/>
      <c r="I84" s="3"/>
      <c r="J84" s="3"/>
      <c r="K84" s="3"/>
      <c r="L84" s="3"/>
      <c r="M84" s="3"/>
      <c r="N84" s="3"/>
      <c r="O84" s="3"/>
      <c r="P84" s="3"/>
      <c r="Q84" s="3"/>
      <c r="R84" s="3"/>
      <c r="S84" s="3"/>
      <c r="T84" s="3"/>
      <c r="U84" s="3"/>
      <c r="V84" s="3"/>
      <c r="W84" s="3"/>
      <c r="X84" s="3"/>
      <c r="Y84" s="3"/>
    </row>
    <row r="85" ht="12.75" customHeight="1">
      <c r="A85" s="3"/>
      <c r="B85" s="40"/>
      <c r="C85" s="41"/>
      <c r="D85" s="41"/>
      <c r="E85" s="3"/>
      <c r="F85" s="3"/>
      <c r="G85" s="3"/>
      <c r="H85" s="3"/>
      <c r="I85" s="3"/>
      <c r="J85" s="3"/>
      <c r="K85" s="3"/>
      <c r="L85" s="3"/>
      <c r="M85" s="3"/>
      <c r="N85" s="3"/>
      <c r="O85" s="3"/>
      <c r="P85" s="3"/>
      <c r="Q85" s="3"/>
      <c r="R85" s="3"/>
      <c r="S85" s="3"/>
      <c r="T85" s="3"/>
      <c r="U85" s="3"/>
      <c r="V85" s="3"/>
      <c r="W85" s="3"/>
      <c r="X85" s="3"/>
      <c r="Y85" s="3"/>
    </row>
    <row r="86" ht="12.75" customHeight="1">
      <c r="A86" s="3"/>
      <c r="B86" s="40"/>
      <c r="C86" s="41"/>
      <c r="D86" s="41"/>
      <c r="E86" s="3"/>
      <c r="F86" s="3"/>
      <c r="G86" s="3"/>
      <c r="H86" s="3"/>
      <c r="I86" s="3"/>
      <c r="J86" s="3"/>
      <c r="K86" s="3"/>
      <c r="L86" s="3"/>
      <c r="M86" s="3"/>
      <c r="N86" s="3"/>
      <c r="O86" s="3"/>
      <c r="P86" s="3"/>
      <c r="Q86" s="3"/>
      <c r="R86" s="3"/>
      <c r="S86" s="3"/>
      <c r="T86" s="3"/>
      <c r="U86" s="3"/>
      <c r="V86" s="3"/>
      <c r="W86" s="3"/>
      <c r="X86" s="3"/>
      <c r="Y86" s="3"/>
    </row>
    <row r="87" ht="12.75" customHeight="1">
      <c r="A87" s="3"/>
      <c r="B87" s="40"/>
      <c r="C87" s="41"/>
      <c r="D87" s="41"/>
      <c r="E87" s="3"/>
      <c r="F87" s="3"/>
      <c r="G87" s="3"/>
      <c r="H87" s="3"/>
      <c r="I87" s="3"/>
      <c r="J87" s="3"/>
      <c r="K87" s="3"/>
      <c r="L87" s="3"/>
      <c r="M87" s="3"/>
      <c r="N87" s="3"/>
      <c r="O87" s="3"/>
      <c r="P87" s="3"/>
      <c r="Q87" s="3"/>
      <c r="R87" s="3"/>
      <c r="S87" s="3"/>
      <c r="T87" s="3"/>
      <c r="U87" s="3"/>
      <c r="V87" s="3"/>
      <c r="W87" s="3"/>
      <c r="X87" s="3"/>
      <c r="Y87" s="3"/>
    </row>
    <row r="88" ht="12.75" customHeight="1">
      <c r="A88" s="3"/>
      <c r="B88" s="40"/>
      <c r="C88" s="41"/>
      <c r="D88" s="41"/>
      <c r="E88" s="3"/>
      <c r="F88" s="3"/>
      <c r="G88" s="3"/>
      <c r="H88" s="3"/>
      <c r="I88" s="3"/>
      <c r="J88" s="3"/>
      <c r="K88" s="3"/>
      <c r="L88" s="3"/>
      <c r="M88" s="3"/>
      <c r="N88" s="3"/>
      <c r="O88" s="3"/>
      <c r="P88" s="3"/>
      <c r="Q88" s="3"/>
      <c r="R88" s="3"/>
      <c r="S88" s="3"/>
      <c r="T88" s="3"/>
      <c r="U88" s="3"/>
      <c r="V88" s="3"/>
      <c r="W88" s="3"/>
      <c r="X88" s="3"/>
      <c r="Y88" s="3"/>
    </row>
    <row r="89" ht="12.75" customHeight="1">
      <c r="A89" s="3"/>
      <c r="B89" s="40"/>
      <c r="C89" s="41"/>
      <c r="D89" s="41"/>
      <c r="E89" s="3"/>
      <c r="F89" s="3"/>
      <c r="G89" s="3"/>
      <c r="H89" s="3"/>
      <c r="I89" s="3"/>
      <c r="J89" s="3"/>
      <c r="K89" s="3"/>
      <c r="L89" s="3"/>
      <c r="M89" s="3"/>
      <c r="N89" s="3"/>
      <c r="O89" s="3"/>
      <c r="P89" s="3"/>
      <c r="Q89" s="3"/>
      <c r="R89" s="3"/>
      <c r="S89" s="3"/>
      <c r="T89" s="3"/>
      <c r="U89" s="3"/>
      <c r="V89" s="3"/>
      <c r="W89" s="3"/>
      <c r="X89" s="3"/>
      <c r="Y89" s="3"/>
    </row>
    <row r="90" ht="12.75" customHeight="1">
      <c r="A90" s="3"/>
      <c r="B90" s="40"/>
      <c r="C90" s="41"/>
      <c r="D90" s="41"/>
      <c r="E90" s="3"/>
      <c r="F90" s="3"/>
      <c r="G90" s="3"/>
      <c r="H90" s="3"/>
      <c r="I90" s="3"/>
      <c r="J90" s="3"/>
      <c r="K90" s="3"/>
      <c r="L90" s="3"/>
      <c r="M90" s="3"/>
      <c r="N90" s="3"/>
      <c r="O90" s="3"/>
      <c r="P90" s="3"/>
      <c r="Q90" s="3"/>
      <c r="R90" s="3"/>
      <c r="S90" s="3"/>
      <c r="T90" s="3"/>
      <c r="U90" s="3"/>
      <c r="V90" s="3"/>
      <c r="W90" s="3"/>
      <c r="X90" s="3"/>
      <c r="Y90" s="3"/>
    </row>
    <row r="91" ht="12.75" customHeight="1">
      <c r="A91" s="3"/>
      <c r="B91" s="40"/>
      <c r="C91" s="41"/>
      <c r="D91" s="41"/>
      <c r="E91" s="3"/>
      <c r="F91" s="3"/>
      <c r="G91" s="3"/>
      <c r="H91" s="3"/>
      <c r="I91" s="3"/>
      <c r="J91" s="3"/>
      <c r="K91" s="3"/>
      <c r="L91" s="3"/>
      <c r="M91" s="3"/>
      <c r="N91" s="3"/>
      <c r="O91" s="3"/>
      <c r="P91" s="3"/>
      <c r="Q91" s="3"/>
      <c r="R91" s="3"/>
      <c r="S91" s="3"/>
      <c r="T91" s="3"/>
      <c r="U91" s="3"/>
      <c r="V91" s="3"/>
      <c r="W91" s="3"/>
      <c r="X91" s="3"/>
      <c r="Y91" s="3"/>
    </row>
    <row r="92" ht="12.75" customHeight="1">
      <c r="A92" s="3"/>
      <c r="B92" s="40"/>
      <c r="C92" s="41"/>
      <c r="D92" s="41"/>
      <c r="E92" s="3"/>
      <c r="F92" s="3"/>
      <c r="G92" s="3"/>
      <c r="H92" s="3"/>
      <c r="I92" s="3"/>
      <c r="J92" s="3"/>
      <c r="K92" s="3"/>
      <c r="L92" s="3"/>
      <c r="M92" s="3"/>
      <c r="N92" s="3"/>
      <c r="O92" s="3"/>
      <c r="P92" s="3"/>
      <c r="Q92" s="3"/>
      <c r="R92" s="3"/>
      <c r="S92" s="3"/>
      <c r="T92" s="3"/>
      <c r="U92" s="3"/>
      <c r="V92" s="3"/>
      <c r="W92" s="3"/>
      <c r="X92" s="3"/>
      <c r="Y92" s="3"/>
    </row>
    <row r="93" ht="12.75" customHeight="1">
      <c r="A93" s="3"/>
      <c r="B93" s="40"/>
      <c r="C93" s="41"/>
      <c r="D93" s="41"/>
      <c r="E93" s="3"/>
      <c r="F93" s="3"/>
      <c r="G93" s="3"/>
      <c r="H93" s="3"/>
      <c r="I93" s="3"/>
      <c r="J93" s="3"/>
      <c r="K93" s="3"/>
      <c r="L93" s="3"/>
      <c r="M93" s="3"/>
      <c r="N93" s="3"/>
      <c r="O93" s="3"/>
      <c r="P93" s="3"/>
      <c r="Q93" s="3"/>
      <c r="R93" s="3"/>
      <c r="S93" s="3"/>
      <c r="T93" s="3"/>
      <c r="U93" s="3"/>
      <c r="V93" s="3"/>
      <c r="W93" s="3"/>
      <c r="X93" s="3"/>
      <c r="Y93" s="3"/>
    </row>
    <row r="94" ht="12.75" customHeight="1">
      <c r="A94" s="3"/>
      <c r="B94" s="40"/>
      <c r="C94" s="41"/>
      <c r="D94" s="41"/>
      <c r="E94" s="3"/>
      <c r="F94" s="3"/>
      <c r="G94" s="3"/>
      <c r="H94" s="3"/>
      <c r="I94" s="3"/>
      <c r="J94" s="3"/>
      <c r="K94" s="3"/>
      <c r="L94" s="3"/>
      <c r="M94" s="3"/>
      <c r="N94" s="3"/>
      <c r="O94" s="3"/>
      <c r="P94" s="3"/>
      <c r="Q94" s="3"/>
      <c r="R94" s="3"/>
      <c r="S94" s="3"/>
      <c r="T94" s="3"/>
      <c r="U94" s="3"/>
      <c r="V94" s="3"/>
      <c r="W94" s="3"/>
      <c r="X94" s="3"/>
      <c r="Y94" s="3"/>
    </row>
    <row r="95" ht="12.75" customHeight="1">
      <c r="A95" s="3"/>
      <c r="B95" s="40"/>
      <c r="C95" s="41"/>
      <c r="D95" s="41"/>
      <c r="E95" s="3"/>
      <c r="F95" s="3"/>
      <c r="G95" s="3"/>
      <c r="H95" s="3"/>
      <c r="I95" s="3"/>
      <c r="J95" s="3"/>
      <c r="K95" s="3"/>
      <c r="L95" s="3"/>
      <c r="M95" s="3"/>
      <c r="N95" s="3"/>
      <c r="O95" s="3"/>
      <c r="P95" s="3"/>
      <c r="Q95" s="3"/>
      <c r="R95" s="3"/>
      <c r="S95" s="3"/>
      <c r="T95" s="3"/>
      <c r="U95" s="3"/>
      <c r="V95" s="3"/>
      <c r="W95" s="3"/>
      <c r="X95" s="3"/>
      <c r="Y95" s="3"/>
    </row>
    <row r="96" ht="12.75" customHeight="1">
      <c r="A96" s="3"/>
      <c r="B96" s="40"/>
      <c r="C96" s="41"/>
      <c r="D96" s="41"/>
      <c r="E96" s="3"/>
      <c r="F96" s="3"/>
      <c r="G96" s="3"/>
      <c r="H96" s="3"/>
      <c r="I96" s="3"/>
      <c r="J96" s="3"/>
      <c r="K96" s="3"/>
      <c r="L96" s="3"/>
      <c r="M96" s="3"/>
      <c r="N96" s="3"/>
      <c r="O96" s="3"/>
      <c r="P96" s="3"/>
      <c r="Q96" s="3"/>
      <c r="R96" s="3"/>
      <c r="S96" s="3"/>
      <c r="T96" s="3"/>
      <c r="U96" s="3"/>
      <c r="V96" s="3"/>
      <c r="W96" s="3"/>
      <c r="X96" s="3"/>
      <c r="Y96" s="3"/>
    </row>
    <row r="97" ht="12.75" customHeight="1">
      <c r="A97" s="3"/>
      <c r="B97" s="40"/>
      <c r="C97" s="41"/>
      <c r="D97" s="41"/>
      <c r="E97" s="3"/>
      <c r="F97" s="3"/>
      <c r="G97" s="3"/>
      <c r="H97" s="3"/>
      <c r="I97" s="3"/>
      <c r="J97" s="3"/>
      <c r="K97" s="3"/>
      <c r="L97" s="3"/>
      <c r="M97" s="3"/>
      <c r="N97" s="3"/>
      <c r="O97" s="3"/>
      <c r="P97" s="3"/>
      <c r="Q97" s="3"/>
      <c r="R97" s="3"/>
      <c r="S97" s="3"/>
      <c r="T97" s="3"/>
      <c r="U97" s="3"/>
      <c r="V97" s="3"/>
      <c r="W97" s="3"/>
      <c r="X97" s="3"/>
      <c r="Y97" s="3"/>
    </row>
    <row r="98" ht="12.75" customHeight="1">
      <c r="A98" s="3"/>
      <c r="B98" s="40"/>
      <c r="C98" s="41"/>
      <c r="D98" s="41"/>
      <c r="E98" s="3"/>
      <c r="F98" s="3"/>
      <c r="G98" s="3"/>
      <c r="H98" s="3"/>
      <c r="I98" s="3"/>
      <c r="J98" s="3"/>
      <c r="K98" s="3"/>
      <c r="L98" s="3"/>
      <c r="M98" s="3"/>
      <c r="N98" s="3"/>
      <c r="O98" s="3"/>
      <c r="P98" s="3"/>
      <c r="Q98" s="3"/>
      <c r="R98" s="3"/>
      <c r="S98" s="3"/>
      <c r="T98" s="3"/>
      <c r="U98" s="3"/>
      <c r="V98" s="3"/>
      <c r="W98" s="3"/>
      <c r="X98" s="3"/>
      <c r="Y98" s="3"/>
    </row>
    <row r="99" ht="12.75" customHeight="1">
      <c r="A99" s="3"/>
      <c r="B99" s="40"/>
      <c r="C99" s="41"/>
      <c r="D99" s="41"/>
      <c r="E99" s="3"/>
      <c r="F99" s="3"/>
      <c r="G99" s="3"/>
      <c r="H99" s="3"/>
      <c r="I99" s="3"/>
      <c r="J99" s="3"/>
      <c r="K99" s="3"/>
      <c r="L99" s="3"/>
      <c r="M99" s="3"/>
      <c r="N99" s="3"/>
      <c r="O99" s="3"/>
      <c r="P99" s="3"/>
      <c r="Q99" s="3"/>
      <c r="R99" s="3"/>
      <c r="S99" s="3"/>
      <c r="T99" s="3"/>
      <c r="U99" s="3"/>
      <c r="V99" s="3"/>
      <c r="W99" s="3"/>
      <c r="X99" s="3"/>
      <c r="Y99" s="3"/>
    </row>
    <row r="100" ht="12.75" customHeight="1">
      <c r="A100" s="3"/>
      <c r="B100" s="40"/>
      <c r="C100" s="41"/>
      <c r="D100" s="41"/>
      <c r="E100" s="3"/>
      <c r="F100" s="3"/>
      <c r="G100" s="3"/>
      <c r="H100" s="3"/>
      <c r="I100" s="3"/>
      <c r="J100" s="3"/>
      <c r="K100" s="3"/>
      <c r="L100" s="3"/>
      <c r="M100" s="3"/>
      <c r="N100" s="3"/>
      <c r="O100" s="3"/>
      <c r="P100" s="3"/>
      <c r="Q100" s="3"/>
      <c r="R100" s="3"/>
      <c r="S100" s="3"/>
      <c r="T100" s="3"/>
      <c r="U100" s="3"/>
      <c r="V100" s="3"/>
      <c r="W100" s="3"/>
      <c r="X100" s="3"/>
      <c r="Y100" s="3"/>
    </row>
    <row r="101" ht="12.75" customHeight="1">
      <c r="A101" s="3"/>
      <c r="B101" s="40"/>
      <c r="C101" s="41"/>
      <c r="D101" s="41"/>
      <c r="E101" s="3"/>
      <c r="F101" s="3"/>
      <c r="G101" s="3"/>
      <c r="H101" s="3"/>
      <c r="I101" s="3"/>
      <c r="J101" s="3"/>
      <c r="K101" s="3"/>
      <c r="L101" s="3"/>
      <c r="M101" s="3"/>
      <c r="N101" s="3"/>
      <c r="O101" s="3"/>
      <c r="P101" s="3"/>
      <c r="Q101" s="3"/>
      <c r="R101" s="3"/>
      <c r="S101" s="3"/>
      <c r="T101" s="3"/>
      <c r="U101" s="3"/>
      <c r="V101" s="3"/>
      <c r="W101" s="3"/>
      <c r="X101" s="3"/>
      <c r="Y101" s="3"/>
    </row>
    <row r="102" ht="12.75" customHeight="1">
      <c r="A102" s="3"/>
      <c r="B102" s="40"/>
      <c r="C102" s="41"/>
      <c r="D102" s="41"/>
      <c r="E102" s="3"/>
      <c r="F102" s="3"/>
      <c r="G102" s="3"/>
      <c r="H102" s="3"/>
      <c r="I102" s="3"/>
      <c r="J102" s="3"/>
      <c r="K102" s="3"/>
      <c r="L102" s="3"/>
      <c r="M102" s="3"/>
      <c r="N102" s="3"/>
      <c r="O102" s="3"/>
      <c r="P102" s="3"/>
      <c r="Q102" s="3"/>
      <c r="R102" s="3"/>
      <c r="S102" s="3"/>
      <c r="T102" s="3"/>
      <c r="U102" s="3"/>
      <c r="V102" s="3"/>
      <c r="W102" s="3"/>
      <c r="X102" s="3"/>
      <c r="Y102" s="3"/>
    </row>
    <row r="103" ht="12.75" customHeight="1">
      <c r="A103" s="3"/>
      <c r="B103" s="40"/>
      <c r="C103" s="41"/>
      <c r="D103" s="41"/>
      <c r="E103" s="3"/>
      <c r="F103" s="3"/>
      <c r="G103" s="3"/>
      <c r="H103" s="3"/>
      <c r="I103" s="3"/>
      <c r="J103" s="3"/>
      <c r="K103" s="3"/>
      <c r="L103" s="3"/>
      <c r="M103" s="3"/>
      <c r="N103" s="3"/>
      <c r="O103" s="3"/>
      <c r="P103" s="3"/>
      <c r="Q103" s="3"/>
      <c r="R103" s="3"/>
      <c r="S103" s="3"/>
      <c r="T103" s="3"/>
      <c r="U103" s="3"/>
      <c r="V103" s="3"/>
      <c r="W103" s="3"/>
      <c r="X103" s="3"/>
      <c r="Y103" s="3"/>
    </row>
    <row r="104" ht="12.75" customHeight="1">
      <c r="A104" s="3"/>
      <c r="B104" s="40"/>
      <c r="C104" s="41"/>
      <c r="D104" s="41"/>
      <c r="E104" s="3"/>
      <c r="F104" s="3"/>
      <c r="G104" s="3"/>
      <c r="H104" s="3"/>
      <c r="I104" s="3"/>
      <c r="J104" s="3"/>
      <c r="K104" s="3"/>
      <c r="L104" s="3"/>
      <c r="M104" s="3"/>
      <c r="N104" s="3"/>
      <c r="O104" s="3"/>
      <c r="P104" s="3"/>
      <c r="Q104" s="3"/>
      <c r="R104" s="3"/>
      <c r="S104" s="3"/>
      <c r="T104" s="3"/>
      <c r="U104" s="3"/>
      <c r="V104" s="3"/>
      <c r="W104" s="3"/>
      <c r="X104" s="3"/>
      <c r="Y104" s="3"/>
    </row>
    <row r="105" ht="12.75" customHeight="1">
      <c r="A105" s="3"/>
      <c r="B105" s="40"/>
      <c r="C105" s="41"/>
      <c r="D105" s="41"/>
      <c r="E105" s="3"/>
      <c r="F105" s="3"/>
      <c r="G105" s="3"/>
      <c r="H105" s="3"/>
      <c r="I105" s="3"/>
      <c r="J105" s="3"/>
      <c r="K105" s="3"/>
      <c r="L105" s="3"/>
      <c r="M105" s="3"/>
      <c r="N105" s="3"/>
      <c r="O105" s="3"/>
      <c r="P105" s="3"/>
      <c r="Q105" s="3"/>
      <c r="R105" s="3"/>
      <c r="S105" s="3"/>
      <c r="T105" s="3"/>
      <c r="U105" s="3"/>
      <c r="V105" s="3"/>
      <c r="W105" s="3"/>
      <c r="X105" s="3"/>
      <c r="Y105" s="3"/>
    </row>
    <row r="106" ht="12.75" customHeight="1">
      <c r="A106" s="3"/>
      <c r="B106" s="40"/>
      <c r="C106" s="41"/>
      <c r="D106" s="41"/>
      <c r="E106" s="3"/>
      <c r="F106" s="3"/>
      <c r="G106" s="3"/>
      <c r="H106" s="3"/>
      <c r="I106" s="3"/>
      <c r="J106" s="3"/>
      <c r="K106" s="3"/>
      <c r="L106" s="3"/>
      <c r="M106" s="3"/>
      <c r="N106" s="3"/>
      <c r="O106" s="3"/>
      <c r="P106" s="3"/>
      <c r="Q106" s="3"/>
      <c r="R106" s="3"/>
      <c r="S106" s="3"/>
      <c r="T106" s="3"/>
      <c r="U106" s="3"/>
      <c r="V106" s="3"/>
      <c r="W106" s="3"/>
      <c r="X106" s="3"/>
      <c r="Y106" s="3"/>
    </row>
    <row r="107" ht="12.75" customHeight="1">
      <c r="A107" s="3"/>
      <c r="B107" s="40"/>
      <c r="C107" s="41"/>
      <c r="D107" s="41"/>
      <c r="E107" s="3"/>
      <c r="F107" s="3"/>
      <c r="G107" s="3"/>
      <c r="H107" s="3"/>
      <c r="I107" s="3"/>
      <c r="J107" s="3"/>
      <c r="K107" s="3"/>
      <c r="L107" s="3"/>
      <c r="M107" s="3"/>
      <c r="N107" s="3"/>
      <c r="O107" s="3"/>
      <c r="P107" s="3"/>
      <c r="Q107" s="3"/>
      <c r="R107" s="3"/>
      <c r="S107" s="3"/>
      <c r="T107" s="3"/>
      <c r="U107" s="3"/>
      <c r="V107" s="3"/>
      <c r="W107" s="3"/>
      <c r="X107" s="3"/>
      <c r="Y107" s="3"/>
    </row>
    <row r="108" ht="12.75" customHeight="1">
      <c r="A108" s="3"/>
      <c r="B108" s="40"/>
      <c r="C108" s="41"/>
      <c r="D108" s="41"/>
      <c r="E108" s="3"/>
      <c r="F108" s="3"/>
      <c r="G108" s="3"/>
      <c r="H108" s="3"/>
      <c r="I108" s="3"/>
      <c r="J108" s="3"/>
      <c r="K108" s="3"/>
      <c r="L108" s="3"/>
      <c r="M108" s="3"/>
      <c r="N108" s="3"/>
      <c r="O108" s="3"/>
      <c r="P108" s="3"/>
      <c r="Q108" s="3"/>
      <c r="R108" s="3"/>
      <c r="S108" s="3"/>
      <c r="T108" s="3"/>
      <c r="U108" s="3"/>
      <c r="V108" s="3"/>
      <c r="W108" s="3"/>
      <c r="X108" s="3"/>
      <c r="Y108" s="3"/>
    </row>
    <row r="109" ht="12.75" customHeight="1">
      <c r="A109" s="3"/>
      <c r="B109" s="40"/>
      <c r="C109" s="41"/>
      <c r="D109" s="41"/>
      <c r="E109" s="3"/>
      <c r="F109" s="3"/>
      <c r="G109" s="3"/>
      <c r="H109" s="3"/>
      <c r="I109" s="3"/>
      <c r="J109" s="3"/>
      <c r="K109" s="3"/>
      <c r="L109" s="3"/>
      <c r="M109" s="3"/>
      <c r="N109" s="3"/>
      <c r="O109" s="3"/>
      <c r="P109" s="3"/>
      <c r="Q109" s="3"/>
      <c r="R109" s="3"/>
      <c r="S109" s="3"/>
      <c r="T109" s="3"/>
      <c r="U109" s="3"/>
      <c r="V109" s="3"/>
      <c r="W109" s="3"/>
      <c r="X109" s="3"/>
      <c r="Y109" s="3"/>
    </row>
    <row r="110" ht="12.75" customHeight="1">
      <c r="A110" s="3"/>
      <c r="B110" s="40"/>
      <c r="C110" s="41"/>
      <c r="D110" s="41"/>
      <c r="E110" s="3"/>
      <c r="F110" s="3"/>
      <c r="G110" s="3"/>
      <c r="H110" s="3"/>
      <c r="I110" s="3"/>
      <c r="J110" s="3"/>
      <c r="K110" s="3"/>
      <c r="L110" s="3"/>
      <c r="M110" s="3"/>
      <c r="N110" s="3"/>
      <c r="O110" s="3"/>
      <c r="P110" s="3"/>
      <c r="Q110" s="3"/>
      <c r="R110" s="3"/>
      <c r="S110" s="3"/>
      <c r="T110" s="3"/>
      <c r="U110" s="3"/>
      <c r="V110" s="3"/>
      <c r="W110" s="3"/>
      <c r="X110" s="3"/>
      <c r="Y110" s="3"/>
    </row>
    <row r="111" ht="12.75" customHeight="1">
      <c r="A111" s="3"/>
      <c r="B111" s="40"/>
      <c r="C111" s="41"/>
      <c r="D111" s="41"/>
      <c r="E111" s="3"/>
      <c r="F111" s="3"/>
      <c r="G111" s="3"/>
      <c r="H111" s="3"/>
      <c r="I111" s="3"/>
      <c r="J111" s="3"/>
      <c r="K111" s="3"/>
      <c r="L111" s="3"/>
      <c r="M111" s="3"/>
      <c r="N111" s="3"/>
      <c r="O111" s="3"/>
      <c r="P111" s="3"/>
      <c r="Q111" s="3"/>
      <c r="R111" s="3"/>
      <c r="S111" s="3"/>
      <c r="T111" s="3"/>
      <c r="U111" s="3"/>
      <c r="V111" s="3"/>
      <c r="W111" s="3"/>
      <c r="X111" s="3"/>
      <c r="Y111" s="3"/>
    </row>
    <row r="112" ht="12.75" customHeight="1">
      <c r="A112" s="3"/>
      <c r="B112" s="40"/>
      <c r="C112" s="41"/>
      <c r="D112" s="41"/>
      <c r="E112" s="3"/>
      <c r="F112" s="3"/>
      <c r="G112" s="3"/>
      <c r="H112" s="3"/>
      <c r="I112" s="3"/>
      <c r="J112" s="3"/>
      <c r="K112" s="3"/>
      <c r="L112" s="3"/>
      <c r="M112" s="3"/>
      <c r="N112" s="3"/>
      <c r="O112" s="3"/>
      <c r="P112" s="3"/>
      <c r="Q112" s="3"/>
      <c r="R112" s="3"/>
      <c r="S112" s="3"/>
      <c r="T112" s="3"/>
      <c r="U112" s="3"/>
      <c r="V112" s="3"/>
      <c r="W112" s="3"/>
      <c r="X112" s="3"/>
      <c r="Y112" s="3"/>
    </row>
    <row r="113" ht="12.75" customHeight="1">
      <c r="A113" s="3"/>
      <c r="B113" s="40"/>
      <c r="C113" s="41"/>
      <c r="D113" s="41"/>
      <c r="E113" s="3"/>
      <c r="F113" s="3"/>
      <c r="G113" s="3"/>
      <c r="H113" s="3"/>
      <c r="I113" s="3"/>
      <c r="J113" s="3"/>
      <c r="K113" s="3"/>
      <c r="L113" s="3"/>
      <c r="M113" s="3"/>
      <c r="N113" s="3"/>
      <c r="O113" s="3"/>
      <c r="P113" s="3"/>
      <c r="Q113" s="3"/>
      <c r="R113" s="3"/>
      <c r="S113" s="3"/>
      <c r="T113" s="3"/>
      <c r="U113" s="3"/>
      <c r="V113" s="3"/>
      <c r="W113" s="3"/>
      <c r="X113" s="3"/>
      <c r="Y113" s="3"/>
    </row>
    <row r="114" ht="12.75" customHeight="1">
      <c r="A114" s="3"/>
      <c r="B114" s="40"/>
      <c r="C114" s="41"/>
      <c r="D114" s="41"/>
      <c r="E114" s="3"/>
      <c r="F114" s="3"/>
      <c r="G114" s="3"/>
      <c r="H114" s="3"/>
      <c r="I114" s="3"/>
      <c r="J114" s="3"/>
      <c r="K114" s="3"/>
      <c r="L114" s="3"/>
      <c r="M114" s="3"/>
      <c r="N114" s="3"/>
      <c r="O114" s="3"/>
      <c r="P114" s="3"/>
      <c r="Q114" s="3"/>
      <c r="R114" s="3"/>
      <c r="S114" s="3"/>
      <c r="T114" s="3"/>
      <c r="U114" s="3"/>
      <c r="V114" s="3"/>
      <c r="W114" s="3"/>
      <c r="X114" s="3"/>
      <c r="Y114" s="3"/>
    </row>
    <row r="115" ht="12.75" customHeight="1">
      <c r="A115" s="3"/>
      <c r="B115" s="40"/>
      <c r="C115" s="41"/>
      <c r="D115" s="41"/>
      <c r="E115" s="3"/>
      <c r="F115" s="3"/>
      <c r="G115" s="3"/>
      <c r="H115" s="3"/>
      <c r="I115" s="3"/>
      <c r="J115" s="3"/>
      <c r="K115" s="3"/>
      <c r="L115" s="3"/>
      <c r="M115" s="3"/>
      <c r="N115" s="3"/>
      <c r="O115" s="3"/>
      <c r="P115" s="3"/>
      <c r="Q115" s="3"/>
      <c r="R115" s="3"/>
      <c r="S115" s="3"/>
      <c r="T115" s="3"/>
      <c r="U115" s="3"/>
      <c r="V115" s="3"/>
      <c r="W115" s="3"/>
      <c r="X115" s="3"/>
      <c r="Y115" s="3"/>
    </row>
    <row r="116" ht="12.75" customHeight="1">
      <c r="A116" s="3"/>
      <c r="B116" s="40"/>
      <c r="C116" s="41"/>
      <c r="D116" s="41"/>
      <c r="E116" s="3"/>
      <c r="F116" s="3"/>
      <c r="G116" s="3"/>
      <c r="H116" s="3"/>
      <c r="I116" s="3"/>
      <c r="J116" s="3"/>
      <c r="K116" s="3"/>
      <c r="L116" s="3"/>
      <c r="M116" s="3"/>
      <c r="N116" s="3"/>
      <c r="O116" s="3"/>
      <c r="P116" s="3"/>
      <c r="Q116" s="3"/>
      <c r="R116" s="3"/>
      <c r="S116" s="3"/>
      <c r="T116" s="3"/>
      <c r="U116" s="3"/>
      <c r="V116" s="3"/>
      <c r="W116" s="3"/>
      <c r="X116" s="3"/>
      <c r="Y116" s="3"/>
    </row>
    <row r="117" ht="12.75" customHeight="1">
      <c r="A117" s="3"/>
      <c r="B117" s="40"/>
      <c r="C117" s="41"/>
      <c r="D117" s="41"/>
      <c r="E117" s="3"/>
      <c r="F117" s="3"/>
      <c r="G117" s="3"/>
      <c r="H117" s="3"/>
      <c r="I117" s="3"/>
      <c r="J117" s="3"/>
      <c r="K117" s="3"/>
      <c r="L117" s="3"/>
      <c r="M117" s="3"/>
      <c r="N117" s="3"/>
      <c r="O117" s="3"/>
      <c r="P117" s="3"/>
      <c r="Q117" s="3"/>
      <c r="R117" s="3"/>
      <c r="S117" s="3"/>
      <c r="T117" s="3"/>
      <c r="U117" s="3"/>
      <c r="V117" s="3"/>
      <c r="W117" s="3"/>
      <c r="X117" s="3"/>
      <c r="Y117" s="3"/>
    </row>
    <row r="118" ht="12.75" customHeight="1">
      <c r="A118" s="3"/>
      <c r="B118" s="40"/>
      <c r="C118" s="41"/>
      <c r="D118" s="41"/>
      <c r="E118" s="3"/>
      <c r="F118" s="3"/>
      <c r="G118" s="3"/>
      <c r="H118" s="3"/>
      <c r="I118" s="3"/>
      <c r="J118" s="3"/>
      <c r="K118" s="3"/>
      <c r="L118" s="3"/>
      <c r="M118" s="3"/>
      <c r="N118" s="3"/>
      <c r="O118" s="3"/>
      <c r="P118" s="3"/>
      <c r="Q118" s="3"/>
      <c r="R118" s="3"/>
      <c r="S118" s="3"/>
      <c r="T118" s="3"/>
      <c r="U118" s="3"/>
      <c r="V118" s="3"/>
      <c r="W118" s="3"/>
      <c r="X118" s="3"/>
      <c r="Y118" s="3"/>
    </row>
    <row r="119" ht="12.75" customHeight="1">
      <c r="A119" s="3"/>
      <c r="B119" s="40"/>
      <c r="C119" s="41"/>
      <c r="D119" s="41"/>
      <c r="E119" s="3"/>
      <c r="F119" s="3"/>
      <c r="G119" s="3"/>
      <c r="H119" s="3"/>
      <c r="I119" s="3"/>
      <c r="J119" s="3"/>
      <c r="K119" s="3"/>
      <c r="L119" s="3"/>
      <c r="M119" s="3"/>
      <c r="N119" s="3"/>
      <c r="O119" s="3"/>
      <c r="P119" s="3"/>
      <c r="Q119" s="3"/>
      <c r="R119" s="3"/>
      <c r="S119" s="3"/>
      <c r="T119" s="3"/>
      <c r="U119" s="3"/>
      <c r="V119" s="3"/>
      <c r="W119" s="3"/>
      <c r="X119" s="3"/>
      <c r="Y119" s="3"/>
    </row>
    <row r="120" ht="12.75" customHeight="1">
      <c r="A120" s="3"/>
      <c r="B120" s="40"/>
      <c r="C120" s="41"/>
      <c r="D120" s="41"/>
      <c r="E120" s="3"/>
      <c r="F120" s="3"/>
      <c r="G120" s="3"/>
      <c r="H120" s="3"/>
      <c r="I120" s="3"/>
      <c r="J120" s="3"/>
      <c r="K120" s="3"/>
      <c r="L120" s="3"/>
      <c r="M120" s="3"/>
      <c r="N120" s="3"/>
      <c r="O120" s="3"/>
      <c r="P120" s="3"/>
      <c r="Q120" s="3"/>
      <c r="R120" s="3"/>
      <c r="S120" s="3"/>
      <c r="T120" s="3"/>
      <c r="U120" s="3"/>
      <c r="V120" s="3"/>
      <c r="W120" s="3"/>
      <c r="X120" s="3"/>
      <c r="Y120" s="3"/>
    </row>
    <row r="121" ht="12.75" customHeight="1">
      <c r="A121" s="3"/>
      <c r="B121" s="40"/>
      <c r="C121" s="41"/>
      <c r="D121" s="41"/>
      <c r="E121" s="3"/>
      <c r="F121" s="3"/>
      <c r="G121" s="3"/>
      <c r="H121" s="3"/>
      <c r="I121" s="3"/>
      <c r="J121" s="3"/>
      <c r="K121" s="3"/>
      <c r="L121" s="3"/>
      <c r="M121" s="3"/>
      <c r="N121" s="3"/>
      <c r="O121" s="3"/>
      <c r="P121" s="3"/>
      <c r="Q121" s="3"/>
      <c r="R121" s="3"/>
      <c r="S121" s="3"/>
      <c r="T121" s="3"/>
      <c r="U121" s="3"/>
      <c r="V121" s="3"/>
      <c r="W121" s="3"/>
      <c r="X121" s="3"/>
      <c r="Y121" s="3"/>
    </row>
    <row r="122" ht="12.75" customHeight="1">
      <c r="A122" s="3"/>
      <c r="B122" s="40"/>
      <c r="C122" s="41"/>
      <c r="D122" s="41"/>
      <c r="E122" s="3"/>
      <c r="F122" s="3"/>
      <c r="G122" s="3"/>
      <c r="H122" s="3"/>
      <c r="I122" s="3"/>
      <c r="J122" s="3"/>
      <c r="K122" s="3"/>
      <c r="L122" s="3"/>
      <c r="M122" s="3"/>
      <c r="N122" s="3"/>
      <c r="O122" s="3"/>
      <c r="P122" s="3"/>
      <c r="Q122" s="3"/>
      <c r="R122" s="3"/>
      <c r="S122" s="3"/>
      <c r="T122" s="3"/>
      <c r="U122" s="3"/>
      <c r="V122" s="3"/>
      <c r="W122" s="3"/>
      <c r="X122" s="3"/>
      <c r="Y122" s="3"/>
    </row>
    <row r="123" ht="12.75" customHeight="1">
      <c r="A123" s="3"/>
      <c r="B123" s="40"/>
      <c r="C123" s="41"/>
      <c r="D123" s="41"/>
      <c r="E123" s="3"/>
      <c r="F123" s="3"/>
      <c r="G123" s="3"/>
      <c r="H123" s="3"/>
      <c r="I123" s="3"/>
      <c r="J123" s="3"/>
      <c r="K123" s="3"/>
      <c r="L123" s="3"/>
      <c r="M123" s="3"/>
      <c r="N123" s="3"/>
      <c r="O123" s="3"/>
      <c r="P123" s="3"/>
      <c r="Q123" s="3"/>
      <c r="R123" s="3"/>
      <c r="S123" s="3"/>
      <c r="T123" s="3"/>
      <c r="U123" s="3"/>
      <c r="V123" s="3"/>
      <c r="W123" s="3"/>
      <c r="X123" s="3"/>
      <c r="Y123" s="3"/>
    </row>
    <row r="124" ht="12.75" customHeight="1">
      <c r="A124" s="3"/>
      <c r="B124" s="40"/>
      <c r="C124" s="41"/>
      <c r="D124" s="41"/>
      <c r="E124" s="3"/>
      <c r="F124" s="3"/>
      <c r="G124" s="3"/>
      <c r="H124" s="3"/>
      <c r="I124" s="3"/>
      <c r="J124" s="3"/>
      <c r="K124" s="3"/>
      <c r="L124" s="3"/>
      <c r="M124" s="3"/>
      <c r="N124" s="3"/>
      <c r="O124" s="3"/>
      <c r="P124" s="3"/>
      <c r="Q124" s="3"/>
      <c r="R124" s="3"/>
      <c r="S124" s="3"/>
      <c r="T124" s="3"/>
      <c r="U124" s="3"/>
      <c r="V124" s="3"/>
      <c r="W124" s="3"/>
      <c r="X124" s="3"/>
      <c r="Y124" s="3"/>
    </row>
    <row r="125" ht="12.75" customHeight="1">
      <c r="A125" s="3"/>
      <c r="B125" s="40"/>
      <c r="C125" s="41"/>
      <c r="D125" s="41"/>
      <c r="E125" s="3"/>
      <c r="F125" s="3"/>
      <c r="G125" s="3"/>
      <c r="H125" s="3"/>
      <c r="I125" s="3"/>
      <c r="J125" s="3"/>
      <c r="K125" s="3"/>
      <c r="L125" s="3"/>
      <c r="M125" s="3"/>
      <c r="N125" s="3"/>
      <c r="O125" s="3"/>
      <c r="P125" s="3"/>
      <c r="Q125" s="3"/>
      <c r="R125" s="3"/>
      <c r="S125" s="3"/>
      <c r="T125" s="3"/>
      <c r="U125" s="3"/>
      <c r="V125" s="3"/>
      <c r="W125" s="3"/>
      <c r="X125" s="3"/>
      <c r="Y125" s="3"/>
    </row>
    <row r="126" ht="12.75" customHeight="1">
      <c r="A126" s="3"/>
      <c r="B126" s="40"/>
      <c r="C126" s="41"/>
      <c r="D126" s="41"/>
      <c r="E126" s="3"/>
      <c r="F126" s="3"/>
      <c r="G126" s="3"/>
      <c r="H126" s="3"/>
      <c r="I126" s="3"/>
      <c r="J126" s="3"/>
      <c r="K126" s="3"/>
      <c r="L126" s="3"/>
      <c r="M126" s="3"/>
      <c r="N126" s="3"/>
      <c r="O126" s="3"/>
      <c r="P126" s="3"/>
      <c r="Q126" s="3"/>
      <c r="R126" s="3"/>
      <c r="S126" s="3"/>
      <c r="T126" s="3"/>
      <c r="U126" s="3"/>
      <c r="V126" s="3"/>
      <c r="W126" s="3"/>
      <c r="X126" s="3"/>
      <c r="Y126" s="3"/>
    </row>
    <row r="127" ht="12.75" customHeight="1">
      <c r="A127" s="3"/>
      <c r="B127" s="40"/>
      <c r="C127" s="41"/>
      <c r="D127" s="41"/>
      <c r="E127" s="3"/>
      <c r="F127" s="3"/>
      <c r="G127" s="3"/>
      <c r="H127" s="3"/>
      <c r="I127" s="3"/>
      <c r="J127" s="3"/>
      <c r="K127" s="3"/>
      <c r="L127" s="3"/>
      <c r="M127" s="3"/>
      <c r="N127" s="3"/>
      <c r="O127" s="3"/>
      <c r="P127" s="3"/>
      <c r="Q127" s="3"/>
      <c r="R127" s="3"/>
      <c r="S127" s="3"/>
      <c r="T127" s="3"/>
      <c r="U127" s="3"/>
      <c r="V127" s="3"/>
      <c r="W127" s="3"/>
      <c r="X127" s="3"/>
      <c r="Y127" s="3"/>
    </row>
    <row r="128" ht="12.75" customHeight="1">
      <c r="A128" s="3"/>
      <c r="B128" s="40"/>
      <c r="C128" s="41"/>
      <c r="D128" s="41"/>
      <c r="E128" s="3"/>
      <c r="F128" s="3"/>
      <c r="G128" s="3"/>
      <c r="H128" s="3"/>
      <c r="I128" s="3"/>
      <c r="J128" s="3"/>
      <c r="K128" s="3"/>
      <c r="L128" s="3"/>
      <c r="M128" s="3"/>
      <c r="N128" s="3"/>
      <c r="O128" s="3"/>
      <c r="P128" s="3"/>
      <c r="Q128" s="3"/>
      <c r="R128" s="3"/>
      <c r="S128" s="3"/>
      <c r="T128" s="3"/>
      <c r="U128" s="3"/>
      <c r="V128" s="3"/>
      <c r="W128" s="3"/>
      <c r="X128" s="3"/>
      <c r="Y128" s="3"/>
    </row>
    <row r="129" ht="12.75" customHeight="1">
      <c r="A129" s="3"/>
      <c r="B129" s="40"/>
      <c r="C129" s="41"/>
      <c r="D129" s="41"/>
      <c r="E129" s="3"/>
      <c r="F129" s="3"/>
      <c r="G129" s="3"/>
      <c r="H129" s="3"/>
      <c r="I129" s="3"/>
      <c r="J129" s="3"/>
      <c r="K129" s="3"/>
      <c r="L129" s="3"/>
      <c r="M129" s="3"/>
      <c r="N129" s="3"/>
      <c r="O129" s="3"/>
      <c r="P129" s="3"/>
      <c r="Q129" s="3"/>
      <c r="R129" s="3"/>
      <c r="S129" s="3"/>
      <c r="T129" s="3"/>
      <c r="U129" s="3"/>
      <c r="V129" s="3"/>
      <c r="W129" s="3"/>
      <c r="X129" s="3"/>
      <c r="Y129" s="3"/>
    </row>
    <row r="130" ht="12.75" customHeight="1">
      <c r="A130" s="3"/>
      <c r="B130" s="40"/>
      <c r="C130" s="41"/>
      <c r="D130" s="41"/>
      <c r="E130" s="3"/>
      <c r="F130" s="3"/>
      <c r="G130" s="3"/>
      <c r="H130" s="3"/>
      <c r="I130" s="3"/>
      <c r="J130" s="3"/>
      <c r="K130" s="3"/>
      <c r="L130" s="3"/>
      <c r="M130" s="3"/>
      <c r="N130" s="3"/>
      <c r="O130" s="3"/>
      <c r="P130" s="3"/>
      <c r="Q130" s="3"/>
      <c r="R130" s="3"/>
      <c r="S130" s="3"/>
      <c r="T130" s="3"/>
      <c r="U130" s="3"/>
      <c r="V130" s="3"/>
      <c r="W130" s="3"/>
      <c r="X130" s="3"/>
      <c r="Y130" s="3"/>
    </row>
    <row r="131" ht="12.75" customHeight="1">
      <c r="A131" s="3"/>
      <c r="B131" s="40"/>
      <c r="C131" s="41"/>
      <c r="D131" s="41"/>
      <c r="E131" s="3"/>
      <c r="F131" s="3"/>
      <c r="G131" s="3"/>
      <c r="H131" s="3"/>
      <c r="I131" s="3"/>
      <c r="J131" s="3"/>
      <c r="K131" s="3"/>
      <c r="L131" s="3"/>
      <c r="M131" s="3"/>
      <c r="N131" s="3"/>
      <c r="O131" s="3"/>
      <c r="P131" s="3"/>
      <c r="Q131" s="3"/>
      <c r="R131" s="3"/>
      <c r="S131" s="3"/>
      <c r="T131" s="3"/>
      <c r="U131" s="3"/>
      <c r="V131" s="3"/>
      <c r="W131" s="3"/>
      <c r="X131" s="3"/>
      <c r="Y131" s="3"/>
    </row>
    <row r="132" ht="12.75" customHeight="1">
      <c r="A132" s="3"/>
      <c r="B132" s="40"/>
      <c r="C132" s="41"/>
      <c r="D132" s="41"/>
      <c r="E132" s="3"/>
      <c r="F132" s="3"/>
      <c r="G132" s="3"/>
      <c r="H132" s="3"/>
      <c r="I132" s="3"/>
      <c r="J132" s="3"/>
      <c r="K132" s="3"/>
      <c r="L132" s="3"/>
      <c r="M132" s="3"/>
      <c r="N132" s="3"/>
      <c r="O132" s="3"/>
      <c r="P132" s="3"/>
      <c r="Q132" s="3"/>
      <c r="R132" s="3"/>
      <c r="S132" s="3"/>
      <c r="T132" s="3"/>
      <c r="U132" s="3"/>
      <c r="V132" s="3"/>
      <c r="W132" s="3"/>
      <c r="X132" s="3"/>
      <c r="Y132" s="3"/>
    </row>
    <row r="133" ht="12.75" customHeight="1">
      <c r="A133" s="3"/>
      <c r="B133" s="40"/>
      <c r="C133" s="41"/>
      <c r="D133" s="41"/>
      <c r="E133" s="3"/>
      <c r="F133" s="3"/>
      <c r="G133" s="3"/>
      <c r="H133" s="3"/>
      <c r="I133" s="3"/>
      <c r="J133" s="3"/>
      <c r="K133" s="3"/>
      <c r="L133" s="3"/>
      <c r="M133" s="3"/>
      <c r="N133" s="3"/>
      <c r="O133" s="3"/>
      <c r="P133" s="3"/>
      <c r="Q133" s="3"/>
      <c r="R133" s="3"/>
      <c r="S133" s="3"/>
      <c r="T133" s="3"/>
      <c r="U133" s="3"/>
      <c r="V133" s="3"/>
      <c r="W133" s="3"/>
      <c r="X133" s="3"/>
      <c r="Y133" s="3"/>
    </row>
    <row r="134" ht="12.75" customHeight="1">
      <c r="A134" s="3"/>
      <c r="B134" s="40"/>
      <c r="C134" s="41"/>
      <c r="D134" s="41"/>
      <c r="E134" s="3"/>
      <c r="F134" s="3"/>
      <c r="G134" s="3"/>
      <c r="H134" s="3"/>
      <c r="I134" s="3"/>
      <c r="J134" s="3"/>
      <c r="K134" s="3"/>
      <c r="L134" s="3"/>
      <c r="M134" s="3"/>
      <c r="N134" s="3"/>
      <c r="O134" s="3"/>
      <c r="P134" s="3"/>
      <c r="Q134" s="3"/>
      <c r="R134" s="3"/>
      <c r="S134" s="3"/>
      <c r="T134" s="3"/>
      <c r="U134" s="3"/>
      <c r="V134" s="3"/>
      <c r="W134" s="3"/>
      <c r="X134" s="3"/>
      <c r="Y134" s="3"/>
    </row>
    <row r="135" ht="12.75" customHeight="1">
      <c r="A135" s="3"/>
      <c r="B135" s="40"/>
      <c r="C135" s="41"/>
      <c r="D135" s="41"/>
      <c r="E135" s="3"/>
      <c r="F135" s="3"/>
      <c r="G135" s="3"/>
      <c r="H135" s="3"/>
      <c r="I135" s="3"/>
      <c r="J135" s="3"/>
      <c r="K135" s="3"/>
      <c r="L135" s="3"/>
      <c r="M135" s="3"/>
      <c r="N135" s="3"/>
      <c r="O135" s="3"/>
      <c r="P135" s="3"/>
      <c r="Q135" s="3"/>
      <c r="R135" s="3"/>
      <c r="S135" s="3"/>
      <c r="T135" s="3"/>
      <c r="U135" s="3"/>
      <c r="V135" s="3"/>
      <c r="W135" s="3"/>
      <c r="X135" s="3"/>
      <c r="Y135" s="3"/>
    </row>
    <row r="136" ht="12.75" customHeight="1">
      <c r="A136" s="3"/>
      <c r="B136" s="40"/>
      <c r="C136" s="41"/>
      <c r="D136" s="41"/>
      <c r="E136" s="3"/>
      <c r="F136" s="3"/>
      <c r="G136" s="3"/>
      <c r="H136" s="3"/>
      <c r="I136" s="3"/>
      <c r="J136" s="3"/>
      <c r="K136" s="3"/>
      <c r="L136" s="3"/>
      <c r="M136" s="3"/>
      <c r="N136" s="3"/>
      <c r="O136" s="3"/>
      <c r="P136" s="3"/>
      <c r="Q136" s="3"/>
      <c r="R136" s="3"/>
      <c r="S136" s="3"/>
      <c r="T136" s="3"/>
      <c r="U136" s="3"/>
      <c r="V136" s="3"/>
      <c r="W136" s="3"/>
      <c r="X136" s="3"/>
      <c r="Y136" s="3"/>
    </row>
    <row r="137" ht="12.75" customHeight="1">
      <c r="A137" s="3"/>
      <c r="B137" s="40"/>
      <c r="C137" s="41"/>
      <c r="D137" s="41"/>
      <c r="E137" s="3"/>
      <c r="F137" s="3"/>
      <c r="G137" s="3"/>
      <c r="H137" s="3"/>
      <c r="I137" s="3"/>
      <c r="J137" s="3"/>
      <c r="K137" s="3"/>
      <c r="L137" s="3"/>
      <c r="M137" s="3"/>
      <c r="N137" s="3"/>
      <c r="O137" s="3"/>
      <c r="P137" s="3"/>
      <c r="Q137" s="3"/>
      <c r="R137" s="3"/>
      <c r="S137" s="3"/>
      <c r="T137" s="3"/>
      <c r="U137" s="3"/>
      <c r="V137" s="3"/>
      <c r="W137" s="3"/>
      <c r="X137" s="3"/>
      <c r="Y137" s="3"/>
    </row>
    <row r="138" ht="12.75" customHeight="1">
      <c r="A138" s="3"/>
      <c r="B138" s="40"/>
      <c r="C138" s="41"/>
      <c r="D138" s="41"/>
      <c r="E138" s="3"/>
      <c r="F138" s="3"/>
      <c r="G138" s="3"/>
      <c r="H138" s="3"/>
      <c r="I138" s="3"/>
      <c r="J138" s="3"/>
      <c r="K138" s="3"/>
      <c r="L138" s="3"/>
      <c r="M138" s="3"/>
      <c r="N138" s="3"/>
      <c r="O138" s="3"/>
      <c r="P138" s="3"/>
      <c r="Q138" s="3"/>
      <c r="R138" s="3"/>
      <c r="S138" s="3"/>
      <c r="T138" s="3"/>
      <c r="U138" s="3"/>
      <c r="V138" s="3"/>
      <c r="W138" s="3"/>
      <c r="X138" s="3"/>
      <c r="Y138" s="3"/>
    </row>
    <row r="139" ht="12.75" customHeight="1">
      <c r="A139" s="3"/>
      <c r="B139" s="40"/>
      <c r="C139" s="41"/>
      <c r="D139" s="41"/>
      <c r="E139" s="3"/>
      <c r="F139" s="3"/>
      <c r="G139" s="3"/>
      <c r="H139" s="3"/>
      <c r="I139" s="3"/>
      <c r="J139" s="3"/>
      <c r="K139" s="3"/>
      <c r="L139" s="3"/>
      <c r="M139" s="3"/>
      <c r="N139" s="3"/>
      <c r="O139" s="3"/>
      <c r="P139" s="3"/>
      <c r="Q139" s="3"/>
      <c r="R139" s="3"/>
      <c r="S139" s="3"/>
      <c r="T139" s="3"/>
      <c r="U139" s="3"/>
      <c r="V139" s="3"/>
      <c r="W139" s="3"/>
      <c r="X139" s="3"/>
      <c r="Y139" s="3"/>
    </row>
    <row r="140" ht="12.75" customHeight="1">
      <c r="A140" s="3"/>
      <c r="B140" s="40"/>
      <c r="C140" s="41"/>
      <c r="D140" s="41"/>
      <c r="E140" s="3"/>
      <c r="F140" s="3"/>
      <c r="G140" s="3"/>
      <c r="H140" s="3"/>
      <c r="I140" s="3"/>
      <c r="J140" s="3"/>
      <c r="K140" s="3"/>
      <c r="L140" s="3"/>
      <c r="M140" s="3"/>
      <c r="N140" s="3"/>
      <c r="O140" s="3"/>
      <c r="P140" s="3"/>
      <c r="Q140" s="3"/>
      <c r="R140" s="3"/>
      <c r="S140" s="3"/>
      <c r="T140" s="3"/>
      <c r="U140" s="3"/>
      <c r="V140" s="3"/>
      <c r="W140" s="3"/>
      <c r="X140" s="3"/>
      <c r="Y140" s="3"/>
    </row>
    <row r="141" ht="12.75" customHeight="1">
      <c r="A141" s="3"/>
      <c r="B141" s="40"/>
      <c r="C141" s="41"/>
      <c r="D141" s="41"/>
      <c r="E141" s="3"/>
      <c r="F141" s="3"/>
      <c r="G141" s="3"/>
      <c r="H141" s="3"/>
      <c r="I141" s="3"/>
      <c r="J141" s="3"/>
      <c r="K141" s="3"/>
      <c r="L141" s="3"/>
      <c r="M141" s="3"/>
      <c r="N141" s="3"/>
      <c r="O141" s="3"/>
      <c r="P141" s="3"/>
      <c r="Q141" s="3"/>
      <c r="R141" s="3"/>
      <c r="S141" s="3"/>
      <c r="T141" s="3"/>
      <c r="U141" s="3"/>
      <c r="V141" s="3"/>
      <c r="W141" s="3"/>
      <c r="X141" s="3"/>
      <c r="Y141" s="3"/>
    </row>
    <row r="142" ht="12.75" customHeight="1">
      <c r="A142" s="3"/>
      <c r="B142" s="40"/>
      <c r="C142" s="41"/>
      <c r="D142" s="41"/>
      <c r="E142" s="3"/>
      <c r="F142" s="3"/>
      <c r="G142" s="3"/>
      <c r="H142" s="3"/>
      <c r="I142" s="3"/>
      <c r="J142" s="3"/>
      <c r="K142" s="3"/>
      <c r="L142" s="3"/>
      <c r="M142" s="3"/>
      <c r="N142" s="3"/>
      <c r="O142" s="3"/>
      <c r="P142" s="3"/>
      <c r="Q142" s="3"/>
      <c r="R142" s="3"/>
      <c r="S142" s="3"/>
      <c r="T142" s="3"/>
      <c r="U142" s="3"/>
      <c r="V142" s="3"/>
      <c r="W142" s="3"/>
      <c r="X142" s="3"/>
      <c r="Y142" s="3"/>
    </row>
    <row r="143" ht="12.75" customHeight="1">
      <c r="A143" s="3"/>
      <c r="B143" s="40"/>
      <c r="C143" s="41"/>
      <c r="D143" s="41"/>
      <c r="E143" s="3"/>
      <c r="F143" s="3"/>
      <c r="G143" s="3"/>
      <c r="H143" s="3"/>
      <c r="I143" s="3"/>
      <c r="J143" s="3"/>
      <c r="K143" s="3"/>
      <c r="L143" s="3"/>
      <c r="M143" s="3"/>
      <c r="N143" s="3"/>
      <c r="O143" s="3"/>
      <c r="P143" s="3"/>
      <c r="Q143" s="3"/>
      <c r="R143" s="3"/>
      <c r="S143" s="3"/>
      <c r="T143" s="3"/>
      <c r="U143" s="3"/>
      <c r="V143" s="3"/>
      <c r="W143" s="3"/>
      <c r="X143" s="3"/>
      <c r="Y143" s="3"/>
    </row>
    <row r="144" ht="12.75" customHeight="1">
      <c r="A144" s="3"/>
      <c r="B144" s="40"/>
      <c r="C144" s="41"/>
      <c r="D144" s="41"/>
      <c r="E144" s="3"/>
      <c r="F144" s="3"/>
      <c r="G144" s="3"/>
      <c r="H144" s="3"/>
      <c r="I144" s="3"/>
      <c r="J144" s="3"/>
      <c r="K144" s="3"/>
      <c r="L144" s="3"/>
      <c r="M144" s="3"/>
      <c r="N144" s="3"/>
      <c r="O144" s="3"/>
      <c r="P144" s="3"/>
      <c r="Q144" s="3"/>
      <c r="R144" s="3"/>
      <c r="S144" s="3"/>
      <c r="T144" s="3"/>
      <c r="U144" s="3"/>
      <c r="V144" s="3"/>
      <c r="W144" s="3"/>
      <c r="X144" s="3"/>
      <c r="Y144" s="3"/>
    </row>
    <row r="145" ht="12.75" customHeight="1">
      <c r="A145" s="3"/>
      <c r="B145" s="40"/>
      <c r="C145" s="41"/>
      <c r="D145" s="41"/>
      <c r="E145" s="3"/>
      <c r="F145" s="3"/>
      <c r="G145" s="3"/>
      <c r="H145" s="3"/>
      <c r="I145" s="3"/>
      <c r="J145" s="3"/>
      <c r="K145" s="3"/>
      <c r="L145" s="3"/>
      <c r="M145" s="3"/>
      <c r="N145" s="3"/>
      <c r="O145" s="3"/>
      <c r="P145" s="3"/>
      <c r="Q145" s="3"/>
      <c r="R145" s="3"/>
      <c r="S145" s="3"/>
      <c r="T145" s="3"/>
      <c r="U145" s="3"/>
      <c r="V145" s="3"/>
      <c r="W145" s="3"/>
      <c r="X145" s="3"/>
      <c r="Y145" s="3"/>
    </row>
    <row r="146" ht="12.75" customHeight="1">
      <c r="A146" s="3"/>
      <c r="B146" s="40"/>
      <c r="C146" s="41"/>
      <c r="D146" s="41"/>
      <c r="E146" s="3"/>
      <c r="F146" s="3"/>
      <c r="G146" s="3"/>
      <c r="H146" s="3"/>
      <c r="I146" s="3"/>
      <c r="J146" s="3"/>
      <c r="K146" s="3"/>
      <c r="L146" s="3"/>
      <c r="M146" s="3"/>
      <c r="N146" s="3"/>
      <c r="O146" s="3"/>
      <c r="P146" s="3"/>
      <c r="Q146" s="3"/>
      <c r="R146" s="3"/>
      <c r="S146" s="3"/>
      <c r="T146" s="3"/>
      <c r="U146" s="3"/>
      <c r="V146" s="3"/>
      <c r="W146" s="3"/>
      <c r="X146" s="3"/>
      <c r="Y146" s="3"/>
    </row>
    <row r="147" ht="12.75" customHeight="1">
      <c r="A147" s="3"/>
      <c r="B147" s="40"/>
      <c r="C147" s="41"/>
      <c r="D147" s="41"/>
      <c r="E147" s="3"/>
      <c r="F147" s="3"/>
      <c r="G147" s="3"/>
      <c r="H147" s="3"/>
      <c r="I147" s="3"/>
      <c r="J147" s="3"/>
      <c r="K147" s="3"/>
      <c r="L147" s="3"/>
      <c r="M147" s="3"/>
      <c r="N147" s="3"/>
      <c r="O147" s="3"/>
      <c r="P147" s="3"/>
      <c r="Q147" s="3"/>
      <c r="R147" s="3"/>
      <c r="S147" s="3"/>
      <c r="T147" s="3"/>
      <c r="U147" s="3"/>
      <c r="V147" s="3"/>
      <c r="W147" s="3"/>
      <c r="X147" s="3"/>
      <c r="Y147" s="3"/>
    </row>
    <row r="148" ht="12.75" customHeight="1">
      <c r="A148" s="3"/>
      <c r="B148" s="40"/>
      <c r="C148" s="41"/>
      <c r="D148" s="41"/>
      <c r="E148" s="3"/>
      <c r="F148" s="3"/>
      <c r="G148" s="3"/>
      <c r="H148" s="3"/>
      <c r="I148" s="3"/>
      <c r="J148" s="3"/>
      <c r="K148" s="3"/>
      <c r="L148" s="3"/>
      <c r="M148" s="3"/>
      <c r="N148" s="3"/>
      <c r="O148" s="3"/>
      <c r="P148" s="3"/>
      <c r="Q148" s="3"/>
      <c r="R148" s="3"/>
      <c r="S148" s="3"/>
      <c r="T148" s="3"/>
      <c r="U148" s="3"/>
      <c r="V148" s="3"/>
      <c r="W148" s="3"/>
      <c r="X148" s="3"/>
      <c r="Y148" s="3"/>
    </row>
    <row r="149" ht="12.75" customHeight="1">
      <c r="A149" s="3"/>
      <c r="B149" s="40"/>
      <c r="C149" s="41"/>
      <c r="D149" s="41"/>
      <c r="E149" s="3"/>
      <c r="F149" s="3"/>
      <c r="G149" s="3"/>
      <c r="H149" s="3"/>
      <c r="I149" s="3"/>
      <c r="J149" s="3"/>
      <c r="K149" s="3"/>
      <c r="L149" s="3"/>
      <c r="M149" s="3"/>
      <c r="N149" s="3"/>
      <c r="O149" s="3"/>
      <c r="P149" s="3"/>
      <c r="Q149" s="3"/>
      <c r="R149" s="3"/>
      <c r="S149" s="3"/>
      <c r="T149" s="3"/>
      <c r="U149" s="3"/>
      <c r="V149" s="3"/>
      <c r="W149" s="3"/>
      <c r="X149" s="3"/>
      <c r="Y149" s="3"/>
    </row>
    <row r="150" ht="12.75" customHeight="1">
      <c r="A150" s="3"/>
      <c r="B150" s="40"/>
      <c r="C150" s="41"/>
      <c r="D150" s="41"/>
      <c r="E150" s="3"/>
      <c r="F150" s="3"/>
      <c r="G150" s="3"/>
      <c r="H150" s="3"/>
      <c r="I150" s="3"/>
      <c r="J150" s="3"/>
      <c r="K150" s="3"/>
      <c r="L150" s="3"/>
      <c r="M150" s="3"/>
      <c r="N150" s="3"/>
      <c r="O150" s="3"/>
      <c r="P150" s="3"/>
      <c r="Q150" s="3"/>
      <c r="R150" s="3"/>
      <c r="S150" s="3"/>
      <c r="T150" s="3"/>
      <c r="U150" s="3"/>
      <c r="V150" s="3"/>
      <c r="W150" s="3"/>
      <c r="X150" s="3"/>
      <c r="Y150" s="3"/>
    </row>
    <row r="151" ht="12.75" customHeight="1">
      <c r="A151" s="3"/>
      <c r="B151" s="40"/>
      <c r="C151" s="41"/>
      <c r="D151" s="41"/>
      <c r="E151" s="3"/>
      <c r="F151" s="3"/>
      <c r="G151" s="3"/>
      <c r="H151" s="3"/>
      <c r="I151" s="3"/>
      <c r="J151" s="3"/>
      <c r="K151" s="3"/>
      <c r="L151" s="3"/>
      <c r="M151" s="3"/>
      <c r="N151" s="3"/>
      <c r="O151" s="3"/>
      <c r="P151" s="3"/>
      <c r="Q151" s="3"/>
      <c r="R151" s="3"/>
      <c r="S151" s="3"/>
      <c r="T151" s="3"/>
      <c r="U151" s="3"/>
      <c r="V151" s="3"/>
      <c r="W151" s="3"/>
      <c r="X151" s="3"/>
      <c r="Y151" s="3"/>
    </row>
    <row r="152" ht="12.75" customHeight="1">
      <c r="A152" s="3"/>
      <c r="B152" s="40"/>
      <c r="C152" s="41"/>
      <c r="D152" s="41"/>
      <c r="E152" s="3"/>
      <c r="F152" s="3"/>
      <c r="G152" s="3"/>
      <c r="H152" s="3"/>
      <c r="I152" s="3"/>
      <c r="J152" s="3"/>
      <c r="K152" s="3"/>
      <c r="L152" s="3"/>
      <c r="M152" s="3"/>
      <c r="N152" s="3"/>
      <c r="O152" s="3"/>
      <c r="P152" s="3"/>
      <c r="Q152" s="3"/>
      <c r="R152" s="3"/>
      <c r="S152" s="3"/>
      <c r="T152" s="3"/>
      <c r="U152" s="3"/>
      <c r="V152" s="3"/>
      <c r="W152" s="3"/>
      <c r="X152" s="3"/>
      <c r="Y152" s="3"/>
    </row>
    <row r="153" ht="12.75" customHeight="1">
      <c r="A153" s="3"/>
      <c r="B153" s="40"/>
      <c r="C153" s="41"/>
      <c r="D153" s="41"/>
      <c r="E153" s="3"/>
      <c r="F153" s="3"/>
      <c r="G153" s="3"/>
      <c r="H153" s="3"/>
      <c r="I153" s="3"/>
      <c r="J153" s="3"/>
      <c r="K153" s="3"/>
      <c r="L153" s="3"/>
      <c r="M153" s="3"/>
      <c r="N153" s="3"/>
      <c r="O153" s="3"/>
      <c r="P153" s="3"/>
      <c r="Q153" s="3"/>
      <c r="R153" s="3"/>
      <c r="S153" s="3"/>
      <c r="T153" s="3"/>
      <c r="U153" s="3"/>
      <c r="V153" s="3"/>
      <c r="W153" s="3"/>
      <c r="X153" s="3"/>
      <c r="Y153" s="3"/>
    </row>
    <row r="154" ht="12.75" customHeight="1">
      <c r="A154" s="3"/>
      <c r="B154" s="40"/>
      <c r="C154" s="41"/>
      <c r="D154" s="41"/>
      <c r="E154" s="3"/>
      <c r="F154" s="3"/>
      <c r="G154" s="3"/>
      <c r="H154" s="3"/>
      <c r="I154" s="3"/>
      <c r="J154" s="3"/>
      <c r="K154" s="3"/>
      <c r="L154" s="3"/>
      <c r="M154" s="3"/>
      <c r="N154" s="3"/>
      <c r="O154" s="3"/>
      <c r="P154" s="3"/>
      <c r="Q154" s="3"/>
      <c r="R154" s="3"/>
      <c r="S154" s="3"/>
      <c r="T154" s="3"/>
      <c r="U154" s="3"/>
      <c r="V154" s="3"/>
      <c r="W154" s="3"/>
      <c r="X154" s="3"/>
      <c r="Y154" s="3"/>
    </row>
    <row r="155" ht="12.75" customHeight="1">
      <c r="A155" s="3"/>
      <c r="B155" s="40"/>
      <c r="C155" s="41"/>
      <c r="D155" s="41"/>
      <c r="E155" s="3"/>
      <c r="F155" s="3"/>
      <c r="G155" s="3"/>
      <c r="H155" s="3"/>
      <c r="I155" s="3"/>
      <c r="J155" s="3"/>
      <c r="K155" s="3"/>
      <c r="L155" s="3"/>
      <c r="M155" s="3"/>
      <c r="N155" s="3"/>
      <c r="O155" s="3"/>
      <c r="P155" s="3"/>
      <c r="Q155" s="3"/>
      <c r="R155" s="3"/>
      <c r="S155" s="3"/>
      <c r="T155" s="3"/>
      <c r="U155" s="3"/>
      <c r="V155" s="3"/>
      <c r="W155" s="3"/>
      <c r="X155" s="3"/>
      <c r="Y155" s="3"/>
    </row>
    <row r="156" ht="12.75" customHeight="1">
      <c r="A156" s="3"/>
      <c r="B156" s="40"/>
      <c r="C156" s="41"/>
      <c r="D156" s="41"/>
      <c r="E156" s="3"/>
      <c r="F156" s="3"/>
      <c r="G156" s="3"/>
      <c r="H156" s="3"/>
      <c r="I156" s="3"/>
      <c r="J156" s="3"/>
      <c r="K156" s="3"/>
      <c r="L156" s="3"/>
      <c r="M156" s="3"/>
      <c r="N156" s="3"/>
      <c r="O156" s="3"/>
      <c r="P156" s="3"/>
      <c r="Q156" s="3"/>
      <c r="R156" s="3"/>
      <c r="S156" s="3"/>
      <c r="T156" s="3"/>
      <c r="U156" s="3"/>
      <c r="V156" s="3"/>
      <c r="W156" s="3"/>
      <c r="X156" s="3"/>
      <c r="Y156" s="3"/>
    </row>
    <row r="157" ht="12.75" customHeight="1">
      <c r="A157" s="3"/>
      <c r="B157" s="40"/>
      <c r="C157" s="41"/>
      <c r="D157" s="41"/>
      <c r="E157" s="3"/>
      <c r="F157" s="3"/>
      <c r="G157" s="3"/>
      <c r="H157" s="3"/>
      <c r="I157" s="3"/>
      <c r="J157" s="3"/>
      <c r="K157" s="3"/>
      <c r="L157" s="3"/>
      <c r="M157" s="3"/>
      <c r="N157" s="3"/>
      <c r="O157" s="3"/>
      <c r="P157" s="3"/>
      <c r="Q157" s="3"/>
      <c r="R157" s="3"/>
      <c r="S157" s="3"/>
      <c r="T157" s="3"/>
      <c r="U157" s="3"/>
      <c r="V157" s="3"/>
      <c r="W157" s="3"/>
      <c r="X157" s="3"/>
      <c r="Y157" s="3"/>
    </row>
    <row r="158" ht="12.75" customHeight="1">
      <c r="A158" s="3"/>
      <c r="B158" s="40"/>
      <c r="C158" s="41"/>
      <c r="D158" s="41"/>
      <c r="E158" s="3"/>
      <c r="F158" s="3"/>
      <c r="G158" s="3"/>
      <c r="H158" s="3"/>
      <c r="I158" s="3"/>
      <c r="J158" s="3"/>
      <c r="K158" s="3"/>
      <c r="L158" s="3"/>
      <c r="M158" s="3"/>
      <c r="N158" s="3"/>
      <c r="O158" s="3"/>
      <c r="P158" s="3"/>
      <c r="Q158" s="3"/>
      <c r="R158" s="3"/>
      <c r="S158" s="3"/>
      <c r="T158" s="3"/>
      <c r="U158" s="3"/>
      <c r="V158" s="3"/>
      <c r="W158" s="3"/>
      <c r="X158" s="3"/>
      <c r="Y158" s="3"/>
    </row>
    <row r="159" ht="12.75" customHeight="1">
      <c r="A159" s="3"/>
      <c r="B159" s="40"/>
      <c r="C159" s="41"/>
      <c r="D159" s="41"/>
      <c r="E159" s="3"/>
      <c r="F159" s="3"/>
      <c r="G159" s="3"/>
      <c r="H159" s="3"/>
      <c r="I159" s="3"/>
      <c r="J159" s="3"/>
      <c r="K159" s="3"/>
      <c r="L159" s="3"/>
      <c r="M159" s="3"/>
      <c r="N159" s="3"/>
      <c r="O159" s="3"/>
      <c r="P159" s="3"/>
      <c r="Q159" s="3"/>
      <c r="R159" s="3"/>
      <c r="S159" s="3"/>
      <c r="T159" s="3"/>
      <c r="U159" s="3"/>
      <c r="V159" s="3"/>
      <c r="W159" s="3"/>
      <c r="X159" s="3"/>
      <c r="Y159" s="3"/>
    </row>
    <row r="160" ht="12.75" customHeight="1">
      <c r="A160" s="3"/>
      <c r="B160" s="40"/>
      <c r="C160" s="41"/>
      <c r="D160" s="41"/>
      <c r="E160" s="3"/>
      <c r="F160" s="3"/>
      <c r="G160" s="3"/>
      <c r="H160" s="3"/>
      <c r="I160" s="3"/>
      <c r="J160" s="3"/>
      <c r="K160" s="3"/>
      <c r="L160" s="3"/>
      <c r="M160" s="3"/>
      <c r="N160" s="3"/>
      <c r="O160" s="3"/>
      <c r="P160" s="3"/>
      <c r="Q160" s="3"/>
      <c r="R160" s="3"/>
      <c r="S160" s="3"/>
      <c r="T160" s="3"/>
      <c r="U160" s="3"/>
      <c r="V160" s="3"/>
      <c r="W160" s="3"/>
      <c r="X160" s="3"/>
      <c r="Y160" s="3"/>
    </row>
    <row r="161" ht="12.75" customHeight="1">
      <c r="A161" s="3"/>
      <c r="B161" s="40"/>
      <c r="C161" s="41"/>
      <c r="D161" s="41"/>
      <c r="E161" s="3"/>
      <c r="F161" s="3"/>
      <c r="G161" s="3"/>
      <c r="H161" s="3"/>
      <c r="I161" s="3"/>
      <c r="J161" s="3"/>
      <c r="K161" s="3"/>
      <c r="L161" s="3"/>
      <c r="M161" s="3"/>
      <c r="N161" s="3"/>
      <c r="O161" s="3"/>
      <c r="P161" s="3"/>
      <c r="Q161" s="3"/>
      <c r="R161" s="3"/>
      <c r="S161" s="3"/>
      <c r="T161" s="3"/>
      <c r="U161" s="3"/>
      <c r="V161" s="3"/>
      <c r="W161" s="3"/>
      <c r="X161" s="3"/>
      <c r="Y161" s="3"/>
    </row>
    <row r="162" ht="12.75" customHeight="1">
      <c r="A162" s="3"/>
      <c r="B162" s="40"/>
      <c r="C162" s="41"/>
      <c r="D162" s="41"/>
      <c r="E162" s="3"/>
      <c r="F162" s="3"/>
      <c r="G162" s="3"/>
      <c r="H162" s="3"/>
      <c r="I162" s="3"/>
      <c r="J162" s="3"/>
      <c r="K162" s="3"/>
      <c r="L162" s="3"/>
      <c r="M162" s="3"/>
      <c r="N162" s="3"/>
      <c r="O162" s="3"/>
      <c r="P162" s="3"/>
      <c r="Q162" s="3"/>
      <c r="R162" s="3"/>
      <c r="S162" s="3"/>
      <c r="T162" s="3"/>
      <c r="U162" s="3"/>
      <c r="V162" s="3"/>
      <c r="W162" s="3"/>
      <c r="X162" s="3"/>
      <c r="Y162" s="3"/>
    </row>
    <row r="163" ht="12.75" customHeight="1">
      <c r="A163" s="3"/>
      <c r="B163" s="40"/>
      <c r="C163" s="41"/>
      <c r="D163" s="41"/>
      <c r="E163" s="3"/>
      <c r="F163" s="3"/>
      <c r="G163" s="3"/>
      <c r="H163" s="3"/>
      <c r="I163" s="3"/>
      <c r="J163" s="3"/>
      <c r="K163" s="3"/>
      <c r="L163" s="3"/>
      <c r="M163" s="3"/>
      <c r="N163" s="3"/>
      <c r="O163" s="3"/>
      <c r="P163" s="3"/>
      <c r="Q163" s="3"/>
      <c r="R163" s="3"/>
      <c r="S163" s="3"/>
      <c r="T163" s="3"/>
      <c r="U163" s="3"/>
      <c r="V163" s="3"/>
      <c r="W163" s="3"/>
      <c r="X163" s="3"/>
      <c r="Y163" s="3"/>
    </row>
    <row r="164" ht="12.75" customHeight="1">
      <c r="A164" s="3"/>
      <c r="B164" s="40"/>
      <c r="C164" s="41"/>
      <c r="D164" s="41"/>
      <c r="E164" s="3"/>
      <c r="F164" s="3"/>
      <c r="G164" s="3"/>
      <c r="H164" s="3"/>
      <c r="I164" s="3"/>
      <c r="J164" s="3"/>
      <c r="K164" s="3"/>
      <c r="L164" s="3"/>
      <c r="M164" s="3"/>
      <c r="N164" s="3"/>
      <c r="O164" s="3"/>
      <c r="P164" s="3"/>
      <c r="Q164" s="3"/>
      <c r="R164" s="3"/>
      <c r="S164" s="3"/>
      <c r="T164" s="3"/>
      <c r="U164" s="3"/>
      <c r="V164" s="3"/>
      <c r="W164" s="3"/>
      <c r="X164" s="3"/>
      <c r="Y164" s="3"/>
    </row>
    <row r="165" ht="12.75" customHeight="1">
      <c r="A165" s="3"/>
      <c r="B165" s="40"/>
      <c r="C165" s="41"/>
      <c r="D165" s="41"/>
      <c r="E165" s="3"/>
      <c r="F165" s="3"/>
      <c r="G165" s="3"/>
      <c r="H165" s="3"/>
      <c r="I165" s="3"/>
      <c r="J165" s="3"/>
      <c r="K165" s="3"/>
      <c r="L165" s="3"/>
      <c r="M165" s="3"/>
      <c r="N165" s="3"/>
      <c r="O165" s="3"/>
      <c r="P165" s="3"/>
      <c r="Q165" s="3"/>
      <c r="R165" s="3"/>
      <c r="S165" s="3"/>
      <c r="T165" s="3"/>
      <c r="U165" s="3"/>
      <c r="V165" s="3"/>
      <c r="W165" s="3"/>
      <c r="X165" s="3"/>
      <c r="Y165" s="3"/>
    </row>
    <row r="166" ht="12.75" customHeight="1">
      <c r="A166" s="3"/>
      <c r="B166" s="40"/>
      <c r="C166" s="41"/>
      <c r="D166" s="41"/>
      <c r="E166" s="3"/>
      <c r="F166" s="3"/>
      <c r="G166" s="3"/>
      <c r="H166" s="3"/>
      <c r="I166" s="3"/>
      <c r="J166" s="3"/>
      <c r="K166" s="3"/>
      <c r="L166" s="3"/>
      <c r="M166" s="3"/>
      <c r="N166" s="3"/>
      <c r="O166" s="3"/>
      <c r="P166" s="3"/>
      <c r="Q166" s="3"/>
      <c r="R166" s="3"/>
      <c r="S166" s="3"/>
      <c r="T166" s="3"/>
      <c r="U166" s="3"/>
      <c r="V166" s="3"/>
      <c r="W166" s="3"/>
      <c r="X166" s="3"/>
      <c r="Y166" s="3"/>
    </row>
    <row r="167" ht="12.75" customHeight="1">
      <c r="A167" s="3"/>
      <c r="B167" s="40"/>
      <c r="C167" s="41"/>
      <c r="D167" s="41"/>
      <c r="E167" s="3"/>
      <c r="F167" s="3"/>
      <c r="G167" s="3"/>
      <c r="H167" s="3"/>
      <c r="I167" s="3"/>
      <c r="J167" s="3"/>
      <c r="K167" s="3"/>
      <c r="L167" s="3"/>
      <c r="M167" s="3"/>
      <c r="N167" s="3"/>
      <c r="O167" s="3"/>
      <c r="P167" s="3"/>
      <c r="Q167" s="3"/>
      <c r="R167" s="3"/>
      <c r="S167" s="3"/>
      <c r="T167" s="3"/>
      <c r="U167" s="3"/>
      <c r="V167" s="3"/>
      <c r="W167" s="3"/>
      <c r="X167" s="3"/>
      <c r="Y167" s="3"/>
    </row>
    <row r="168" ht="12.75" customHeight="1">
      <c r="A168" s="3"/>
      <c r="B168" s="40"/>
      <c r="C168" s="41"/>
      <c r="D168" s="41"/>
      <c r="E168" s="3"/>
      <c r="F168" s="3"/>
      <c r="G168" s="3"/>
      <c r="H168" s="3"/>
      <c r="I168" s="3"/>
      <c r="J168" s="3"/>
      <c r="K168" s="3"/>
      <c r="L168" s="3"/>
      <c r="M168" s="3"/>
      <c r="N168" s="3"/>
      <c r="O168" s="3"/>
      <c r="P168" s="3"/>
      <c r="Q168" s="3"/>
      <c r="R168" s="3"/>
      <c r="S168" s="3"/>
      <c r="T168" s="3"/>
      <c r="U168" s="3"/>
      <c r="V168" s="3"/>
      <c r="W168" s="3"/>
      <c r="X168" s="3"/>
      <c r="Y168" s="3"/>
    </row>
    <row r="169" ht="12.75" customHeight="1">
      <c r="A169" s="3"/>
      <c r="B169" s="40"/>
      <c r="C169" s="41"/>
      <c r="D169" s="41"/>
      <c r="E169" s="3"/>
      <c r="F169" s="3"/>
      <c r="G169" s="3"/>
      <c r="H169" s="3"/>
      <c r="I169" s="3"/>
      <c r="J169" s="3"/>
      <c r="K169" s="3"/>
      <c r="L169" s="3"/>
      <c r="M169" s="3"/>
      <c r="N169" s="3"/>
      <c r="O169" s="3"/>
      <c r="P169" s="3"/>
      <c r="Q169" s="3"/>
      <c r="R169" s="3"/>
      <c r="S169" s="3"/>
      <c r="T169" s="3"/>
      <c r="U169" s="3"/>
      <c r="V169" s="3"/>
      <c r="W169" s="3"/>
      <c r="X169" s="3"/>
      <c r="Y169" s="3"/>
    </row>
    <row r="170" ht="12.75" customHeight="1">
      <c r="A170" s="3"/>
      <c r="B170" s="40"/>
      <c r="C170" s="41"/>
      <c r="D170" s="41"/>
      <c r="E170" s="3"/>
      <c r="F170" s="3"/>
      <c r="G170" s="3"/>
      <c r="H170" s="3"/>
      <c r="I170" s="3"/>
      <c r="J170" s="3"/>
      <c r="K170" s="3"/>
      <c r="L170" s="3"/>
      <c r="M170" s="3"/>
      <c r="N170" s="3"/>
      <c r="O170" s="3"/>
      <c r="P170" s="3"/>
      <c r="Q170" s="3"/>
      <c r="R170" s="3"/>
      <c r="S170" s="3"/>
      <c r="T170" s="3"/>
      <c r="U170" s="3"/>
      <c r="V170" s="3"/>
      <c r="W170" s="3"/>
      <c r="X170" s="3"/>
      <c r="Y170" s="3"/>
    </row>
    <row r="171" ht="12.75" customHeight="1">
      <c r="A171" s="3"/>
      <c r="B171" s="40"/>
      <c r="C171" s="41"/>
      <c r="D171" s="41"/>
      <c r="E171" s="3"/>
      <c r="F171" s="3"/>
      <c r="G171" s="3"/>
      <c r="H171" s="3"/>
      <c r="I171" s="3"/>
      <c r="J171" s="3"/>
      <c r="K171" s="3"/>
      <c r="L171" s="3"/>
      <c r="M171" s="3"/>
      <c r="N171" s="3"/>
      <c r="O171" s="3"/>
      <c r="P171" s="3"/>
      <c r="Q171" s="3"/>
      <c r="R171" s="3"/>
      <c r="S171" s="3"/>
      <c r="T171" s="3"/>
      <c r="U171" s="3"/>
      <c r="V171" s="3"/>
      <c r="W171" s="3"/>
      <c r="X171" s="3"/>
      <c r="Y171" s="3"/>
    </row>
    <row r="172" ht="12.75" customHeight="1">
      <c r="A172" s="3"/>
      <c r="B172" s="40"/>
      <c r="C172" s="41"/>
      <c r="D172" s="41"/>
      <c r="E172" s="3"/>
      <c r="F172" s="3"/>
      <c r="G172" s="3"/>
      <c r="H172" s="3"/>
      <c r="I172" s="3"/>
      <c r="J172" s="3"/>
      <c r="K172" s="3"/>
      <c r="L172" s="3"/>
      <c r="M172" s="3"/>
      <c r="N172" s="3"/>
      <c r="O172" s="3"/>
      <c r="P172" s="3"/>
      <c r="Q172" s="3"/>
      <c r="R172" s="3"/>
      <c r="S172" s="3"/>
      <c r="T172" s="3"/>
      <c r="U172" s="3"/>
      <c r="V172" s="3"/>
      <c r="W172" s="3"/>
      <c r="X172" s="3"/>
      <c r="Y172" s="3"/>
    </row>
    <row r="173" ht="12.75" customHeight="1">
      <c r="A173" s="3"/>
      <c r="B173" s="40"/>
      <c r="C173" s="41"/>
      <c r="D173" s="41"/>
      <c r="E173" s="3"/>
      <c r="F173" s="3"/>
      <c r="G173" s="3"/>
      <c r="H173" s="3"/>
      <c r="I173" s="3"/>
      <c r="J173" s="3"/>
      <c r="K173" s="3"/>
      <c r="L173" s="3"/>
      <c r="M173" s="3"/>
      <c r="N173" s="3"/>
      <c r="O173" s="3"/>
      <c r="P173" s="3"/>
      <c r="Q173" s="3"/>
      <c r="R173" s="3"/>
      <c r="S173" s="3"/>
      <c r="T173" s="3"/>
      <c r="U173" s="3"/>
      <c r="V173" s="3"/>
      <c r="W173" s="3"/>
      <c r="X173" s="3"/>
      <c r="Y173" s="3"/>
    </row>
    <row r="174" ht="12.75" customHeight="1">
      <c r="A174" s="3"/>
      <c r="B174" s="40"/>
      <c r="C174" s="41"/>
      <c r="D174" s="41"/>
      <c r="E174" s="3"/>
      <c r="F174" s="3"/>
      <c r="G174" s="3"/>
      <c r="H174" s="3"/>
      <c r="I174" s="3"/>
      <c r="J174" s="3"/>
      <c r="K174" s="3"/>
      <c r="L174" s="3"/>
      <c r="M174" s="3"/>
      <c r="N174" s="3"/>
      <c r="O174" s="3"/>
      <c r="P174" s="3"/>
      <c r="Q174" s="3"/>
      <c r="R174" s="3"/>
      <c r="S174" s="3"/>
      <c r="T174" s="3"/>
      <c r="U174" s="3"/>
      <c r="V174" s="3"/>
      <c r="W174" s="3"/>
      <c r="X174" s="3"/>
      <c r="Y174" s="3"/>
    </row>
    <row r="175" ht="12.75" customHeight="1">
      <c r="A175" s="3"/>
      <c r="B175" s="40"/>
      <c r="C175" s="41"/>
      <c r="D175" s="41"/>
      <c r="E175" s="3"/>
      <c r="F175" s="3"/>
      <c r="G175" s="3"/>
      <c r="H175" s="3"/>
      <c r="I175" s="3"/>
      <c r="J175" s="3"/>
      <c r="K175" s="3"/>
      <c r="L175" s="3"/>
      <c r="M175" s="3"/>
      <c r="N175" s="3"/>
      <c r="O175" s="3"/>
      <c r="P175" s="3"/>
      <c r="Q175" s="3"/>
      <c r="R175" s="3"/>
      <c r="S175" s="3"/>
      <c r="T175" s="3"/>
      <c r="U175" s="3"/>
      <c r="V175" s="3"/>
      <c r="W175" s="3"/>
      <c r="X175" s="3"/>
      <c r="Y175" s="3"/>
    </row>
    <row r="176" ht="12.75" customHeight="1">
      <c r="A176" s="3"/>
      <c r="B176" s="40"/>
      <c r="C176" s="41"/>
      <c r="D176" s="41"/>
      <c r="E176" s="3"/>
      <c r="F176" s="3"/>
      <c r="G176" s="3"/>
      <c r="H176" s="3"/>
      <c r="I176" s="3"/>
      <c r="J176" s="3"/>
      <c r="K176" s="3"/>
      <c r="L176" s="3"/>
      <c r="M176" s="3"/>
      <c r="N176" s="3"/>
      <c r="O176" s="3"/>
      <c r="P176" s="3"/>
      <c r="Q176" s="3"/>
      <c r="R176" s="3"/>
      <c r="S176" s="3"/>
      <c r="T176" s="3"/>
      <c r="U176" s="3"/>
      <c r="V176" s="3"/>
      <c r="W176" s="3"/>
      <c r="X176" s="3"/>
      <c r="Y176" s="3"/>
    </row>
    <row r="177" ht="12.75" customHeight="1">
      <c r="A177" s="3"/>
      <c r="B177" s="40"/>
      <c r="C177" s="41"/>
      <c r="D177" s="41"/>
      <c r="E177" s="3"/>
      <c r="F177" s="3"/>
      <c r="G177" s="3"/>
      <c r="H177" s="3"/>
      <c r="I177" s="3"/>
      <c r="J177" s="3"/>
      <c r="K177" s="3"/>
      <c r="L177" s="3"/>
      <c r="M177" s="3"/>
      <c r="N177" s="3"/>
      <c r="O177" s="3"/>
      <c r="P177" s="3"/>
      <c r="Q177" s="3"/>
      <c r="R177" s="3"/>
      <c r="S177" s="3"/>
      <c r="T177" s="3"/>
      <c r="U177" s="3"/>
      <c r="V177" s="3"/>
      <c r="W177" s="3"/>
      <c r="X177" s="3"/>
      <c r="Y177" s="3"/>
    </row>
    <row r="178" ht="12.75" customHeight="1">
      <c r="A178" s="3"/>
      <c r="B178" s="40"/>
      <c r="C178" s="41"/>
      <c r="D178" s="41"/>
      <c r="E178" s="3"/>
      <c r="F178" s="3"/>
      <c r="G178" s="3"/>
      <c r="H178" s="3"/>
      <c r="I178" s="3"/>
      <c r="J178" s="3"/>
      <c r="K178" s="3"/>
      <c r="L178" s="3"/>
      <c r="M178" s="3"/>
      <c r="N178" s="3"/>
      <c r="O178" s="3"/>
      <c r="P178" s="3"/>
      <c r="Q178" s="3"/>
      <c r="R178" s="3"/>
      <c r="S178" s="3"/>
      <c r="T178" s="3"/>
      <c r="U178" s="3"/>
      <c r="V178" s="3"/>
      <c r="W178" s="3"/>
      <c r="X178" s="3"/>
      <c r="Y178" s="3"/>
    </row>
    <row r="179" ht="12.75" customHeight="1">
      <c r="A179" s="3"/>
      <c r="B179" s="40"/>
      <c r="C179" s="41"/>
      <c r="D179" s="41"/>
      <c r="E179" s="3"/>
      <c r="F179" s="3"/>
      <c r="G179" s="3"/>
      <c r="H179" s="3"/>
      <c r="I179" s="3"/>
      <c r="J179" s="3"/>
      <c r="K179" s="3"/>
      <c r="L179" s="3"/>
      <c r="M179" s="3"/>
      <c r="N179" s="3"/>
      <c r="O179" s="3"/>
      <c r="P179" s="3"/>
      <c r="Q179" s="3"/>
      <c r="R179" s="3"/>
      <c r="S179" s="3"/>
      <c r="T179" s="3"/>
      <c r="U179" s="3"/>
      <c r="V179" s="3"/>
      <c r="W179" s="3"/>
      <c r="X179" s="3"/>
      <c r="Y179" s="3"/>
    </row>
    <row r="180" ht="12.75" customHeight="1">
      <c r="A180" s="3"/>
      <c r="B180" s="40"/>
      <c r="C180" s="41"/>
      <c r="D180" s="41"/>
      <c r="E180" s="3"/>
      <c r="F180" s="3"/>
      <c r="G180" s="3"/>
      <c r="H180" s="3"/>
      <c r="I180" s="3"/>
      <c r="J180" s="3"/>
      <c r="K180" s="3"/>
      <c r="L180" s="3"/>
      <c r="M180" s="3"/>
      <c r="N180" s="3"/>
      <c r="O180" s="3"/>
      <c r="P180" s="3"/>
      <c r="Q180" s="3"/>
      <c r="R180" s="3"/>
      <c r="S180" s="3"/>
      <c r="T180" s="3"/>
      <c r="U180" s="3"/>
      <c r="V180" s="3"/>
      <c r="W180" s="3"/>
      <c r="X180" s="3"/>
      <c r="Y180" s="3"/>
    </row>
    <row r="181" ht="12.75" customHeight="1">
      <c r="A181" s="3"/>
      <c r="B181" s="40"/>
      <c r="C181" s="41"/>
      <c r="D181" s="41"/>
      <c r="E181" s="3"/>
      <c r="F181" s="3"/>
      <c r="G181" s="3"/>
      <c r="H181" s="3"/>
      <c r="I181" s="3"/>
      <c r="J181" s="3"/>
      <c r="K181" s="3"/>
      <c r="L181" s="3"/>
      <c r="M181" s="3"/>
      <c r="N181" s="3"/>
      <c r="O181" s="3"/>
      <c r="P181" s="3"/>
      <c r="Q181" s="3"/>
      <c r="R181" s="3"/>
      <c r="S181" s="3"/>
      <c r="T181" s="3"/>
      <c r="U181" s="3"/>
      <c r="V181" s="3"/>
      <c r="W181" s="3"/>
      <c r="X181" s="3"/>
      <c r="Y181" s="3"/>
    </row>
    <row r="182" ht="12.75" customHeight="1">
      <c r="A182" s="3"/>
      <c r="B182" s="40"/>
      <c r="C182" s="41"/>
      <c r="D182" s="41"/>
      <c r="E182" s="3"/>
      <c r="F182" s="3"/>
      <c r="G182" s="3"/>
      <c r="H182" s="3"/>
      <c r="I182" s="3"/>
      <c r="J182" s="3"/>
      <c r="K182" s="3"/>
      <c r="L182" s="3"/>
      <c r="M182" s="3"/>
      <c r="N182" s="3"/>
      <c r="O182" s="3"/>
      <c r="P182" s="3"/>
      <c r="Q182" s="3"/>
      <c r="R182" s="3"/>
      <c r="S182" s="3"/>
      <c r="T182" s="3"/>
      <c r="U182" s="3"/>
      <c r="V182" s="3"/>
      <c r="W182" s="3"/>
      <c r="X182" s="3"/>
      <c r="Y182" s="3"/>
    </row>
    <row r="183" ht="12.75" customHeight="1">
      <c r="A183" s="3"/>
      <c r="B183" s="40"/>
      <c r="C183" s="41"/>
      <c r="D183" s="41"/>
      <c r="E183" s="3"/>
      <c r="F183" s="3"/>
      <c r="G183" s="3"/>
      <c r="H183" s="3"/>
      <c r="I183" s="3"/>
      <c r="J183" s="3"/>
      <c r="K183" s="3"/>
      <c r="L183" s="3"/>
      <c r="M183" s="3"/>
      <c r="N183" s="3"/>
      <c r="O183" s="3"/>
      <c r="P183" s="3"/>
      <c r="Q183" s="3"/>
      <c r="R183" s="3"/>
      <c r="S183" s="3"/>
      <c r="T183" s="3"/>
      <c r="U183" s="3"/>
      <c r="V183" s="3"/>
      <c r="W183" s="3"/>
      <c r="X183" s="3"/>
      <c r="Y183" s="3"/>
    </row>
    <row r="184" ht="12.75" customHeight="1">
      <c r="A184" s="3"/>
      <c r="B184" s="40"/>
      <c r="C184" s="41"/>
      <c r="D184" s="41"/>
      <c r="E184" s="3"/>
      <c r="F184" s="3"/>
      <c r="G184" s="3"/>
      <c r="H184" s="3"/>
      <c r="I184" s="3"/>
      <c r="J184" s="3"/>
      <c r="K184" s="3"/>
      <c r="L184" s="3"/>
      <c r="M184" s="3"/>
      <c r="N184" s="3"/>
      <c r="O184" s="3"/>
      <c r="P184" s="3"/>
      <c r="Q184" s="3"/>
      <c r="R184" s="3"/>
      <c r="S184" s="3"/>
      <c r="T184" s="3"/>
      <c r="U184" s="3"/>
      <c r="V184" s="3"/>
      <c r="W184" s="3"/>
      <c r="X184" s="3"/>
      <c r="Y184" s="3"/>
    </row>
    <row r="185" ht="12.75" customHeight="1">
      <c r="A185" s="3"/>
      <c r="B185" s="40"/>
      <c r="C185" s="41"/>
      <c r="D185" s="41"/>
      <c r="E185" s="3"/>
      <c r="F185" s="3"/>
      <c r="G185" s="3"/>
      <c r="H185" s="3"/>
      <c r="I185" s="3"/>
      <c r="J185" s="3"/>
      <c r="K185" s="3"/>
      <c r="L185" s="3"/>
      <c r="M185" s="3"/>
      <c r="N185" s="3"/>
      <c r="O185" s="3"/>
      <c r="P185" s="3"/>
      <c r="Q185" s="3"/>
      <c r="R185" s="3"/>
      <c r="S185" s="3"/>
      <c r="T185" s="3"/>
      <c r="U185" s="3"/>
      <c r="V185" s="3"/>
      <c r="W185" s="3"/>
      <c r="X185" s="3"/>
      <c r="Y185" s="3"/>
    </row>
    <row r="186" ht="12.75" customHeight="1">
      <c r="A186" s="3"/>
      <c r="B186" s="40"/>
      <c r="C186" s="41"/>
      <c r="D186" s="41"/>
      <c r="E186" s="3"/>
      <c r="F186" s="3"/>
      <c r="G186" s="3"/>
      <c r="H186" s="3"/>
      <c r="I186" s="3"/>
      <c r="J186" s="3"/>
      <c r="K186" s="3"/>
      <c r="L186" s="3"/>
      <c r="M186" s="3"/>
      <c r="N186" s="3"/>
      <c r="O186" s="3"/>
      <c r="P186" s="3"/>
      <c r="Q186" s="3"/>
      <c r="R186" s="3"/>
      <c r="S186" s="3"/>
      <c r="T186" s="3"/>
      <c r="U186" s="3"/>
      <c r="V186" s="3"/>
      <c r="W186" s="3"/>
      <c r="X186" s="3"/>
      <c r="Y186" s="3"/>
    </row>
    <row r="187" ht="12.75" customHeight="1">
      <c r="A187" s="3"/>
      <c r="B187" s="40"/>
      <c r="C187" s="41"/>
      <c r="D187" s="41"/>
      <c r="E187" s="3"/>
      <c r="F187" s="3"/>
      <c r="G187" s="3"/>
      <c r="H187" s="3"/>
      <c r="I187" s="3"/>
      <c r="J187" s="3"/>
      <c r="K187" s="3"/>
      <c r="L187" s="3"/>
      <c r="M187" s="3"/>
      <c r="N187" s="3"/>
      <c r="O187" s="3"/>
      <c r="P187" s="3"/>
      <c r="Q187" s="3"/>
      <c r="R187" s="3"/>
      <c r="S187" s="3"/>
      <c r="T187" s="3"/>
      <c r="U187" s="3"/>
      <c r="V187" s="3"/>
      <c r="W187" s="3"/>
      <c r="X187" s="3"/>
      <c r="Y187" s="3"/>
    </row>
    <row r="188" ht="12.75" customHeight="1">
      <c r="A188" s="3"/>
      <c r="B188" s="40"/>
      <c r="C188" s="41"/>
      <c r="D188" s="41"/>
      <c r="E188" s="3"/>
      <c r="F188" s="3"/>
      <c r="G188" s="3"/>
      <c r="H188" s="3"/>
      <c r="I188" s="3"/>
      <c r="J188" s="3"/>
      <c r="K188" s="3"/>
      <c r="L188" s="3"/>
      <c r="M188" s="3"/>
      <c r="N188" s="3"/>
      <c r="O188" s="3"/>
      <c r="P188" s="3"/>
      <c r="Q188" s="3"/>
      <c r="R188" s="3"/>
      <c r="S188" s="3"/>
      <c r="T188" s="3"/>
      <c r="U188" s="3"/>
      <c r="V188" s="3"/>
      <c r="W188" s="3"/>
      <c r="X188" s="3"/>
      <c r="Y188" s="3"/>
    </row>
    <row r="189" ht="12.75" customHeight="1">
      <c r="A189" s="3"/>
      <c r="B189" s="40"/>
      <c r="C189" s="41"/>
      <c r="D189" s="41"/>
      <c r="E189" s="3"/>
      <c r="F189" s="3"/>
      <c r="G189" s="3"/>
      <c r="H189" s="3"/>
      <c r="I189" s="3"/>
      <c r="J189" s="3"/>
      <c r="K189" s="3"/>
      <c r="L189" s="3"/>
      <c r="M189" s="3"/>
      <c r="N189" s="3"/>
      <c r="O189" s="3"/>
      <c r="P189" s="3"/>
      <c r="Q189" s="3"/>
      <c r="R189" s="3"/>
      <c r="S189" s="3"/>
      <c r="T189" s="3"/>
      <c r="U189" s="3"/>
      <c r="V189" s="3"/>
      <c r="W189" s="3"/>
      <c r="X189" s="3"/>
      <c r="Y189" s="3"/>
    </row>
    <row r="190" ht="12.75" customHeight="1">
      <c r="A190" s="3"/>
      <c r="B190" s="40"/>
      <c r="C190" s="41"/>
      <c r="D190" s="41"/>
      <c r="E190" s="3"/>
      <c r="F190" s="3"/>
      <c r="G190" s="3"/>
      <c r="H190" s="3"/>
      <c r="I190" s="3"/>
      <c r="J190" s="3"/>
      <c r="K190" s="3"/>
      <c r="L190" s="3"/>
      <c r="M190" s="3"/>
      <c r="N190" s="3"/>
      <c r="O190" s="3"/>
      <c r="P190" s="3"/>
      <c r="Q190" s="3"/>
      <c r="R190" s="3"/>
      <c r="S190" s="3"/>
      <c r="T190" s="3"/>
      <c r="U190" s="3"/>
      <c r="V190" s="3"/>
      <c r="W190" s="3"/>
      <c r="X190" s="3"/>
      <c r="Y190" s="3"/>
    </row>
    <row r="191" ht="12.75" customHeight="1">
      <c r="A191" s="3"/>
      <c r="B191" s="40"/>
      <c r="C191" s="41"/>
      <c r="D191" s="41"/>
      <c r="E191" s="3"/>
      <c r="F191" s="3"/>
      <c r="G191" s="3"/>
      <c r="H191" s="3"/>
      <c r="I191" s="3"/>
      <c r="J191" s="3"/>
      <c r="K191" s="3"/>
      <c r="L191" s="3"/>
      <c r="M191" s="3"/>
      <c r="N191" s="3"/>
      <c r="O191" s="3"/>
      <c r="P191" s="3"/>
      <c r="Q191" s="3"/>
      <c r="R191" s="3"/>
      <c r="S191" s="3"/>
      <c r="T191" s="3"/>
      <c r="U191" s="3"/>
      <c r="V191" s="3"/>
      <c r="W191" s="3"/>
      <c r="X191" s="3"/>
      <c r="Y191" s="3"/>
    </row>
    <row r="192" ht="12.75" customHeight="1">
      <c r="A192" s="3"/>
      <c r="B192" s="40"/>
      <c r="C192" s="41"/>
      <c r="D192" s="41"/>
      <c r="E192" s="3"/>
      <c r="F192" s="3"/>
      <c r="G192" s="3"/>
      <c r="H192" s="3"/>
      <c r="I192" s="3"/>
      <c r="J192" s="3"/>
      <c r="K192" s="3"/>
      <c r="L192" s="3"/>
      <c r="M192" s="3"/>
      <c r="N192" s="3"/>
      <c r="O192" s="3"/>
      <c r="P192" s="3"/>
      <c r="Q192" s="3"/>
      <c r="R192" s="3"/>
      <c r="S192" s="3"/>
      <c r="T192" s="3"/>
      <c r="U192" s="3"/>
      <c r="V192" s="3"/>
      <c r="W192" s="3"/>
      <c r="X192" s="3"/>
      <c r="Y192" s="3"/>
    </row>
    <row r="193" ht="12.75" customHeight="1">
      <c r="A193" s="3"/>
      <c r="B193" s="40"/>
      <c r="C193" s="41"/>
      <c r="D193" s="41"/>
      <c r="E193" s="3"/>
      <c r="F193" s="3"/>
      <c r="G193" s="3"/>
      <c r="H193" s="3"/>
      <c r="I193" s="3"/>
      <c r="J193" s="3"/>
      <c r="K193" s="3"/>
      <c r="L193" s="3"/>
      <c r="M193" s="3"/>
      <c r="N193" s="3"/>
      <c r="O193" s="3"/>
      <c r="P193" s="3"/>
      <c r="Q193" s="3"/>
      <c r="R193" s="3"/>
      <c r="S193" s="3"/>
      <c r="T193" s="3"/>
      <c r="U193" s="3"/>
      <c r="V193" s="3"/>
      <c r="W193" s="3"/>
      <c r="X193" s="3"/>
      <c r="Y193" s="3"/>
    </row>
    <row r="194" ht="12.75" customHeight="1">
      <c r="A194" s="3"/>
      <c r="B194" s="40"/>
      <c r="C194" s="41"/>
      <c r="D194" s="41"/>
      <c r="E194" s="3"/>
      <c r="F194" s="3"/>
      <c r="G194" s="3"/>
      <c r="H194" s="3"/>
      <c r="I194" s="3"/>
      <c r="J194" s="3"/>
      <c r="K194" s="3"/>
      <c r="L194" s="3"/>
      <c r="M194" s="3"/>
      <c r="N194" s="3"/>
      <c r="O194" s="3"/>
      <c r="P194" s="3"/>
      <c r="Q194" s="3"/>
      <c r="R194" s="3"/>
      <c r="S194" s="3"/>
      <c r="T194" s="3"/>
      <c r="U194" s="3"/>
      <c r="V194" s="3"/>
      <c r="W194" s="3"/>
      <c r="X194" s="3"/>
      <c r="Y194" s="3"/>
    </row>
    <row r="195" ht="12.75" customHeight="1">
      <c r="A195" s="3"/>
      <c r="B195" s="40"/>
      <c r="C195" s="41"/>
      <c r="D195" s="41"/>
      <c r="E195" s="3"/>
      <c r="F195" s="3"/>
      <c r="G195" s="3"/>
      <c r="H195" s="3"/>
      <c r="I195" s="3"/>
      <c r="J195" s="3"/>
      <c r="K195" s="3"/>
      <c r="L195" s="3"/>
      <c r="M195" s="3"/>
      <c r="N195" s="3"/>
      <c r="O195" s="3"/>
      <c r="P195" s="3"/>
      <c r="Q195" s="3"/>
      <c r="R195" s="3"/>
      <c r="S195" s="3"/>
      <c r="T195" s="3"/>
      <c r="U195" s="3"/>
      <c r="V195" s="3"/>
      <c r="W195" s="3"/>
      <c r="X195" s="3"/>
      <c r="Y195" s="3"/>
    </row>
    <row r="196" ht="12.75" customHeight="1">
      <c r="A196" s="3"/>
      <c r="B196" s="40"/>
      <c r="C196" s="41"/>
      <c r="D196" s="41"/>
      <c r="E196" s="3"/>
      <c r="F196" s="3"/>
      <c r="G196" s="3"/>
      <c r="H196" s="3"/>
      <c r="I196" s="3"/>
      <c r="J196" s="3"/>
      <c r="K196" s="3"/>
      <c r="L196" s="3"/>
      <c r="M196" s="3"/>
      <c r="N196" s="3"/>
      <c r="O196" s="3"/>
      <c r="P196" s="3"/>
      <c r="Q196" s="3"/>
      <c r="R196" s="3"/>
      <c r="S196" s="3"/>
      <c r="T196" s="3"/>
      <c r="U196" s="3"/>
      <c r="V196" s="3"/>
      <c r="W196" s="3"/>
      <c r="X196" s="3"/>
      <c r="Y196" s="3"/>
    </row>
    <row r="197" ht="12.75" customHeight="1">
      <c r="A197" s="3"/>
      <c r="B197" s="40"/>
      <c r="C197" s="41"/>
      <c r="D197" s="41"/>
      <c r="E197" s="3"/>
      <c r="F197" s="3"/>
      <c r="G197" s="3"/>
      <c r="H197" s="3"/>
      <c r="I197" s="3"/>
      <c r="J197" s="3"/>
      <c r="K197" s="3"/>
      <c r="L197" s="3"/>
      <c r="M197" s="3"/>
      <c r="N197" s="3"/>
      <c r="O197" s="3"/>
      <c r="P197" s="3"/>
      <c r="Q197" s="3"/>
      <c r="R197" s="3"/>
      <c r="S197" s="3"/>
      <c r="T197" s="3"/>
      <c r="U197" s="3"/>
      <c r="V197" s="3"/>
      <c r="W197" s="3"/>
      <c r="X197" s="3"/>
      <c r="Y197" s="3"/>
    </row>
    <row r="198" ht="12.75" customHeight="1">
      <c r="A198" s="3"/>
      <c r="B198" s="40"/>
      <c r="C198" s="41"/>
      <c r="D198" s="41"/>
      <c r="E198" s="3"/>
      <c r="F198" s="3"/>
      <c r="G198" s="3"/>
      <c r="H198" s="3"/>
      <c r="I198" s="3"/>
      <c r="J198" s="3"/>
      <c r="K198" s="3"/>
      <c r="L198" s="3"/>
      <c r="M198" s="3"/>
      <c r="N198" s="3"/>
      <c r="O198" s="3"/>
      <c r="P198" s="3"/>
      <c r="Q198" s="3"/>
      <c r="R198" s="3"/>
      <c r="S198" s="3"/>
      <c r="T198" s="3"/>
      <c r="U198" s="3"/>
      <c r="V198" s="3"/>
      <c r="W198" s="3"/>
      <c r="X198" s="3"/>
      <c r="Y198" s="3"/>
    </row>
    <row r="199" ht="12.75" customHeight="1">
      <c r="A199" s="3"/>
      <c r="B199" s="40"/>
      <c r="C199" s="41"/>
      <c r="D199" s="41"/>
      <c r="E199" s="3"/>
      <c r="F199" s="3"/>
      <c r="G199" s="3"/>
      <c r="H199" s="3"/>
      <c r="I199" s="3"/>
      <c r="J199" s="3"/>
      <c r="K199" s="3"/>
      <c r="L199" s="3"/>
      <c r="M199" s="3"/>
      <c r="N199" s="3"/>
      <c r="O199" s="3"/>
      <c r="P199" s="3"/>
      <c r="Q199" s="3"/>
      <c r="R199" s="3"/>
      <c r="S199" s="3"/>
      <c r="T199" s="3"/>
      <c r="U199" s="3"/>
      <c r="V199" s="3"/>
      <c r="W199" s="3"/>
      <c r="X199" s="3"/>
      <c r="Y199" s="3"/>
    </row>
    <row r="200" ht="12.75" customHeight="1">
      <c r="A200" s="3"/>
      <c r="B200" s="40"/>
      <c r="C200" s="41"/>
      <c r="D200" s="41"/>
      <c r="E200" s="3"/>
      <c r="F200" s="3"/>
      <c r="G200" s="3"/>
      <c r="H200" s="3"/>
      <c r="I200" s="3"/>
      <c r="J200" s="3"/>
      <c r="K200" s="3"/>
      <c r="L200" s="3"/>
      <c r="M200" s="3"/>
      <c r="N200" s="3"/>
      <c r="O200" s="3"/>
      <c r="P200" s="3"/>
      <c r="Q200" s="3"/>
      <c r="R200" s="3"/>
      <c r="S200" s="3"/>
      <c r="T200" s="3"/>
      <c r="U200" s="3"/>
      <c r="V200" s="3"/>
      <c r="W200" s="3"/>
      <c r="X200" s="3"/>
      <c r="Y200" s="3"/>
    </row>
    <row r="201" ht="12.75" customHeight="1">
      <c r="A201" s="3"/>
      <c r="B201" s="40"/>
      <c r="C201" s="41"/>
      <c r="D201" s="41"/>
      <c r="E201" s="3"/>
      <c r="F201" s="3"/>
      <c r="G201" s="3"/>
      <c r="H201" s="3"/>
      <c r="I201" s="3"/>
      <c r="J201" s="3"/>
      <c r="K201" s="3"/>
      <c r="L201" s="3"/>
      <c r="M201" s="3"/>
      <c r="N201" s="3"/>
      <c r="O201" s="3"/>
      <c r="P201" s="3"/>
      <c r="Q201" s="3"/>
      <c r="R201" s="3"/>
      <c r="S201" s="3"/>
      <c r="T201" s="3"/>
      <c r="U201" s="3"/>
      <c r="V201" s="3"/>
      <c r="W201" s="3"/>
      <c r="X201" s="3"/>
      <c r="Y201" s="3"/>
    </row>
    <row r="202" ht="12.75" customHeight="1">
      <c r="A202" s="3"/>
      <c r="B202" s="40"/>
      <c r="C202" s="41"/>
      <c r="D202" s="41"/>
      <c r="E202" s="3"/>
      <c r="F202" s="3"/>
      <c r="G202" s="3"/>
      <c r="H202" s="3"/>
      <c r="I202" s="3"/>
      <c r="J202" s="3"/>
      <c r="K202" s="3"/>
      <c r="L202" s="3"/>
      <c r="M202" s="3"/>
      <c r="N202" s="3"/>
      <c r="O202" s="3"/>
      <c r="P202" s="3"/>
      <c r="Q202" s="3"/>
      <c r="R202" s="3"/>
      <c r="S202" s="3"/>
      <c r="T202" s="3"/>
      <c r="U202" s="3"/>
      <c r="V202" s="3"/>
      <c r="W202" s="3"/>
      <c r="X202" s="3"/>
      <c r="Y202" s="3"/>
    </row>
    <row r="203" ht="12.75" customHeight="1">
      <c r="A203" s="3"/>
      <c r="B203" s="40"/>
      <c r="C203" s="41"/>
      <c r="D203" s="41"/>
      <c r="E203" s="3"/>
      <c r="F203" s="3"/>
      <c r="G203" s="3"/>
      <c r="H203" s="3"/>
      <c r="I203" s="3"/>
      <c r="J203" s="3"/>
      <c r="K203" s="3"/>
      <c r="L203" s="3"/>
      <c r="M203" s="3"/>
      <c r="N203" s="3"/>
      <c r="O203" s="3"/>
      <c r="P203" s="3"/>
      <c r="Q203" s="3"/>
      <c r="R203" s="3"/>
      <c r="S203" s="3"/>
      <c r="T203" s="3"/>
      <c r="U203" s="3"/>
      <c r="V203" s="3"/>
      <c r="W203" s="3"/>
      <c r="X203" s="3"/>
      <c r="Y203" s="3"/>
    </row>
    <row r="204" ht="12.75" customHeight="1">
      <c r="A204" s="3"/>
      <c r="B204" s="40"/>
      <c r="C204" s="41"/>
      <c r="D204" s="41"/>
      <c r="E204" s="3"/>
      <c r="F204" s="3"/>
      <c r="G204" s="3"/>
      <c r="H204" s="3"/>
      <c r="I204" s="3"/>
      <c r="J204" s="3"/>
      <c r="K204" s="3"/>
      <c r="L204" s="3"/>
      <c r="M204" s="3"/>
      <c r="N204" s="3"/>
      <c r="O204" s="3"/>
      <c r="P204" s="3"/>
      <c r="Q204" s="3"/>
      <c r="R204" s="3"/>
      <c r="S204" s="3"/>
      <c r="T204" s="3"/>
      <c r="U204" s="3"/>
      <c r="V204" s="3"/>
      <c r="W204" s="3"/>
      <c r="X204" s="3"/>
      <c r="Y204" s="3"/>
    </row>
    <row r="205" ht="12.75" customHeight="1">
      <c r="A205" s="3"/>
      <c r="B205" s="40"/>
      <c r="C205" s="41"/>
      <c r="D205" s="41"/>
      <c r="E205" s="3"/>
      <c r="F205" s="3"/>
      <c r="G205" s="3"/>
      <c r="H205" s="3"/>
      <c r="I205" s="3"/>
      <c r="J205" s="3"/>
      <c r="K205" s="3"/>
      <c r="L205" s="3"/>
      <c r="M205" s="3"/>
      <c r="N205" s="3"/>
      <c r="O205" s="3"/>
      <c r="P205" s="3"/>
      <c r="Q205" s="3"/>
      <c r="R205" s="3"/>
      <c r="S205" s="3"/>
      <c r="T205" s="3"/>
      <c r="U205" s="3"/>
      <c r="V205" s="3"/>
      <c r="W205" s="3"/>
      <c r="X205" s="3"/>
      <c r="Y205" s="3"/>
    </row>
    <row r="206" ht="12.75" customHeight="1">
      <c r="A206" s="3"/>
      <c r="B206" s="40"/>
      <c r="C206" s="41"/>
      <c r="D206" s="41"/>
      <c r="E206" s="3"/>
      <c r="F206" s="3"/>
      <c r="G206" s="3"/>
      <c r="H206" s="3"/>
      <c r="I206" s="3"/>
      <c r="J206" s="3"/>
      <c r="K206" s="3"/>
      <c r="L206" s="3"/>
      <c r="M206" s="3"/>
      <c r="N206" s="3"/>
      <c r="O206" s="3"/>
      <c r="P206" s="3"/>
      <c r="Q206" s="3"/>
      <c r="R206" s="3"/>
      <c r="S206" s="3"/>
      <c r="T206" s="3"/>
      <c r="U206" s="3"/>
      <c r="V206" s="3"/>
      <c r="W206" s="3"/>
      <c r="X206" s="3"/>
      <c r="Y206" s="3"/>
    </row>
    <row r="207" ht="12.75" customHeight="1">
      <c r="A207" s="3"/>
      <c r="B207" s="40"/>
      <c r="C207" s="41"/>
      <c r="D207" s="41"/>
      <c r="E207" s="3"/>
      <c r="F207" s="3"/>
      <c r="G207" s="3"/>
      <c r="H207" s="3"/>
      <c r="I207" s="3"/>
      <c r="J207" s="3"/>
      <c r="K207" s="3"/>
      <c r="L207" s="3"/>
      <c r="M207" s="3"/>
      <c r="N207" s="3"/>
      <c r="O207" s="3"/>
      <c r="P207" s="3"/>
      <c r="Q207" s="3"/>
      <c r="R207" s="3"/>
      <c r="S207" s="3"/>
      <c r="T207" s="3"/>
      <c r="U207" s="3"/>
      <c r="V207" s="3"/>
      <c r="W207" s="3"/>
      <c r="X207" s="3"/>
      <c r="Y207" s="3"/>
    </row>
    <row r="208" ht="12.75" customHeight="1">
      <c r="A208" s="3"/>
      <c r="B208" s="40"/>
      <c r="C208" s="41"/>
      <c r="D208" s="41"/>
      <c r="E208" s="3"/>
      <c r="F208" s="3"/>
      <c r="G208" s="3"/>
      <c r="H208" s="3"/>
      <c r="I208" s="3"/>
      <c r="J208" s="3"/>
      <c r="K208" s="3"/>
      <c r="L208" s="3"/>
      <c r="M208" s="3"/>
      <c r="N208" s="3"/>
      <c r="O208" s="3"/>
      <c r="P208" s="3"/>
      <c r="Q208" s="3"/>
      <c r="R208" s="3"/>
      <c r="S208" s="3"/>
      <c r="T208" s="3"/>
      <c r="U208" s="3"/>
      <c r="V208" s="3"/>
      <c r="W208" s="3"/>
      <c r="X208" s="3"/>
      <c r="Y208" s="3"/>
    </row>
    <row r="209" ht="12.75" customHeight="1">
      <c r="A209" s="3"/>
      <c r="B209" s="40"/>
      <c r="C209" s="41"/>
      <c r="D209" s="41"/>
      <c r="E209" s="3"/>
      <c r="F209" s="3"/>
      <c r="G209" s="3"/>
      <c r="H209" s="3"/>
      <c r="I209" s="3"/>
      <c r="J209" s="3"/>
      <c r="K209" s="3"/>
      <c r="L209" s="3"/>
      <c r="M209" s="3"/>
      <c r="N209" s="3"/>
      <c r="O209" s="3"/>
      <c r="P209" s="3"/>
      <c r="Q209" s="3"/>
      <c r="R209" s="3"/>
      <c r="S209" s="3"/>
      <c r="T209" s="3"/>
      <c r="U209" s="3"/>
      <c r="V209" s="3"/>
      <c r="W209" s="3"/>
      <c r="X209" s="3"/>
      <c r="Y209" s="3"/>
    </row>
    <row r="210" ht="12.75" customHeight="1">
      <c r="A210" s="3"/>
      <c r="B210" s="40"/>
      <c r="C210" s="41"/>
      <c r="D210" s="41"/>
      <c r="E210" s="3"/>
      <c r="F210" s="3"/>
      <c r="G210" s="3"/>
      <c r="H210" s="3"/>
      <c r="I210" s="3"/>
      <c r="J210" s="3"/>
      <c r="K210" s="3"/>
      <c r="L210" s="3"/>
      <c r="M210" s="3"/>
      <c r="N210" s="3"/>
      <c r="O210" s="3"/>
      <c r="P210" s="3"/>
      <c r="Q210" s="3"/>
      <c r="R210" s="3"/>
      <c r="S210" s="3"/>
      <c r="T210" s="3"/>
      <c r="U210" s="3"/>
      <c r="V210" s="3"/>
      <c r="W210" s="3"/>
      <c r="X210" s="3"/>
      <c r="Y210" s="3"/>
    </row>
    <row r="211" ht="12.75" customHeight="1">
      <c r="A211" s="3"/>
      <c r="B211" s="40"/>
      <c r="C211" s="41"/>
      <c r="D211" s="41"/>
      <c r="E211" s="3"/>
      <c r="F211" s="3"/>
      <c r="G211" s="3"/>
      <c r="H211" s="3"/>
      <c r="I211" s="3"/>
      <c r="J211" s="3"/>
      <c r="K211" s="3"/>
      <c r="L211" s="3"/>
      <c r="M211" s="3"/>
      <c r="N211" s="3"/>
      <c r="O211" s="3"/>
      <c r="P211" s="3"/>
      <c r="Q211" s="3"/>
      <c r="R211" s="3"/>
      <c r="S211" s="3"/>
      <c r="T211" s="3"/>
      <c r="U211" s="3"/>
      <c r="V211" s="3"/>
      <c r="W211" s="3"/>
      <c r="X211" s="3"/>
      <c r="Y211" s="3"/>
    </row>
    <row r="212" ht="12.75" customHeight="1">
      <c r="A212" s="3"/>
      <c r="B212" s="40"/>
      <c r="C212" s="41"/>
      <c r="D212" s="41"/>
      <c r="E212" s="3"/>
      <c r="F212" s="3"/>
      <c r="G212" s="3"/>
      <c r="H212" s="3"/>
      <c r="I212" s="3"/>
      <c r="J212" s="3"/>
      <c r="K212" s="3"/>
      <c r="L212" s="3"/>
      <c r="M212" s="3"/>
      <c r="N212" s="3"/>
      <c r="O212" s="3"/>
      <c r="P212" s="3"/>
      <c r="Q212" s="3"/>
      <c r="R212" s="3"/>
      <c r="S212" s="3"/>
      <c r="T212" s="3"/>
      <c r="U212" s="3"/>
      <c r="V212" s="3"/>
      <c r="W212" s="3"/>
      <c r="X212" s="3"/>
      <c r="Y212" s="3"/>
    </row>
    <row r="213" ht="12.75" customHeight="1">
      <c r="A213" s="3"/>
      <c r="B213" s="40"/>
      <c r="C213" s="41"/>
      <c r="D213" s="41"/>
      <c r="E213" s="3"/>
      <c r="F213" s="3"/>
      <c r="G213" s="3"/>
      <c r="H213" s="3"/>
      <c r="I213" s="3"/>
      <c r="J213" s="3"/>
      <c r="K213" s="3"/>
      <c r="L213" s="3"/>
      <c r="M213" s="3"/>
      <c r="N213" s="3"/>
      <c r="O213" s="3"/>
      <c r="P213" s="3"/>
      <c r="Q213" s="3"/>
      <c r="R213" s="3"/>
      <c r="S213" s="3"/>
      <c r="T213" s="3"/>
      <c r="U213" s="3"/>
      <c r="V213" s="3"/>
      <c r="W213" s="3"/>
      <c r="X213" s="3"/>
      <c r="Y213" s="3"/>
    </row>
    <row r="214" ht="12.75" customHeight="1">
      <c r="A214" s="3"/>
      <c r="B214" s="40"/>
      <c r="C214" s="41"/>
      <c r="D214" s="41"/>
      <c r="E214" s="3"/>
      <c r="F214" s="3"/>
      <c r="G214" s="3"/>
      <c r="H214" s="3"/>
      <c r="I214" s="3"/>
      <c r="J214" s="3"/>
      <c r="K214" s="3"/>
      <c r="L214" s="3"/>
      <c r="M214" s="3"/>
      <c r="N214" s="3"/>
      <c r="O214" s="3"/>
      <c r="P214" s="3"/>
      <c r="Q214" s="3"/>
      <c r="R214" s="3"/>
      <c r="S214" s="3"/>
      <c r="T214" s="3"/>
      <c r="U214" s="3"/>
      <c r="V214" s="3"/>
      <c r="W214" s="3"/>
      <c r="X214" s="3"/>
      <c r="Y214" s="3"/>
    </row>
    <row r="215" ht="12.75" customHeight="1">
      <c r="A215" s="3"/>
      <c r="B215" s="40"/>
      <c r="C215" s="41"/>
      <c r="D215" s="41"/>
      <c r="E215" s="3"/>
      <c r="F215" s="3"/>
      <c r="G215" s="3"/>
      <c r="H215" s="3"/>
      <c r="I215" s="3"/>
      <c r="J215" s="3"/>
      <c r="K215" s="3"/>
      <c r="L215" s="3"/>
      <c r="M215" s="3"/>
      <c r="N215" s="3"/>
      <c r="O215" s="3"/>
      <c r="P215" s="3"/>
      <c r="Q215" s="3"/>
      <c r="R215" s="3"/>
      <c r="S215" s="3"/>
      <c r="T215" s="3"/>
      <c r="U215" s="3"/>
      <c r="V215" s="3"/>
      <c r="W215" s="3"/>
      <c r="X215" s="3"/>
      <c r="Y215" s="3"/>
    </row>
    <row r="216" ht="12.75" customHeight="1">
      <c r="A216" s="3"/>
      <c r="B216" s="40"/>
      <c r="C216" s="41"/>
      <c r="D216" s="41"/>
      <c r="E216" s="3"/>
      <c r="F216" s="3"/>
      <c r="G216" s="3"/>
      <c r="H216" s="3"/>
      <c r="I216" s="3"/>
      <c r="J216" s="3"/>
      <c r="K216" s="3"/>
      <c r="L216" s="3"/>
      <c r="M216" s="3"/>
      <c r="N216" s="3"/>
      <c r="O216" s="3"/>
      <c r="P216" s="3"/>
      <c r="Q216" s="3"/>
      <c r="R216" s="3"/>
      <c r="S216" s="3"/>
      <c r="T216" s="3"/>
      <c r="U216" s="3"/>
      <c r="V216" s="3"/>
      <c r="W216" s="3"/>
      <c r="X216" s="3"/>
      <c r="Y216" s="3"/>
    </row>
    <row r="217" ht="12.75" customHeight="1">
      <c r="A217" s="3"/>
      <c r="B217" s="40"/>
      <c r="C217" s="41"/>
      <c r="D217" s="41"/>
      <c r="E217" s="3"/>
      <c r="F217" s="3"/>
      <c r="G217" s="3"/>
      <c r="H217" s="3"/>
      <c r="I217" s="3"/>
      <c r="J217" s="3"/>
      <c r="K217" s="3"/>
      <c r="L217" s="3"/>
      <c r="M217" s="3"/>
      <c r="N217" s="3"/>
      <c r="O217" s="3"/>
      <c r="P217" s="3"/>
      <c r="Q217" s="3"/>
      <c r="R217" s="3"/>
      <c r="S217" s="3"/>
      <c r="T217" s="3"/>
      <c r="U217" s="3"/>
      <c r="V217" s="3"/>
      <c r="W217" s="3"/>
      <c r="X217" s="3"/>
      <c r="Y217" s="3"/>
    </row>
    <row r="218" ht="12.75" customHeight="1">
      <c r="A218" s="3"/>
      <c r="B218" s="40"/>
      <c r="C218" s="41"/>
      <c r="D218" s="41"/>
      <c r="E218" s="3"/>
      <c r="F218" s="3"/>
      <c r="G218" s="3"/>
      <c r="H218" s="3"/>
      <c r="I218" s="3"/>
      <c r="J218" s="3"/>
      <c r="K218" s="3"/>
      <c r="L218" s="3"/>
      <c r="M218" s="3"/>
      <c r="N218" s="3"/>
      <c r="O218" s="3"/>
      <c r="P218" s="3"/>
      <c r="Q218" s="3"/>
      <c r="R218" s="3"/>
      <c r="S218" s="3"/>
      <c r="T218" s="3"/>
      <c r="U218" s="3"/>
      <c r="V218" s="3"/>
      <c r="W218" s="3"/>
      <c r="X218" s="3"/>
      <c r="Y218" s="3"/>
    </row>
    <row r="219" ht="12.75" customHeight="1">
      <c r="A219" s="3"/>
      <c r="B219" s="40"/>
      <c r="C219" s="41"/>
      <c r="D219" s="41"/>
      <c r="E219" s="3"/>
      <c r="F219" s="3"/>
      <c r="G219" s="3"/>
      <c r="H219" s="3"/>
      <c r="I219" s="3"/>
      <c r="J219" s="3"/>
      <c r="K219" s="3"/>
      <c r="L219" s="3"/>
      <c r="M219" s="3"/>
      <c r="N219" s="3"/>
      <c r="O219" s="3"/>
      <c r="P219" s="3"/>
      <c r="Q219" s="3"/>
      <c r="R219" s="3"/>
      <c r="S219" s="3"/>
      <c r="T219" s="3"/>
      <c r="U219" s="3"/>
      <c r="V219" s="3"/>
      <c r="W219" s="3"/>
      <c r="X219" s="3"/>
      <c r="Y219" s="3"/>
    </row>
    <row r="220" ht="12.75" customHeight="1">
      <c r="A220" s="3"/>
      <c r="B220" s="40"/>
      <c r="C220" s="41"/>
      <c r="D220" s="41"/>
      <c r="E220" s="3"/>
      <c r="F220" s="3"/>
      <c r="G220" s="3"/>
      <c r="H220" s="3"/>
      <c r="I220" s="3"/>
      <c r="J220" s="3"/>
      <c r="K220" s="3"/>
      <c r="L220" s="3"/>
      <c r="M220" s="3"/>
      <c r="N220" s="3"/>
      <c r="O220" s="3"/>
      <c r="P220" s="3"/>
      <c r="Q220" s="3"/>
      <c r="R220" s="3"/>
      <c r="S220" s="3"/>
      <c r="T220" s="3"/>
      <c r="U220" s="3"/>
      <c r="V220" s="3"/>
      <c r="W220" s="3"/>
      <c r="X220" s="3"/>
      <c r="Y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2:C2"/>
    <mergeCell ref="B20:C20"/>
    <mergeCell ref="B21:C21"/>
    <mergeCell ref="B22:C22"/>
  </mergeCells>
  <printOptions/>
  <pageMargins bottom="0.75" footer="0.0" header="0.0" left="0.7" right="0.7" top="0.75"/>
  <pageSetup orientation="landscape"/>
  <headerFooter>
    <oddHeader>&amp;REY AEROCITY_HVAC_Priced_BOQ_27.02.2025</oddHeader>
    <oddFooter>&amp;REY AEROCITY_HVAC_Priced_BOQ_27.02.2025</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75"/>
    <col customWidth="1" min="2" max="2" width="87.88"/>
    <col customWidth="1" min="3" max="3" width="7.0"/>
    <col customWidth="1" min="4" max="4" width="6.75"/>
    <col customWidth="1" min="5" max="26" width="12.75"/>
  </cols>
  <sheetData>
    <row r="1" ht="12.75" customHeight="1">
      <c r="A1" s="42" t="s">
        <v>19</v>
      </c>
      <c r="B1" s="43"/>
      <c r="C1" s="43"/>
      <c r="D1" s="43"/>
      <c r="E1" s="44"/>
      <c r="F1" s="43"/>
      <c r="G1" s="43"/>
      <c r="H1" s="43"/>
      <c r="I1" s="43"/>
      <c r="J1" s="43"/>
      <c r="K1" s="43"/>
      <c r="L1" s="43"/>
      <c r="M1" s="43"/>
      <c r="N1" s="43"/>
      <c r="O1" s="43"/>
      <c r="P1" s="43"/>
      <c r="Q1" s="43"/>
      <c r="R1" s="43"/>
      <c r="S1" s="43"/>
      <c r="T1" s="43"/>
      <c r="U1" s="43"/>
      <c r="V1" s="43"/>
      <c r="W1" s="43"/>
      <c r="X1" s="43"/>
      <c r="Y1" s="43"/>
      <c r="Z1" s="43"/>
    </row>
    <row r="2" ht="12.75" customHeight="1">
      <c r="A2" s="45" t="s">
        <v>20</v>
      </c>
      <c r="B2" s="46"/>
      <c r="C2" s="46"/>
      <c r="D2" s="46"/>
      <c r="E2" s="47"/>
      <c r="F2" s="46"/>
      <c r="G2" s="43"/>
      <c r="H2" s="43"/>
      <c r="I2" s="43"/>
      <c r="J2" s="43"/>
      <c r="K2" s="43"/>
      <c r="L2" s="43"/>
      <c r="M2" s="43"/>
      <c r="N2" s="43"/>
      <c r="O2" s="43"/>
      <c r="P2" s="43"/>
      <c r="Q2" s="43"/>
      <c r="R2" s="43"/>
      <c r="S2" s="43"/>
      <c r="T2" s="43"/>
      <c r="U2" s="43"/>
      <c r="V2" s="43"/>
      <c r="W2" s="43"/>
      <c r="X2" s="43"/>
      <c r="Y2" s="43"/>
      <c r="Z2" s="43"/>
    </row>
    <row r="3" ht="12.75" customHeight="1">
      <c r="A3" s="48" t="s">
        <v>21</v>
      </c>
      <c r="B3" s="49" t="s">
        <v>4</v>
      </c>
      <c r="C3" s="50" t="s">
        <v>22</v>
      </c>
      <c r="D3" s="50" t="s">
        <v>23</v>
      </c>
      <c r="E3" s="48" t="s">
        <v>24</v>
      </c>
      <c r="F3" s="48" t="s">
        <v>25</v>
      </c>
      <c r="G3" s="51"/>
      <c r="H3" s="43"/>
      <c r="I3" s="43"/>
      <c r="J3" s="43"/>
      <c r="K3" s="43"/>
      <c r="L3" s="43"/>
      <c r="M3" s="43"/>
      <c r="N3" s="43"/>
      <c r="O3" s="43"/>
      <c r="P3" s="43"/>
      <c r="Q3" s="43"/>
      <c r="R3" s="43"/>
      <c r="S3" s="43"/>
      <c r="T3" s="43"/>
      <c r="U3" s="43"/>
      <c r="V3" s="43"/>
      <c r="W3" s="43"/>
      <c r="X3" s="43"/>
      <c r="Y3" s="43"/>
      <c r="Z3" s="43"/>
    </row>
    <row r="4" ht="12.75" customHeight="1">
      <c r="A4" s="52"/>
      <c r="B4" s="53"/>
      <c r="C4" s="54"/>
      <c r="D4" s="55"/>
      <c r="E4" s="52"/>
      <c r="F4" s="56"/>
      <c r="G4" s="51"/>
      <c r="H4" s="43"/>
      <c r="I4" s="43"/>
      <c r="J4" s="43"/>
      <c r="K4" s="43"/>
      <c r="L4" s="43"/>
      <c r="M4" s="43"/>
      <c r="N4" s="43"/>
      <c r="O4" s="43"/>
      <c r="P4" s="43"/>
      <c r="Q4" s="43"/>
      <c r="R4" s="43"/>
      <c r="S4" s="43"/>
      <c r="T4" s="43"/>
      <c r="U4" s="43"/>
      <c r="V4" s="43"/>
      <c r="W4" s="43"/>
      <c r="X4" s="43"/>
      <c r="Y4" s="43"/>
      <c r="Z4" s="43"/>
    </row>
    <row r="5" ht="12.75" customHeight="1">
      <c r="A5" s="57">
        <v>1.0</v>
      </c>
      <c r="B5" s="58" t="s">
        <v>26</v>
      </c>
      <c r="C5" s="59"/>
      <c r="D5" s="59"/>
      <c r="E5" s="60"/>
      <c r="F5" s="60"/>
      <c r="G5" s="51"/>
      <c r="H5" s="43"/>
      <c r="I5" s="43"/>
      <c r="J5" s="43"/>
      <c r="K5" s="43"/>
      <c r="L5" s="43"/>
      <c r="M5" s="43"/>
      <c r="N5" s="43"/>
      <c r="O5" s="43"/>
      <c r="P5" s="43"/>
      <c r="Q5" s="43"/>
      <c r="R5" s="43"/>
      <c r="S5" s="43"/>
      <c r="T5" s="43"/>
      <c r="U5" s="43"/>
      <c r="V5" s="43"/>
      <c r="W5" s="43"/>
      <c r="X5" s="43"/>
      <c r="Y5" s="43"/>
      <c r="Z5" s="43"/>
    </row>
    <row r="6" ht="12.75" customHeight="1">
      <c r="A6" s="52"/>
      <c r="B6" s="53"/>
      <c r="C6" s="54"/>
      <c r="D6" s="55"/>
      <c r="E6" s="52"/>
      <c r="F6" s="56"/>
      <c r="G6" s="51"/>
      <c r="H6" s="43"/>
      <c r="I6" s="43"/>
      <c r="J6" s="43"/>
      <c r="K6" s="43"/>
      <c r="L6" s="43"/>
      <c r="M6" s="43"/>
      <c r="N6" s="43"/>
      <c r="O6" s="43"/>
      <c r="P6" s="43"/>
      <c r="Q6" s="43"/>
      <c r="R6" s="43"/>
      <c r="S6" s="43"/>
      <c r="T6" s="43"/>
      <c r="U6" s="43"/>
      <c r="V6" s="43"/>
      <c r="W6" s="43"/>
      <c r="X6" s="43"/>
      <c r="Y6" s="43"/>
      <c r="Z6" s="43"/>
    </row>
    <row r="7" ht="12.75" customHeight="1">
      <c r="A7" s="56">
        <f>A5+0.01</f>
        <v>1.01</v>
      </c>
      <c r="B7" s="61" t="s">
        <v>27</v>
      </c>
      <c r="C7" s="54"/>
      <c r="D7" s="54"/>
      <c r="E7" s="56"/>
      <c r="F7" s="56"/>
      <c r="G7" s="51"/>
      <c r="H7" s="43"/>
      <c r="I7" s="43"/>
      <c r="J7" s="43"/>
      <c r="K7" s="43"/>
      <c r="L7" s="43"/>
      <c r="M7" s="43"/>
      <c r="N7" s="43"/>
      <c r="O7" s="43"/>
      <c r="P7" s="43"/>
      <c r="Q7" s="43"/>
      <c r="R7" s="43"/>
      <c r="S7" s="43"/>
      <c r="T7" s="43"/>
      <c r="U7" s="43"/>
      <c r="V7" s="43"/>
      <c r="W7" s="43"/>
      <c r="X7" s="43"/>
      <c r="Y7" s="43"/>
      <c r="Z7" s="43"/>
    </row>
    <row r="8" ht="12.75" customHeight="1">
      <c r="A8" s="52"/>
      <c r="B8" s="53" t="s">
        <v>28</v>
      </c>
      <c r="C8" s="54"/>
      <c r="D8" s="55"/>
      <c r="E8" s="52"/>
      <c r="F8" s="56"/>
      <c r="G8" s="51"/>
      <c r="H8" s="43"/>
      <c r="I8" s="43"/>
      <c r="J8" s="43"/>
      <c r="K8" s="43"/>
      <c r="L8" s="43"/>
      <c r="M8" s="43"/>
      <c r="N8" s="43"/>
      <c r="O8" s="43"/>
      <c r="P8" s="43"/>
      <c r="Q8" s="43"/>
      <c r="R8" s="43"/>
      <c r="S8" s="43"/>
      <c r="T8" s="43"/>
      <c r="U8" s="43"/>
      <c r="V8" s="43"/>
      <c r="W8" s="43"/>
      <c r="X8" s="43"/>
      <c r="Y8" s="43"/>
      <c r="Z8" s="43"/>
    </row>
    <row r="9" ht="12.75" customHeight="1">
      <c r="A9" s="52"/>
      <c r="B9" s="53" t="s">
        <v>29</v>
      </c>
      <c r="C9" s="54"/>
      <c r="D9" s="55"/>
      <c r="E9" s="52"/>
      <c r="F9" s="56"/>
      <c r="G9" s="51"/>
      <c r="H9" s="43"/>
      <c r="I9" s="43"/>
      <c r="J9" s="43"/>
      <c r="K9" s="43"/>
      <c r="L9" s="43"/>
      <c r="M9" s="43"/>
      <c r="N9" s="43"/>
      <c r="O9" s="43"/>
      <c r="P9" s="43"/>
      <c r="Q9" s="43"/>
      <c r="R9" s="43"/>
      <c r="S9" s="43"/>
      <c r="T9" s="43"/>
      <c r="U9" s="43"/>
      <c r="V9" s="43"/>
      <c r="W9" s="43"/>
      <c r="X9" s="43"/>
      <c r="Y9" s="43"/>
      <c r="Z9" s="43"/>
    </row>
    <row r="10" ht="12.75" customHeight="1">
      <c r="A10" s="52"/>
      <c r="B10" s="53" t="s">
        <v>30</v>
      </c>
      <c r="C10" s="54"/>
      <c r="D10" s="55"/>
      <c r="E10" s="52"/>
      <c r="F10" s="56"/>
      <c r="G10" s="51"/>
      <c r="H10" s="43"/>
      <c r="I10" s="43"/>
      <c r="J10" s="43"/>
      <c r="K10" s="43"/>
      <c r="L10" s="43"/>
      <c r="M10" s="43"/>
      <c r="N10" s="43"/>
      <c r="O10" s="43"/>
      <c r="P10" s="43"/>
      <c r="Q10" s="43"/>
      <c r="R10" s="43"/>
      <c r="S10" s="43"/>
      <c r="T10" s="43"/>
      <c r="U10" s="43"/>
      <c r="V10" s="43"/>
      <c r="W10" s="43"/>
      <c r="X10" s="43"/>
      <c r="Y10" s="43"/>
      <c r="Z10" s="43"/>
    </row>
    <row r="11" ht="12.75" customHeight="1">
      <c r="A11" s="52"/>
      <c r="B11" s="53" t="s">
        <v>31</v>
      </c>
      <c r="C11" s="54"/>
      <c r="D11" s="55"/>
      <c r="E11" s="52"/>
      <c r="F11" s="56"/>
      <c r="G11" s="51"/>
      <c r="H11" s="43"/>
      <c r="I11" s="43"/>
      <c r="J11" s="43"/>
      <c r="K11" s="43"/>
      <c r="L11" s="43"/>
      <c r="M11" s="43"/>
      <c r="N11" s="43"/>
      <c r="O11" s="43"/>
      <c r="P11" s="43"/>
      <c r="Q11" s="43"/>
      <c r="R11" s="43"/>
      <c r="S11" s="43"/>
      <c r="T11" s="43"/>
      <c r="U11" s="43"/>
      <c r="V11" s="43"/>
      <c r="W11" s="43"/>
      <c r="X11" s="43"/>
      <c r="Y11" s="43"/>
      <c r="Z11" s="43"/>
    </row>
    <row r="12" ht="12.75" customHeight="1">
      <c r="A12" s="52"/>
      <c r="B12" s="53"/>
      <c r="C12" s="54"/>
      <c r="D12" s="55"/>
      <c r="E12" s="52"/>
      <c r="F12" s="56"/>
      <c r="G12" s="51"/>
      <c r="H12" s="43"/>
      <c r="I12" s="43"/>
      <c r="J12" s="43"/>
      <c r="K12" s="43"/>
      <c r="L12" s="43"/>
      <c r="M12" s="43"/>
      <c r="N12" s="43"/>
      <c r="O12" s="43"/>
      <c r="P12" s="43"/>
      <c r="Q12" s="43"/>
      <c r="R12" s="43"/>
      <c r="S12" s="43"/>
      <c r="T12" s="43"/>
      <c r="U12" s="43"/>
      <c r="V12" s="43"/>
      <c r="W12" s="43"/>
      <c r="X12" s="43"/>
      <c r="Y12" s="43"/>
      <c r="Z12" s="43"/>
    </row>
    <row r="13" ht="12.75" customHeight="1">
      <c r="A13" s="52"/>
      <c r="B13" s="53" t="s">
        <v>32</v>
      </c>
      <c r="C13" s="54" t="s">
        <v>33</v>
      </c>
      <c r="D13" s="55">
        <v>6.0</v>
      </c>
      <c r="E13" s="52">
        <v>150000.0</v>
      </c>
      <c r="F13" s="56">
        <f>E13*D13</f>
        <v>900000</v>
      </c>
      <c r="G13" s="51"/>
      <c r="H13" s="43"/>
      <c r="I13" s="43"/>
      <c r="J13" s="43"/>
      <c r="K13" s="43"/>
      <c r="L13" s="43"/>
      <c r="M13" s="43"/>
      <c r="N13" s="43"/>
      <c r="O13" s="43"/>
      <c r="P13" s="43"/>
      <c r="Q13" s="43"/>
      <c r="R13" s="43"/>
      <c r="S13" s="43"/>
      <c r="T13" s="43"/>
      <c r="U13" s="43"/>
      <c r="V13" s="43"/>
      <c r="W13" s="43"/>
      <c r="X13" s="43"/>
      <c r="Y13" s="43"/>
      <c r="Z13" s="43"/>
    </row>
    <row r="14" ht="12.75" customHeight="1">
      <c r="A14" s="52"/>
      <c r="B14" s="53"/>
      <c r="C14" s="54"/>
      <c r="D14" s="55"/>
      <c r="E14" s="52"/>
      <c r="F14" s="56"/>
      <c r="G14" s="51"/>
      <c r="H14" s="43"/>
      <c r="I14" s="43"/>
      <c r="J14" s="43"/>
      <c r="K14" s="43"/>
      <c r="L14" s="43"/>
      <c r="M14" s="43"/>
      <c r="N14" s="43"/>
      <c r="O14" s="43"/>
      <c r="P14" s="43"/>
      <c r="Q14" s="43"/>
      <c r="R14" s="43"/>
      <c r="S14" s="43"/>
      <c r="T14" s="43"/>
      <c r="U14" s="43"/>
      <c r="V14" s="43"/>
      <c r="W14" s="43"/>
      <c r="X14" s="43"/>
      <c r="Y14" s="43"/>
      <c r="Z14" s="43"/>
    </row>
    <row r="15" ht="12.75" customHeight="1">
      <c r="A15" s="56">
        <f>A7+0.01</f>
        <v>1.02</v>
      </c>
      <c r="B15" s="61" t="s">
        <v>34</v>
      </c>
      <c r="C15" s="54"/>
      <c r="D15" s="54"/>
      <c r="E15" s="56"/>
      <c r="F15" s="56"/>
      <c r="G15" s="51"/>
      <c r="H15" s="43"/>
      <c r="I15" s="43"/>
      <c r="J15" s="43"/>
      <c r="K15" s="43"/>
      <c r="L15" s="43"/>
      <c r="M15" s="43"/>
      <c r="N15" s="43"/>
      <c r="O15" s="43"/>
      <c r="P15" s="43"/>
      <c r="Q15" s="43"/>
      <c r="R15" s="43"/>
      <c r="S15" s="43"/>
      <c r="T15" s="43"/>
      <c r="U15" s="43"/>
      <c r="V15" s="43"/>
      <c r="W15" s="43"/>
      <c r="X15" s="43"/>
      <c r="Y15" s="43"/>
      <c r="Z15" s="43"/>
    </row>
    <row r="16" ht="12.75" customHeight="1">
      <c r="A16" s="52"/>
      <c r="B16" s="53" t="s">
        <v>35</v>
      </c>
      <c r="C16" s="54"/>
      <c r="D16" s="55"/>
      <c r="E16" s="52"/>
      <c r="F16" s="56"/>
      <c r="G16" s="51"/>
      <c r="H16" s="43"/>
      <c r="I16" s="43"/>
      <c r="J16" s="43"/>
      <c r="K16" s="43"/>
      <c r="L16" s="43"/>
      <c r="M16" s="43"/>
      <c r="N16" s="43"/>
      <c r="O16" s="43"/>
      <c r="P16" s="43"/>
      <c r="Q16" s="43"/>
      <c r="R16" s="43"/>
      <c r="S16" s="43"/>
      <c r="T16" s="43"/>
      <c r="U16" s="43"/>
      <c r="V16" s="43"/>
      <c r="W16" s="43"/>
      <c r="X16" s="43"/>
      <c r="Y16" s="43"/>
      <c r="Z16" s="43"/>
    </row>
    <row r="17" ht="12.75" customHeight="1">
      <c r="A17" s="52"/>
      <c r="B17" s="53" t="s">
        <v>36</v>
      </c>
      <c r="C17" s="54" t="s">
        <v>33</v>
      </c>
      <c r="D17" s="55">
        <v>6.0</v>
      </c>
      <c r="E17" s="62">
        <v>4200.0</v>
      </c>
      <c r="F17" s="56">
        <f>E17*D17</f>
        <v>25200</v>
      </c>
      <c r="G17" s="51"/>
      <c r="H17" s="43"/>
      <c r="I17" s="43"/>
      <c r="J17" s="43"/>
      <c r="K17" s="43"/>
      <c r="L17" s="43"/>
      <c r="M17" s="43"/>
      <c r="N17" s="43"/>
      <c r="O17" s="43"/>
      <c r="P17" s="43"/>
      <c r="Q17" s="43"/>
      <c r="R17" s="43"/>
      <c r="S17" s="43"/>
      <c r="T17" s="43"/>
      <c r="U17" s="43"/>
      <c r="V17" s="43"/>
      <c r="W17" s="43"/>
      <c r="X17" s="43"/>
      <c r="Y17" s="43"/>
      <c r="Z17" s="43"/>
    </row>
    <row r="18" ht="12.75" customHeight="1">
      <c r="A18" s="52"/>
      <c r="B18" s="53"/>
      <c r="C18" s="54"/>
      <c r="D18" s="55"/>
      <c r="E18" s="52"/>
      <c r="F18" s="56"/>
      <c r="G18" s="51"/>
      <c r="H18" s="43"/>
      <c r="I18" s="43"/>
      <c r="J18" s="43"/>
      <c r="K18" s="43"/>
      <c r="L18" s="43"/>
      <c r="M18" s="43"/>
      <c r="N18" s="43"/>
      <c r="O18" s="43"/>
      <c r="P18" s="43"/>
      <c r="Q18" s="43"/>
      <c r="R18" s="43"/>
      <c r="S18" s="43"/>
      <c r="T18" s="43"/>
      <c r="U18" s="43"/>
      <c r="V18" s="43"/>
      <c r="W18" s="43"/>
      <c r="X18" s="43"/>
      <c r="Y18" s="43"/>
      <c r="Z18" s="43"/>
    </row>
    <row r="19" ht="12.75" customHeight="1">
      <c r="A19" s="56">
        <f>A15+0.01</f>
        <v>1.03</v>
      </c>
      <c r="B19" s="61" t="s">
        <v>37</v>
      </c>
      <c r="C19" s="54"/>
      <c r="D19" s="54"/>
      <c r="E19" s="56"/>
      <c r="F19" s="56"/>
      <c r="G19" s="51"/>
      <c r="H19" s="43"/>
      <c r="I19" s="43"/>
      <c r="J19" s="43"/>
      <c r="K19" s="43"/>
      <c r="L19" s="43"/>
      <c r="M19" s="43"/>
      <c r="N19" s="43"/>
      <c r="O19" s="43"/>
      <c r="P19" s="43"/>
      <c r="Q19" s="43"/>
      <c r="R19" s="43"/>
      <c r="S19" s="43"/>
      <c r="T19" s="43"/>
      <c r="U19" s="43"/>
      <c r="V19" s="43"/>
      <c r="W19" s="43"/>
      <c r="X19" s="43"/>
      <c r="Y19" s="43"/>
      <c r="Z19" s="43"/>
    </row>
    <row r="20" ht="12.75" customHeight="1">
      <c r="A20" s="52"/>
      <c r="B20" s="53" t="s">
        <v>38</v>
      </c>
      <c r="C20" s="54" t="s">
        <v>39</v>
      </c>
      <c r="D20" s="55">
        <v>7.0</v>
      </c>
      <c r="E20" s="62">
        <v>2650.0</v>
      </c>
      <c r="F20" s="56">
        <f>E20*D20</f>
        <v>18550</v>
      </c>
      <c r="G20" s="51"/>
      <c r="H20" s="43"/>
      <c r="I20" s="43"/>
      <c r="J20" s="43"/>
      <c r="K20" s="43"/>
      <c r="L20" s="43"/>
      <c r="M20" s="43"/>
      <c r="N20" s="43"/>
      <c r="O20" s="43"/>
      <c r="P20" s="43"/>
      <c r="Q20" s="43"/>
      <c r="R20" s="43"/>
      <c r="S20" s="43"/>
      <c r="T20" s="43"/>
      <c r="U20" s="43"/>
      <c r="V20" s="43"/>
      <c r="W20" s="43"/>
      <c r="X20" s="43"/>
      <c r="Y20" s="43"/>
      <c r="Z20" s="43"/>
    </row>
    <row r="21" ht="12.75" customHeight="1">
      <c r="A21" s="52"/>
      <c r="B21" s="53"/>
      <c r="C21" s="54"/>
      <c r="D21" s="55"/>
      <c r="E21" s="52"/>
      <c r="F21" s="56"/>
      <c r="G21" s="51"/>
      <c r="H21" s="43"/>
      <c r="I21" s="43"/>
      <c r="J21" s="43"/>
      <c r="K21" s="43"/>
      <c r="L21" s="43"/>
      <c r="M21" s="43"/>
      <c r="N21" s="43"/>
      <c r="O21" s="43"/>
      <c r="P21" s="43"/>
      <c r="Q21" s="43"/>
      <c r="R21" s="43"/>
      <c r="S21" s="43"/>
      <c r="T21" s="43"/>
      <c r="U21" s="43"/>
      <c r="V21" s="43"/>
      <c r="W21" s="43"/>
      <c r="X21" s="43"/>
      <c r="Y21" s="43"/>
      <c r="Z21" s="43"/>
    </row>
    <row r="22" ht="12.75" customHeight="1">
      <c r="A22" s="60"/>
      <c r="B22" s="58" t="s">
        <v>40</v>
      </c>
      <c r="C22" s="59"/>
      <c r="D22" s="59"/>
      <c r="E22" s="60"/>
      <c r="F22" s="60">
        <f>SUM(F5:F21)</f>
        <v>943750</v>
      </c>
      <c r="G22" s="51"/>
      <c r="H22" s="43"/>
      <c r="I22" s="43"/>
      <c r="J22" s="43"/>
      <c r="K22" s="43"/>
      <c r="L22" s="43"/>
      <c r="M22" s="43"/>
      <c r="N22" s="43"/>
      <c r="O22" s="43"/>
      <c r="P22" s="43"/>
      <c r="Q22" s="43"/>
      <c r="R22" s="43"/>
      <c r="S22" s="43"/>
      <c r="T22" s="43"/>
      <c r="U22" s="43"/>
      <c r="V22" s="43"/>
      <c r="W22" s="43"/>
      <c r="X22" s="43"/>
      <c r="Y22" s="43"/>
      <c r="Z22" s="43"/>
    </row>
    <row r="23" ht="12.75" customHeight="1">
      <c r="A23" s="52"/>
      <c r="B23" s="53"/>
      <c r="C23" s="54"/>
      <c r="D23" s="55"/>
      <c r="E23" s="52"/>
      <c r="F23" s="56"/>
      <c r="G23" s="51"/>
      <c r="H23" s="43"/>
      <c r="I23" s="43"/>
      <c r="J23" s="43"/>
      <c r="K23" s="43"/>
      <c r="L23" s="43"/>
      <c r="M23" s="43"/>
      <c r="N23" s="43"/>
      <c r="O23" s="43"/>
      <c r="P23" s="43"/>
      <c r="Q23" s="43"/>
      <c r="R23" s="43"/>
      <c r="S23" s="43"/>
      <c r="T23" s="43"/>
      <c r="U23" s="43"/>
      <c r="V23" s="43"/>
      <c r="W23" s="43"/>
      <c r="X23" s="43"/>
      <c r="Y23" s="43"/>
      <c r="Z23" s="43"/>
    </row>
    <row r="24" ht="12.75" customHeight="1">
      <c r="A24" s="57">
        <v>2.0</v>
      </c>
      <c r="B24" s="58" t="s">
        <v>41</v>
      </c>
      <c r="C24" s="59"/>
      <c r="D24" s="59"/>
      <c r="E24" s="60"/>
      <c r="F24" s="60"/>
      <c r="G24" s="51"/>
      <c r="H24" s="43"/>
      <c r="I24" s="43"/>
      <c r="J24" s="43"/>
      <c r="K24" s="43"/>
      <c r="L24" s="43"/>
      <c r="M24" s="43"/>
      <c r="N24" s="43"/>
      <c r="O24" s="43"/>
      <c r="P24" s="43"/>
      <c r="Q24" s="43"/>
      <c r="R24" s="43"/>
      <c r="S24" s="43"/>
      <c r="T24" s="43"/>
      <c r="U24" s="43"/>
      <c r="V24" s="43"/>
      <c r="W24" s="43"/>
      <c r="X24" s="43"/>
      <c r="Y24" s="43"/>
      <c r="Z24" s="43"/>
    </row>
    <row r="25" ht="12.75" customHeight="1">
      <c r="A25" s="52"/>
      <c r="B25" s="53"/>
      <c r="C25" s="54"/>
      <c r="D25" s="55"/>
      <c r="E25" s="52"/>
      <c r="F25" s="56"/>
      <c r="G25" s="51"/>
      <c r="H25" s="43"/>
      <c r="I25" s="43"/>
      <c r="J25" s="43"/>
      <c r="K25" s="43"/>
      <c r="L25" s="43"/>
      <c r="M25" s="43"/>
      <c r="N25" s="43"/>
      <c r="O25" s="43"/>
      <c r="P25" s="43"/>
      <c r="Q25" s="43"/>
      <c r="R25" s="43"/>
      <c r="S25" s="43"/>
      <c r="T25" s="43"/>
      <c r="U25" s="43"/>
      <c r="V25" s="43"/>
      <c r="W25" s="43"/>
      <c r="X25" s="43"/>
      <c r="Y25" s="43"/>
      <c r="Z25" s="43"/>
    </row>
    <row r="26" ht="12.75" customHeight="1">
      <c r="A26" s="56">
        <f>A24+0.01</f>
        <v>2.01</v>
      </c>
      <c r="B26" s="61" t="s">
        <v>42</v>
      </c>
      <c r="C26" s="54"/>
      <c r="D26" s="54"/>
      <c r="E26" s="56"/>
      <c r="F26" s="56"/>
      <c r="G26" s="51"/>
      <c r="H26" s="43"/>
      <c r="I26" s="43"/>
      <c r="J26" s="43"/>
      <c r="K26" s="43"/>
      <c r="L26" s="43"/>
      <c r="M26" s="43"/>
      <c r="N26" s="43"/>
      <c r="O26" s="43"/>
      <c r="P26" s="43"/>
      <c r="Q26" s="43"/>
      <c r="R26" s="43"/>
      <c r="S26" s="43"/>
      <c r="T26" s="43"/>
      <c r="U26" s="43"/>
      <c r="V26" s="43"/>
      <c r="W26" s="43"/>
      <c r="X26" s="43"/>
      <c r="Y26" s="43"/>
      <c r="Z26" s="43"/>
    </row>
    <row r="27" ht="12.75" customHeight="1">
      <c r="A27" s="52"/>
      <c r="B27" s="53" t="s">
        <v>43</v>
      </c>
      <c r="C27" s="54" t="s">
        <v>33</v>
      </c>
      <c r="D27" s="55">
        <v>6.0</v>
      </c>
      <c r="E27" s="62">
        <v>11980.0</v>
      </c>
      <c r="F27" s="56">
        <f>E27*D27</f>
        <v>71880</v>
      </c>
      <c r="G27" s="51"/>
      <c r="H27" s="43"/>
      <c r="I27" s="43"/>
      <c r="J27" s="43"/>
      <c r="K27" s="43"/>
      <c r="L27" s="43"/>
      <c r="M27" s="43"/>
      <c r="N27" s="43"/>
      <c r="O27" s="43"/>
      <c r="P27" s="43"/>
      <c r="Q27" s="43"/>
      <c r="R27" s="43"/>
      <c r="S27" s="43"/>
      <c r="T27" s="43"/>
      <c r="U27" s="43"/>
      <c r="V27" s="43"/>
      <c r="W27" s="43"/>
      <c r="X27" s="43"/>
      <c r="Y27" s="43"/>
      <c r="Z27" s="43"/>
    </row>
    <row r="28" ht="12.75" customHeight="1">
      <c r="A28" s="52"/>
      <c r="B28" s="53"/>
      <c r="C28" s="54"/>
      <c r="D28" s="55"/>
      <c r="E28" s="52"/>
      <c r="F28" s="56"/>
      <c r="G28" s="51"/>
      <c r="H28" s="43"/>
      <c r="I28" s="43"/>
      <c r="J28" s="43"/>
      <c r="K28" s="43"/>
      <c r="L28" s="43"/>
      <c r="M28" s="43"/>
      <c r="N28" s="43"/>
      <c r="O28" s="43"/>
      <c r="P28" s="43"/>
      <c r="Q28" s="43"/>
      <c r="R28" s="43"/>
      <c r="S28" s="43"/>
      <c r="T28" s="43"/>
      <c r="U28" s="43"/>
      <c r="V28" s="43"/>
      <c r="W28" s="43"/>
      <c r="X28" s="43"/>
      <c r="Y28" s="43"/>
      <c r="Z28" s="43"/>
    </row>
    <row r="29" ht="12.75" customHeight="1">
      <c r="A29" s="56">
        <f>A26+0.01</f>
        <v>2.02</v>
      </c>
      <c r="B29" s="61" t="s">
        <v>44</v>
      </c>
      <c r="C29" s="54"/>
      <c r="D29" s="54"/>
      <c r="E29" s="56"/>
      <c r="F29" s="56"/>
      <c r="G29" s="51"/>
      <c r="H29" s="43"/>
      <c r="I29" s="43"/>
      <c r="J29" s="43"/>
      <c r="K29" s="43"/>
      <c r="L29" s="43"/>
      <c r="M29" s="43"/>
      <c r="N29" s="43"/>
      <c r="O29" s="43"/>
      <c r="P29" s="43"/>
      <c r="Q29" s="43"/>
      <c r="R29" s="43"/>
      <c r="S29" s="43"/>
      <c r="T29" s="43"/>
      <c r="U29" s="43"/>
      <c r="V29" s="43"/>
      <c r="W29" s="43"/>
      <c r="X29" s="43"/>
      <c r="Y29" s="43"/>
      <c r="Z29" s="43"/>
    </row>
    <row r="30" ht="12.75" customHeight="1">
      <c r="A30" s="52"/>
      <c r="B30" s="53" t="s">
        <v>45</v>
      </c>
      <c r="C30" s="54" t="s">
        <v>33</v>
      </c>
      <c r="D30" s="55"/>
      <c r="E30" s="52"/>
      <c r="F30" s="56"/>
      <c r="G30" s="51"/>
      <c r="H30" s="43"/>
      <c r="I30" s="43"/>
      <c r="J30" s="43"/>
      <c r="K30" s="43"/>
      <c r="L30" s="43"/>
      <c r="M30" s="43"/>
      <c r="N30" s="43"/>
      <c r="O30" s="43"/>
      <c r="P30" s="43"/>
      <c r="Q30" s="43"/>
      <c r="R30" s="43"/>
      <c r="S30" s="43"/>
      <c r="T30" s="43"/>
      <c r="U30" s="43"/>
      <c r="V30" s="43"/>
      <c r="W30" s="43"/>
      <c r="X30" s="43"/>
      <c r="Y30" s="43"/>
      <c r="Z30" s="43"/>
    </row>
    <row r="31" ht="12.75" customHeight="1">
      <c r="A31" s="52"/>
      <c r="B31" s="53"/>
      <c r="C31" s="54"/>
      <c r="D31" s="55"/>
      <c r="E31" s="52"/>
      <c r="F31" s="56"/>
      <c r="G31" s="51"/>
      <c r="H31" s="43"/>
      <c r="I31" s="43"/>
      <c r="J31" s="43"/>
      <c r="K31" s="43"/>
      <c r="L31" s="43"/>
      <c r="M31" s="43"/>
      <c r="N31" s="43"/>
      <c r="O31" s="43"/>
      <c r="P31" s="43"/>
      <c r="Q31" s="43"/>
      <c r="R31" s="43"/>
      <c r="S31" s="43"/>
      <c r="T31" s="43"/>
      <c r="U31" s="43"/>
      <c r="V31" s="43"/>
      <c r="W31" s="43"/>
      <c r="X31" s="43"/>
      <c r="Y31" s="43"/>
      <c r="Z31" s="43"/>
    </row>
    <row r="32" ht="12.75" customHeight="1">
      <c r="A32" s="56">
        <v>2.03</v>
      </c>
      <c r="B32" s="61" t="s">
        <v>46</v>
      </c>
      <c r="C32" s="54"/>
      <c r="D32" s="54"/>
      <c r="E32" s="56"/>
      <c r="F32" s="56"/>
      <c r="G32" s="51"/>
      <c r="H32" s="43"/>
      <c r="I32" s="43"/>
      <c r="J32" s="43"/>
      <c r="K32" s="43"/>
      <c r="L32" s="43"/>
      <c r="M32" s="43"/>
      <c r="N32" s="43"/>
      <c r="O32" s="43"/>
      <c r="P32" s="43"/>
      <c r="Q32" s="43"/>
      <c r="R32" s="43"/>
      <c r="S32" s="43"/>
      <c r="T32" s="43"/>
      <c r="U32" s="43"/>
      <c r="V32" s="43"/>
      <c r="W32" s="43"/>
      <c r="X32" s="43"/>
      <c r="Y32" s="43"/>
      <c r="Z32" s="43"/>
    </row>
    <row r="33" ht="12.75" customHeight="1">
      <c r="A33" s="52"/>
      <c r="B33" s="53" t="s">
        <v>47</v>
      </c>
      <c r="C33" s="54"/>
      <c r="D33" s="55"/>
      <c r="E33" s="52"/>
      <c r="F33" s="56"/>
      <c r="G33" s="51"/>
      <c r="H33" s="43"/>
      <c r="I33" s="43"/>
      <c r="J33" s="43"/>
      <c r="K33" s="43"/>
      <c r="L33" s="43"/>
      <c r="M33" s="43"/>
      <c r="N33" s="43"/>
      <c r="O33" s="43"/>
      <c r="P33" s="43"/>
      <c r="Q33" s="43"/>
      <c r="R33" s="43"/>
      <c r="S33" s="43"/>
      <c r="T33" s="43"/>
      <c r="U33" s="43"/>
      <c r="V33" s="43"/>
      <c r="W33" s="43"/>
      <c r="X33" s="43"/>
      <c r="Y33" s="43"/>
      <c r="Z33" s="43"/>
    </row>
    <row r="34" ht="12.75" customHeight="1">
      <c r="A34" s="52"/>
      <c r="B34" s="53" t="s">
        <v>48</v>
      </c>
      <c r="C34" s="54"/>
      <c r="D34" s="55"/>
      <c r="E34" s="52"/>
      <c r="F34" s="56"/>
      <c r="G34" s="51"/>
      <c r="H34" s="43"/>
      <c r="I34" s="43"/>
      <c r="J34" s="43"/>
      <c r="K34" s="43"/>
      <c r="L34" s="43"/>
      <c r="M34" s="43"/>
      <c r="N34" s="43"/>
      <c r="O34" s="43"/>
      <c r="P34" s="43"/>
      <c r="Q34" s="43"/>
      <c r="R34" s="43"/>
      <c r="S34" s="43"/>
      <c r="T34" s="43"/>
      <c r="U34" s="43"/>
      <c r="V34" s="43"/>
      <c r="W34" s="43"/>
      <c r="X34" s="43"/>
      <c r="Y34" s="43"/>
      <c r="Z34" s="43"/>
    </row>
    <row r="35" ht="12.75" customHeight="1">
      <c r="A35" s="52"/>
      <c r="B35" s="53" t="s">
        <v>49</v>
      </c>
      <c r="C35" s="54"/>
      <c r="D35" s="55"/>
      <c r="E35" s="52"/>
      <c r="F35" s="56"/>
      <c r="G35" s="51"/>
      <c r="H35" s="43"/>
      <c r="I35" s="43"/>
      <c r="J35" s="43"/>
      <c r="K35" s="43"/>
      <c r="L35" s="43"/>
      <c r="M35" s="43"/>
      <c r="N35" s="43"/>
      <c r="O35" s="43"/>
      <c r="P35" s="43"/>
      <c r="Q35" s="43"/>
      <c r="R35" s="43"/>
      <c r="S35" s="43"/>
      <c r="T35" s="43"/>
      <c r="U35" s="43"/>
      <c r="V35" s="43"/>
      <c r="W35" s="43"/>
      <c r="X35" s="43"/>
      <c r="Y35" s="43"/>
      <c r="Z35" s="43"/>
    </row>
    <row r="36" ht="12.75" customHeight="1">
      <c r="A36" s="52"/>
      <c r="B36" s="53" t="s">
        <v>50</v>
      </c>
      <c r="C36" s="54"/>
      <c r="D36" s="55"/>
      <c r="E36" s="52"/>
      <c r="F36" s="56"/>
      <c r="G36" s="51"/>
      <c r="H36" s="43"/>
      <c r="I36" s="43"/>
      <c r="J36" s="43"/>
      <c r="K36" s="43"/>
      <c r="L36" s="43"/>
      <c r="M36" s="43"/>
      <c r="N36" s="43"/>
      <c r="O36" s="43"/>
      <c r="P36" s="43"/>
      <c r="Q36" s="43"/>
      <c r="R36" s="43"/>
      <c r="S36" s="43"/>
      <c r="T36" s="43"/>
      <c r="U36" s="43"/>
      <c r="V36" s="43"/>
      <c r="W36" s="43"/>
      <c r="X36" s="43"/>
      <c r="Y36" s="43"/>
      <c r="Z36" s="43"/>
    </row>
    <row r="37" ht="12.75" customHeight="1">
      <c r="A37" s="52" t="s">
        <v>51</v>
      </c>
      <c r="B37" s="53" t="s">
        <v>52</v>
      </c>
      <c r="C37" s="54" t="s">
        <v>33</v>
      </c>
      <c r="D37" s="55"/>
      <c r="E37" s="52"/>
      <c r="F37" s="56"/>
      <c r="G37" s="51"/>
      <c r="H37" s="43"/>
      <c r="I37" s="43"/>
      <c r="J37" s="43"/>
      <c r="K37" s="43"/>
      <c r="L37" s="43"/>
      <c r="M37" s="43"/>
      <c r="N37" s="43"/>
      <c r="O37" s="43"/>
      <c r="P37" s="43"/>
      <c r="Q37" s="43"/>
      <c r="R37" s="43"/>
      <c r="S37" s="43"/>
      <c r="T37" s="43"/>
      <c r="U37" s="43"/>
      <c r="V37" s="43"/>
      <c r="W37" s="43"/>
      <c r="X37" s="43"/>
      <c r="Y37" s="43"/>
      <c r="Z37" s="43"/>
    </row>
    <row r="38" ht="12.75" customHeight="1">
      <c r="A38" s="52" t="s">
        <v>53</v>
      </c>
      <c r="B38" s="53" t="s">
        <v>54</v>
      </c>
      <c r="C38" s="54" t="s">
        <v>33</v>
      </c>
      <c r="D38" s="55"/>
      <c r="E38" s="52"/>
      <c r="F38" s="56"/>
      <c r="G38" s="51"/>
      <c r="H38" s="43"/>
      <c r="I38" s="43"/>
      <c r="J38" s="43"/>
      <c r="K38" s="43"/>
      <c r="L38" s="43"/>
      <c r="M38" s="43"/>
      <c r="N38" s="43"/>
      <c r="O38" s="43"/>
      <c r="P38" s="43"/>
      <c r="Q38" s="43"/>
      <c r="R38" s="43"/>
      <c r="S38" s="43"/>
      <c r="T38" s="43"/>
      <c r="U38" s="43"/>
      <c r="V38" s="43"/>
      <c r="W38" s="43"/>
      <c r="X38" s="43"/>
      <c r="Y38" s="43"/>
      <c r="Z38" s="43"/>
    </row>
    <row r="39" ht="12.75" customHeight="1">
      <c r="A39" s="52" t="s">
        <v>55</v>
      </c>
      <c r="B39" s="53" t="s">
        <v>56</v>
      </c>
      <c r="C39" s="54" t="s">
        <v>33</v>
      </c>
      <c r="D39" s="55"/>
      <c r="E39" s="52"/>
      <c r="F39" s="56"/>
      <c r="G39" s="51"/>
      <c r="H39" s="43"/>
      <c r="I39" s="43"/>
      <c r="J39" s="43"/>
      <c r="K39" s="43"/>
      <c r="L39" s="43"/>
      <c r="M39" s="43"/>
      <c r="N39" s="43"/>
      <c r="O39" s="43"/>
      <c r="P39" s="43"/>
      <c r="Q39" s="43"/>
      <c r="R39" s="43"/>
      <c r="S39" s="43"/>
      <c r="T39" s="43"/>
      <c r="U39" s="43"/>
      <c r="V39" s="43"/>
      <c r="W39" s="43"/>
      <c r="X39" s="43"/>
      <c r="Y39" s="43"/>
      <c r="Z39" s="43"/>
    </row>
    <row r="40" ht="12.75" customHeight="1">
      <c r="A40" s="52" t="s">
        <v>57</v>
      </c>
      <c r="B40" s="53" t="s">
        <v>58</v>
      </c>
      <c r="C40" s="54" t="s">
        <v>33</v>
      </c>
      <c r="D40" s="55"/>
      <c r="E40" s="52"/>
      <c r="F40" s="56"/>
      <c r="G40" s="51"/>
      <c r="H40" s="43"/>
      <c r="I40" s="43"/>
      <c r="J40" s="43"/>
      <c r="K40" s="43"/>
      <c r="L40" s="43"/>
      <c r="M40" s="43"/>
      <c r="N40" s="43"/>
      <c r="O40" s="43"/>
      <c r="P40" s="43"/>
      <c r="Q40" s="43"/>
      <c r="R40" s="43"/>
      <c r="S40" s="43"/>
      <c r="T40" s="43"/>
      <c r="U40" s="43"/>
      <c r="V40" s="43"/>
      <c r="W40" s="43"/>
      <c r="X40" s="43"/>
      <c r="Y40" s="43"/>
      <c r="Z40" s="43"/>
    </row>
    <row r="41" ht="12.75" customHeight="1">
      <c r="A41" s="52" t="s">
        <v>59</v>
      </c>
      <c r="B41" s="53" t="s">
        <v>60</v>
      </c>
      <c r="C41" s="54" t="s">
        <v>33</v>
      </c>
      <c r="D41" s="55"/>
      <c r="E41" s="52"/>
      <c r="F41" s="56"/>
      <c r="G41" s="51"/>
      <c r="H41" s="43"/>
      <c r="I41" s="43"/>
      <c r="J41" s="43"/>
      <c r="K41" s="43"/>
      <c r="L41" s="43"/>
      <c r="M41" s="43"/>
      <c r="N41" s="43"/>
      <c r="O41" s="43"/>
      <c r="P41" s="43"/>
      <c r="Q41" s="43"/>
      <c r="R41" s="43"/>
      <c r="S41" s="43"/>
      <c r="T41" s="43"/>
      <c r="U41" s="43"/>
      <c r="V41" s="43"/>
      <c r="W41" s="43"/>
      <c r="X41" s="43"/>
      <c r="Y41" s="43"/>
      <c r="Z41" s="43"/>
    </row>
    <row r="42" ht="12.75" customHeight="1">
      <c r="A42" s="52"/>
      <c r="B42" s="53"/>
      <c r="C42" s="54"/>
      <c r="D42" s="55"/>
      <c r="E42" s="52"/>
      <c r="F42" s="56"/>
      <c r="G42" s="51"/>
      <c r="H42" s="43"/>
      <c r="I42" s="43"/>
      <c r="J42" s="43"/>
      <c r="K42" s="43"/>
      <c r="L42" s="43"/>
      <c r="M42" s="43"/>
      <c r="N42" s="43"/>
      <c r="O42" s="43"/>
      <c r="P42" s="43"/>
      <c r="Q42" s="43"/>
      <c r="R42" s="43"/>
      <c r="S42" s="43"/>
      <c r="T42" s="43"/>
      <c r="U42" s="43"/>
      <c r="V42" s="43"/>
      <c r="W42" s="43"/>
      <c r="X42" s="43"/>
      <c r="Y42" s="43"/>
      <c r="Z42" s="43"/>
    </row>
    <row r="43" ht="12.75" customHeight="1">
      <c r="A43" s="56">
        <v>2.04</v>
      </c>
      <c r="B43" s="61" t="s">
        <v>61</v>
      </c>
      <c r="C43" s="54"/>
      <c r="D43" s="54"/>
      <c r="E43" s="56"/>
      <c r="F43" s="56"/>
      <c r="G43" s="51"/>
      <c r="H43" s="43"/>
      <c r="I43" s="43"/>
      <c r="J43" s="43"/>
      <c r="K43" s="43"/>
      <c r="L43" s="43"/>
      <c r="M43" s="43"/>
      <c r="N43" s="43"/>
      <c r="O43" s="43"/>
      <c r="P43" s="43"/>
      <c r="Q43" s="43"/>
      <c r="R43" s="43"/>
      <c r="S43" s="43"/>
      <c r="T43" s="43"/>
      <c r="U43" s="43"/>
      <c r="V43" s="43"/>
      <c r="W43" s="43"/>
      <c r="X43" s="43"/>
      <c r="Y43" s="43"/>
      <c r="Z43" s="43"/>
    </row>
    <row r="44" ht="12.75" customHeight="1">
      <c r="A44" s="52"/>
      <c r="B44" s="53" t="s">
        <v>62</v>
      </c>
      <c r="C44" s="54"/>
      <c r="D44" s="55"/>
      <c r="E44" s="52"/>
      <c r="F44" s="56"/>
      <c r="G44" s="51"/>
      <c r="H44" s="43"/>
      <c r="I44" s="43"/>
      <c r="J44" s="43"/>
      <c r="K44" s="43"/>
      <c r="L44" s="43"/>
      <c r="M44" s="43"/>
      <c r="N44" s="43"/>
      <c r="O44" s="43"/>
      <c r="P44" s="43"/>
      <c r="Q44" s="43"/>
      <c r="R44" s="43"/>
      <c r="S44" s="43"/>
      <c r="T44" s="43"/>
      <c r="U44" s="43"/>
      <c r="V44" s="43"/>
      <c r="W44" s="43"/>
      <c r="X44" s="43"/>
      <c r="Y44" s="43"/>
      <c r="Z44" s="43"/>
    </row>
    <row r="45" ht="12.75" customHeight="1">
      <c r="A45" s="52"/>
      <c r="B45" s="53" t="s">
        <v>63</v>
      </c>
      <c r="C45" s="54"/>
      <c r="D45" s="55"/>
      <c r="E45" s="52"/>
      <c r="F45" s="56"/>
      <c r="G45" s="51"/>
      <c r="H45" s="43"/>
      <c r="I45" s="43"/>
      <c r="J45" s="43"/>
      <c r="K45" s="43"/>
      <c r="L45" s="43"/>
      <c r="M45" s="43"/>
      <c r="N45" s="43"/>
      <c r="O45" s="43"/>
      <c r="P45" s="43"/>
      <c r="Q45" s="43"/>
      <c r="R45" s="43"/>
      <c r="S45" s="43"/>
      <c r="T45" s="43"/>
      <c r="U45" s="43"/>
      <c r="V45" s="43"/>
      <c r="W45" s="43"/>
      <c r="X45" s="43"/>
      <c r="Y45" s="43"/>
      <c r="Z45" s="43"/>
    </row>
    <row r="46" ht="12.75" customHeight="1">
      <c r="A46" s="52"/>
      <c r="B46" s="53" t="s">
        <v>64</v>
      </c>
      <c r="C46" s="54"/>
      <c r="D46" s="55"/>
      <c r="E46" s="52"/>
      <c r="F46" s="56"/>
      <c r="G46" s="51"/>
      <c r="H46" s="43"/>
      <c r="I46" s="43"/>
      <c r="J46" s="43"/>
      <c r="K46" s="43"/>
      <c r="L46" s="43"/>
      <c r="M46" s="43"/>
      <c r="N46" s="43"/>
      <c r="O46" s="43"/>
      <c r="P46" s="43"/>
      <c r="Q46" s="43"/>
      <c r="R46" s="43"/>
      <c r="S46" s="43"/>
      <c r="T46" s="43"/>
      <c r="U46" s="43"/>
      <c r="V46" s="43"/>
      <c r="W46" s="43"/>
      <c r="X46" s="43"/>
      <c r="Y46" s="43"/>
      <c r="Z46" s="43"/>
    </row>
    <row r="47" ht="12.75" customHeight="1">
      <c r="A47" s="52" t="s">
        <v>51</v>
      </c>
      <c r="B47" s="53" t="s">
        <v>52</v>
      </c>
      <c r="C47" s="54" t="s">
        <v>33</v>
      </c>
      <c r="D47" s="55"/>
      <c r="E47" s="52"/>
      <c r="F47" s="56"/>
      <c r="G47" s="51"/>
      <c r="H47" s="43"/>
      <c r="I47" s="43"/>
      <c r="J47" s="43"/>
      <c r="K47" s="43"/>
      <c r="L47" s="43"/>
      <c r="M47" s="43"/>
      <c r="N47" s="43"/>
      <c r="O47" s="43"/>
      <c r="P47" s="43"/>
      <c r="Q47" s="43"/>
      <c r="R47" s="43"/>
      <c r="S47" s="43"/>
      <c r="T47" s="43"/>
      <c r="U47" s="43"/>
      <c r="V47" s="43"/>
      <c r="W47" s="43"/>
      <c r="X47" s="43"/>
      <c r="Y47" s="43"/>
      <c r="Z47" s="43"/>
    </row>
    <row r="48" ht="12.75" customHeight="1">
      <c r="A48" s="52" t="s">
        <v>53</v>
      </c>
      <c r="B48" s="53" t="s">
        <v>54</v>
      </c>
      <c r="C48" s="54" t="s">
        <v>33</v>
      </c>
      <c r="D48" s="55"/>
      <c r="E48" s="52"/>
      <c r="F48" s="56"/>
      <c r="G48" s="51"/>
      <c r="H48" s="43"/>
      <c r="I48" s="43"/>
      <c r="J48" s="43"/>
      <c r="K48" s="43"/>
      <c r="L48" s="43"/>
      <c r="M48" s="43"/>
      <c r="N48" s="43"/>
      <c r="O48" s="43"/>
      <c r="P48" s="43"/>
      <c r="Q48" s="43"/>
      <c r="R48" s="43"/>
      <c r="S48" s="43"/>
      <c r="T48" s="43"/>
      <c r="U48" s="43"/>
      <c r="V48" s="43"/>
      <c r="W48" s="43"/>
      <c r="X48" s="43"/>
      <c r="Y48" s="43"/>
      <c r="Z48" s="43"/>
    </row>
    <row r="49" ht="12.75" customHeight="1">
      <c r="A49" s="52" t="s">
        <v>55</v>
      </c>
      <c r="B49" s="53" t="s">
        <v>56</v>
      </c>
      <c r="C49" s="54" t="s">
        <v>33</v>
      </c>
      <c r="D49" s="55"/>
      <c r="E49" s="52"/>
      <c r="F49" s="56"/>
      <c r="G49" s="51"/>
      <c r="H49" s="43"/>
      <c r="I49" s="43"/>
      <c r="J49" s="43"/>
      <c r="K49" s="43"/>
      <c r="L49" s="43"/>
      <c r="M49" s="43"/>
      <c r="N49" s="43"/>
      <c r="O49" s="43"/>
      <c r="P49" s="43"/>
      <c r="Q49" s="43"/>
      <c r="R49" s="43"/>
      <c r="S49" s="43"/>
      <c r="T49" s="43"/>
      <c r="U49" s="43"/>
      <c r="V49" s="43"/>
      <c r="W49" s="43"/>
      <c r="X49" s="43"/>
      <c r="Y49" s="43"/>
      <c r="Z49" s="43"/>
    </row>
    <row r="50" ht="12.75" customHeight="1">
      <c r="A50" s="52" t="s">
        <v>57</v>
      </c>
      <c r="B50" s="53" t="s">
        <v>58</v>
      </c>
      <c r="C50" s="54" t="s">
        <v>33</v>
      </c>
      <c r="D50" s="55"/>
      <c r="E50" s="52"/>
      <c r="F50" s="56"/>
      <c r="G50" s="51"/>
      <c r="H50" s="43"/>
      <c r="I50" s="43"/>
      <c r="J50" s="43"/>
      <c r="K50" s="43"/>
      <c r="L50" s="43"/>
      <c r="M50" s="43"/>
      <c r="N50" s="43"/>
      <c r="O50" s="43"/>
      <c r="P50" s="43"/>
      <c r="Q50" s="43"/>
      <c r="R50" s="43"/>
      <c r="S50" s="43"/>
      <c r="T50" s="43"/>
      <c r="U50" s="43"/>
      <c r="V50" s="43"/>
      <c r="W50" s="43"/>
      <c r="X50" s="43"/>
      <c r="Y50" s="43"/>
      <c r="Z50" s="43"/>
    </row>
    <row r="51" ht="12.75" customHeight="1">
      <c r="A51" s="52" t="s">
        <v>59</v>
      </c>
      <c r="B51" s="53" t="s">
        <v>60</v>
      </c>
      <c r="C51" s="54" t="s">
        <v>33</v>
      </c>
      <c r="D51" s="55"/>
      <c r="E51" s="52"/>
      <c r="F51" s="56"/>
      <c r="G51" s="51"/>
      <c r="H51" s="43"/>
      <c r="I51" s="43"/>
      <c r="J51" s="43"/>
      <c r="K51" s="43"/>
      <c r="L51" s="43"/>
      <c r="M51" s="43"/>
      <c r="N51" s="43"/>
      <c r="O51" s="43"/>
      <c r="P51" s="43"/>
      <c r="Q51" s="43"/>
      <c r="R51" s="43"/>
      <c r="S51" s="43"/>
      <c r="T51" s="43"/>
      <c r="U51" s="43"/>
      <c r="V51" s="43"/>
      <c r="W51" s="43"/>
      <c r="X51" s="43"/>
      <c r="Y51" s="43"/>
      <c r="Z51" s="43"/>
    </row>
    <row r="52" ht="12.75" customHeight="1">
      <c r="A52" s="52"/>
      <c r="B52" s="53"/>
      <c r="C52" s="54"/>
      <c r="D52" s="55"/>
      <c r="E52" s="52"/>
      <c r="F52" s="56"/>
      <c r="G52" s="51"/>
      <c r="H52" s="43"/>
      <c r="I52" s="43"/>
      <c r="J52" s="43"/>
      <c r="K52" s="43"/>
      <c r="L52" s="43"/>
      <c r="M52" s="43"/>
      <c r="N52" s="43"/>
      <c r="O52" s="43"/>
      <c r="P52" s="43"/>
      <c r="Q52" s="43"/>
      <c r="R52" s="43"/>
      <c r="S52" s="43"/>
      <c r="T52" s="43"/>
      <c r="U52" s="43"/>
      <c r="V52" s="43"/>
      <c r="W52" s="43"/>
      <c r="X52" s="43"/>
      <c r="Y52" s="43"/>
      <c r="Z52" s="43"/>
    </row>
    <row r="53" ht="12.75" customHeight="1">
      <c r="A53" s="56">
        <v>2.05</v>
      </c>
      <c r="B53" s="61" t="s">
        <v>65</v>
      </c>
      <c r="C53" s="54"/>
      <c r="D53" s="54"/>
      <c r="E53" s="56"/>
      <c r="F53" s="56"/>
      <c r="G53" s="51"/>
      <c r="H53" s="43"/>
      <c r="I53" s="43"/>
      <c r="J53" s="43"/>
      <c r="K53" s="43"/>
      <c r="L53" s="43"/>
      <c r="M53" s="43"/>
      <c r="N53" s="43"/>
      <c r="O53" s="43"/>
      <c r="P53" s="43"/>
      <c r="Q53" s="43"/>
      <c r="R53" s="43"/>
      <c r="S53" s="43"/>
      <c r="T53" s="43"/>
      <c r="U53" s="43"/>
      <c r="V53" s="43"/>
      <c r="W53" s="43"/>
      <c r="X53" s="43"/>
      <c r="Y53" s="43"/>
      <c r="Z53" s="43"/>
    </row>
    <row r="54" ht="12.75" customHeight="1">
      <c r="A54" s="52"/>
      <c r="B54" s="53" t="s">
        <v>66</v>
      </c>
      <c r="C54" s="54"/>
      <c r="D54" s="55"/>
      <c r="E54" s="52"/>
      <c r="F54" s="56"/>
      <c r="G54" s="51"/>
      <c r="H54" s="43"/>
      <c r="I54" s="43"/>
      <c r="J54" s="43"/>
      <c r="K54" s="43"/>
      <c r="L54" s="43"/>
      <c r="M54" s="43"/>
      <c r="N54" s="43"/>
      <c r="O54" s="43"/>
      <c r="P54" s="43"/>
      <c r="Q54" s="43"/>
      <c r="R54" s="43"/>
      <c r="S54" s="43"/>
      <c r="T54" s="43"/>
      <c r="U54" s="43"/>
      <c r="V54" s="43"/>
      <c r="W54" s="43"/>
      <c r="X54" s="43"/>
      <c r="Y54" s="43"/>
      <c r="Z54" s="43"/>
    </row>
    <row r="55" ht="12.75" customHeight="1">
      <c r="A55" s="52" t="s">
        <v>51</v>
      </c>
      <c r="B55" s="53" t="s">
        <v>52</v>
      </c>
      <c r="C55" s="54" t="s">
        <v>33</v>
      </c>
      <c r="D55" s="55"/>
      <c r="E55" s="52"/>
      <c r="F55" s="56"/>
      <c r="G55" s="51"/>
      <c r="H55" s="43"/>
      <c r="I55" s="43"/>
      <c r="J55" s="43"/>
      <c r="K55" s="43"/>
      <c r="L55" s="43"/>
      <c r="M55" s="43"/>
      <c r="N55" s="43"/>
      <c r="O55" s="43"/>
      <c r="P55" s="43"/>
      <c r="Q55" s="43"/>
      <c r="R55" s="43"/>
      <c r="S55" s="43"/>
      <c r="T55" s="43"/>
      <c r="U55" s="43"/>
      <c r="V55" s="43"/>
      <c r="W55" s="43"/>
      <c r="X55" s="43"/>
      <c r="Y55" s="43"/>
      <c r="Z55" s="43"/>
    </row>
    <row r="56" ht="12.75" customHeight="1">
      <c r="A56" s="52" t="s">
        <v>53</v>
      </c>
      <c r="B56" s="53" t="s">
        <v>54</v>
      </c>
      <c r="C56" s="54" t="s">
        <v>33</v>
      </c>
      <c r="D56" s="55"/>
      <c r="E56" s="52"/>
      <c r="F56" s="56"/>
      <c r="G56" s="51"/>
      <c r="H56" s="43"/>
      <c r="I56" s="43"/>
      <c r="J56" s="43"/>
      <c r="K56" s="43"/>
      <c r="L56" s="43"/>
      <c r="M56" s="43"/>
      <c r="N56" s="43"/>
      <c r="O56" s="43"/>
      <c r="P56" s="43"/>
      <c r="Q56" s="43"/>
      <c r="R56" s="43"/>
      <c r="S56" s="43"/>
      <c r="T56" s="43"/>
      <c r="U56" s="43"/>
      <c r="V56" s="43"/>
      <c r="W56" s="43"/>
      <c r="X56" s="43"/>
      <c r="Y56" s="43"/>
      <c r="Z56" s="43"/>
    </row>
    <row r="57" ht="12.75" customHeight="1">
      <c r="A57" s="52" t="s">
        <v>55</v>
      </c>
      <c r="B57" s="53" t="s">
        <v>56</v>
      </c>
      <c r="C57" s="54" t="s">
        <v>33</v>
      </c>
      <c r="D57" s="55"/>
      <c r="E57" s="52"/>
      <c r="F57" s="56"/>
      <c r="G57" s="51"/>
      <c r="H57" s="43"/>
      <c r="I57" s="43"/>
      <c r="J57" s="43"/>
      <c r="K57" s="43"/>
      <c r="L57" s="43"/>
      <c r="M57" s="43"/>
      <c r="N57" s="43"/>
      <c r="O57" s="43"/>
      <c r="P57" s="43"/>
      <c r="Q57" s="43"/>
      <c r="R57" s="43"/>
      <c r="S57" s="43"/>
      <c r="T57" s="43"/>
      <c r="U57" s="43"/>
      <c r="V57" s="43"/>
      <c r="W57" s="43"/>
      <c r="X57" s="43"/>
      <c r="Y57" s="43"/>
      <c r="Z57" s="43"/>
    </row>
    <row r="58" ht="12.75" customHeight="1">
      <c r="A58" s="52" t="s">
        <v>57</v>
      </c>
      <c r="B58" s="53" t="s">
        <v>58</v>
      </c>
      <c r="C58" s="54" t="s">
        <v>33</v>
      </c>
      <c r="D58" s="55"/>
      <c r="E58" s="52"/>
      <c r="F58" s="56"/>
      <c r="G58" s="51"/>
      <c r="H58" s="43"/>
      <c r="I58" s="43"/>
      <c r="J58" s="43"/>
      <c r="K58" s="43"/>
      <c r="L58" s="43"/>
      <c r="M58" s="43"/>
      <c r="N58" s="43"/>
      <c r="O58" s="43"/>
      <c r="P58" s="43"/>
      <c r="Q58" s="43"/>
      <c r="R58" s="43"/>
      <c r="S58" s="43"/>
      <c r="T58" s="43"/>
      <c r="U58" s="43"/>
      <c r="V58" s="43"/>
      <c r="W58" s="43"/>
      <c r="X58" s="43"/>
      <c r="Y58" s="43"/>
      <c r="Z58" s="43"/>
    </row>
    <row r="59" ht="12.75" customHeight="1">
      <c r="A59" s="52" t="s">
        <v>59</v>
      </c>
      <c r="B59" s="53" t="s">
        <v>60</v>
      </c>
      <c r="C59" s="54" t="s">
        <v>33</v>
      </c>
      <c r="D59" s="55"/>
      <c r="E59" s="52"/>
      <c r="F59" s="56"/>
      <c r="G59" s="51"/>
      <c r="H59" s="43"/>
      <c r="I59" s="43"/>
      <c r="J59" s="43"/>
      <c r="K59" s="43"/>
      <c r="L59" s="43"/>
      <c r="M59" s="43"/>
      <c r="N59" s="43"/>
      <c r="O59" s="43"/>
      <c r="P59" s="43"/>
      <c r="Q59" s="43"/>
      <c r="R59" s="43"/>
      <c r="S59" s="43"/>
      <c r="T59" s="43"/>
      <c r="U59" s="43"/>
      <c r="V59" s="43"/>
      <c r="W59" s="43"/>
      <c r="X59" s="43"/>
      <c r="Y59" s="43"/>
      <c r="Z59" s="43"/>
    </row>
    <row r="60" ht="12.75" customHeight="1">
      <c r="A60" s="52"/>
      <c r="B60" s="53"/>
      <c r="C60" s="54"/>
      <c r="D60" s="55"/>
      <c r="E60" s="52"/>
      <c r="F60" s="56"/>
      <c r="G60" s="51"/>
      <c r="H60" s="43"/>
      <c r="I60" s="43"/>
      <c r="J60" s="43"/>
      <c r="K60" s="43"/>
      <c r="L60" s="43"/>
      <c r="M60" s="43"/>
      <c r="N60" s="43"/>
      <c r="O60" s="43"/>
      <c r="P60" s="43"/>
      <c r="Q60" s="43"/>
      <c r="R60" s="43"/>
      <c r="S60" s="43"/>
      <c r="T60" s="43"/>
      <c r="U60" s="43"/>
      <c r="V60" s="43"/>
      <c r="W60" s="43"/>
      <c r="X60" s="43"/>
      <c r="Y60" s="43"/>
      <c r="Z60" s="43"/>
    </row>
    <row r="61" ht="12.75" customHeight="1">
      <c r="A61" s="56">
        <v>2.06</v>
      </c>
      <c r="B61" s="61" t="s">
        <v>67</v>
      </c>
      <c r="C61" s="54"/>
      <c r="D61" s="54"/>
      <c r="E61" s="56"/>
      <c r="F61" s="56"/>
      <c r="G61" s="51"/>
      <c r="H61" s="43"/>
      <c r="I61" s="43"/>
      <c r="J61" s="43"/>
      <c r="K61" s="43"/>
      <c r="L61" s="43"/>
      <c r="M61" s="43"/>
      <c r="N61" s="43"/>
      <c r="O61" s="43"/>
      <c r="P61" s="43"/>
      <c r="Q61" s="43"/>
      <c r="R61" s="43"/>
      <c r="S61" s="43"/>
      <c r="T61" s="43"/>
      <c r="U61" s="43"/>
      <c r="V61" s="43"/>
      <c r="W61" s="43"/>
      <c r="X61" s="43"/>
      <c r="Y61" s="43"/>
      <c r="Z61" s="43"/>
    </row>
    <row r="62" ht="12.75" customHeight="1">
      <c r="A62" s="52"/>
      <c r="B62" s="53" t="s">
        <v>68</v>
      </c>
      <c r="C62" s="54" t="s">
        <v>33</v>
      </c>
      <c r="D62" s="55"/>
      <c r="E62" s="52"/>
      <c r="F62" s="56"/>
      <c r="G62" s="51"/>
      <c r="H62" s="43"/>
      <c r="I62" s="43"/>
      <c r="J62" s="43"/>
      <c r="K62" s="43"/>
      <c r="L62" s="43"/>
      <c r="M62" s="43"/>
      <c r="N62" s="43"/>
      <c r="O62" s="43"/>
      <c r="P62" s="43"/>
      <c r="Q62" s="43"/>
      <c r="R62" s="43"/>
      <c r="S62" s="43"/>
      <c r="T62" s="43"/>
      <c r="U62" s="43"/>
      <c r="V62" s="43"/>
      <c r="W62" s="43"/>
      <c r="X62" s="43"/>
      <c r="Y62" s="43"/>
      <c r="Z62" s="43"/>
    </row>
    <row r="63" ht="12.75" customHeight="1">
      <c r="A63" s="52"/>
      <c r="B63" s="53"/>
      <c r="C63" s="54"/>
      <c r="D63" s="55"/>
      <c r="E63" s="52"/>
      <c r="F63" s="56"/>
      <c r="G63" s="51"/>
      <c r="H63" s="43"/>
      <c r="I63" s="43"/>
      <c r="J63" s="43"/>
      <c r="K63" s="43"/>
      <c r="L63" s="43"/>
      <c r="M63" s="43"/>
      <c r="N63" s="43"/>
      <c r="O63" s="43"/>
      <c r="P63" s="43"/>
      <c r="Q63" s="43"/>
      <c r="R63" s="43"/>
      <c r="S63" s="43"/>
      <c r="T63" s="43"/>
      <c r="U63" s="43"/>
      <c r="V63" s="43"/>
      <c r="W63" s="43"/>
      <c r="X63" s="43"/>
      <c r="Y63" s="43"/>
      <c r="Z63" s="43"/>
    </row>
    <row r="64" ht="12.75" customHeight="1">
      <c r="A64" s="56">
        <v>2.07</v>
      </c>
      <c r="B64" s="61" t="s">
        <v>69</v>
      </c>
      <c r="C64" s="54"/>
      <c r="D64" s="54"/>
      <c r="E64" s="56"/>
      <c r="F64" s="56"/>
      <c r="G64" s="51"/>
      <c r="H64" s="43"/>
      <c r="I64" s="43"/>
      <c r="J64" s="43"/>
      <c r="K64" s="43"/>
      <c r="L64" s="43"/>
      <c r="M64" s="43"/>
      <c r="N64" s="43"/>
      <c r="O64" s="43"/>
      <c r="P64" s="43"/>
      <c r="Q64" s="43"/>
      <c r="R64" s="43"/>
      <c r="S64" s="43"/>
      <c r="T64" s="43"/>
      <c r="U64" s="43"/>
      <c r="V64" s="43"/>
      <c r="W64" s="43"/>
      <c r="X64" s="43"/>
      <c r="Y64" s="43"/>
      <c r="Z64" s="43"/>
    </row>
    <row r="65" ht="12.75" customHeight="1">
      <c r="A65" s="52"/>
      <c r="B65" s="53" t="s">
        <v>70</v>
      </c>
      <c r="C65" s="54" t="s">
        <v>71</v>
      </c>
      <c r="D65" s="55">
        <v>1.0</v>
      </c>
      <c r="E65" s="62">
        <v>25000.0</v>
      </c>
      <c r="F65" s="56">
        <f>E65*D65</f>
        <v>25000</v>
      </c>
      <c r="G65" s="51"/>
      <c r="H65" s="43"/>
      <c r="I65" s="43"/>
      <c r="J65" s="43"/>
      <c r="K65" s="43"/>
      <c r="L65" s="43"/>
      <c r="M65" s="43"/>
      <c r="N65" s="43"/>
      <c r="O65" s="43"/>
      <c r="P65" s="43"/>
      <c r="Q65" s="43"/>
      <c r="R65" s="43"/>
      <c r="S65" s="43"/>
      <c r="T65" s="43"/>
      <c r="U65" s="43"/>
      <c r="V65" s="43"/>
      <c r="W65" s="43"/>
      <c r="X65" s="43"/>
      <c r="Y65" s="43"/>
      <c r="Z65" s="43"/>
    </row>
    <row r="66" ht="12.75" customHeight="1">
      <c r="A66" s="52"/>
      <c r="B66" s="53"/>
      <c r="C66" s="54"/>
      <c r="D66" s="55"/>
      <c r="E66" s="52"/>
      <c r="F66" s="56"/>
      <c r="G66" s="51"/>
      <c r="H66" s="43"/>
      <c r="I66" s="43"/>
      <c r="J66" s="43"/>
      <c r="K66" s="43"/>
      <c r="L66" s="43"/>
      <c r="M66" s="43"/>
      <c r="N66" s="43"/>
      <c r="O66" s="43"/>
      <c r="P66" s="43"/>
      <c r="Q66" s="43"/>
      <c r="R66" s="43"/>
      <c r="S66" s="43"/>
      <c r="T66" s="43"/>
      <c r="U66" s="43"/>
      <c r="V66" s="43"/>
      <c r="W66" s="43"/>
      <c r="X66" s="43"/>
      <c r="Y66" s="43"/>
      <c r="Z66" s="43"/>
    </row>
    <row r="67" ht="12.75" customHeight="1">
      <c r="A67" s="60"/>
      <c r="B67" s="58" t="s">
        <v>72</v>
      </c>
      <c r="C67" s="59"/>
      <c r="D67" s="59"/>
      <c r="E67" s="60"/>
      <c r="F67" s="60">
        <f>SUM(F26:F66)</f>
        <v>96880</v>
      </c>
      <c r="G67" s="51"/>
      <c r="H67" s="43"/>
      <c r="I67" s="43"/>
      <c r="J67" s="43"/>
      <c r="K67" s="43"/>
      <c r="L67" s="43"/>
      <c r="M67" s="43"/>
      <c r="N67" s="43"/>
      <c r="O67" s="43"/>
      <c r="P67" s="43"/>
      <c r="Q67" s="43"/>
      <c r="R67" s="43"/>
      <c r="S67" s="43"/>
      <c r="T67" s="43"/>
      <c r="U67" s="43"/>
      <c r="V67" s="43"/>
      <c r="W67" s="43"/>
      <c r="X67" s="43"/>
      <c r="Y67" s="43"/>
      <c r="Z67" s="43"/>
    </row>
    <row r="68" ht="12.75" customHeight="1">
      <c r="A68" s="52"/>
      <c r="B68" s="53"/>
      <c r="C68" s="54"/>
      <c r="D68" s="55"/>
      <c r="E68" s="52"/>
      <c r="F68" s="56"/>
      <c r="G68" s="51"/>
      <c r="H68" s="43"/>
      <c r="I68" s="43"/>
      <c r="J68" s="43"/>
      <c r="K68" s="43"/>
      <c r="L68" s="43"/>
      <c r="M68" s="43"/>
      <c r="N68" s="43"/>
      <c r="O68" s="43"/>
      <c r="P68" s="43"/>
      <c r="Q68" s="43"/>
      <c r="R68" s="43"/>
      <c r="S68" s="43"/>
      <c r="T68" s="43"/>
      <c r="U68" s="43"/>
      <c r="V68" s="43"/>
      <c r="W68" s="43"/>
      <c r="X68" s="43"/>
      <c r="Y68" s="43"/>
      <c r="Z68" s="43"/>
    </row>
    <row r="69" ht="12.75" customHeight="1">
      <c r="A69" s="57">
        <v>3.0</v>
      </c>
      <c r="B69" s="58" t="s">
        <v>73</v>
      </c>
      <c r="C69" s="59"/>
      <c r="D69" s="59"/>
      <c r="E69" s="60"/>
      <c r="F69" s="60"/>
      <c r="G69" s="51"/>
      <c r="H69" s="43"/>
      <c r="I69" s="43"/>
      <c r="J69" s="43"/>
      <c r="K69" s="43"/>
      <c r="L69" s="43"/>
      <c r="M69" s="43"/>
      <c r="N69" s="43"/>
      <c r="O69" s="43"/>
      <c r="P69" s="43"/>
      <c r="Q69" s="43"/>
      <c r="R69" s="43"/>
      <c r="S69" s="43"/>
      <c r="T69" s="43"/>
      <c r="U69" s="43"/>
      <c r="V69" s="43"/>
      <c r="W69" s="43"/>
      <c r="X69" s="43"/>
      <c r="Y69" s="43"/>
      <c r="Z69" s="43"/>
    </row>
    <row r="70" ht="12.75" customHeight="1">
      <c r="A70" s="52"/>
      <c r="B70" s="53"/>
      <c r="C70" s="54"/>
      <c r="D70" s="55"/>
      <c r="E70" s="52"/>
      <c r="F70" s="56"/>
      <c r="G70" s="51"/>
      <c r="H70" s="43"/>
      <c r="I70" s="43"/>
      <c r="J70" s="43"/>
      <c r="K70" s="43"/>
      <c r="L70" s="43"/>
      <c r="M70" s="43"/>
      <c r="N70" s="43"/>
      <c r="O70" s="43"/>
      <c r="P70" s="43"/>
      <c r="Q70" s="43"/>
      <c r="R70" s="43"/>
      <c r="S70" s="43"/>
      <c r="T70" s="43"/>
      <c r="U70" s="43"/>
      <c r="V70" s="43"/>
      <c r="W70" s="43"/>
      <c r="X70" s="43"/>
      <c r="Y70" s="43"/>
      <c r="Z70" s="43"/>
    </row>
    <row r="71" ht="12.75" customHeight="1">
      <c r="A71" s="56">
        <v>3.1</v>
      </c>
      <c r="B71" s="61" t="s">
        <v>74</v>
      </c>
      <c r="C71" s="54"/>
      <c r="D71" s="54"/>
      <c r="E71" s="56"/>
      <c r="F71" s="56"/>
      <c r="G71" s="51"/>
      <c r="H71" s="43"/>
      <c r="I71" s="43"/>
      <c r="J71" s="43"/>
      <c r="K71" s="43"/>
      <c r="L71" s="43"/>
      <c r="M71" s="43"/>
      <c r="N71" s="43"/>
      <c r="O71" s="43"/>
      <c r="P71" s="43"/>
      <c r="Q71" s="43"/>
      <c r="R71" s="43"/>
      <c r="S71" s="43"/>
      <c r="T71" s="43"/>
      <c r="U71" s="43"/>
      <c r="V71" s="43"/>
      <c r="W71" s="43"/>
      <c r="X71" s="43"/>
      <c r="Y71" s="43"/>
      <c r="Z71" s="43"/>
    </row>
    <row r="72" ht="12.75" customHeight="1">
      <c r="A72" s="52"/>
      <c r="B72" s="53" t="s">
        <v>75</v>
      </c>
      <c r="C72" s="54"/>
      <c r="D72" s="55"/>
      <c r="E72" s="52"/>
      <c r="F72" s="56"/>
      <c r="G72" s="51"/>
      <c r="H72" s="43"/>
      <c r="I72" s="43"/>
      <c r="J72" s="43"/>
      <c r="K72" s="43"/>
      <c r="L72" s="43"/>
      <c r="M72" s="43"/>
      <c r="N72" s="43"/>
      <c r="O72" s="43"/>
      <c r="P72" s="43"/>
      <c r="Q72" s="43"/>
      <c r="R72" s="43"/>
      <c r="S72" s="43"/>
      <c r="T72" s="43"/>
      <c r="U72" s="43"/>
      <c r="V72" s="43"/>
      <c r="W72" s="43"/>
      <c r="X72" s="43"/>
      <c r="Y72" s="43"/>
      <c r="Z72" s="43"/>
    </row>
    <row r="73" ht="12.75" customHeight="1">
      <c r="A73" s="52"/>
      <c r="B73" s="53" t="s">
        <v>76</v>
      </c>
      <c r="C73" s="54"/>
      <c r="D73" s="55"/>
      <c r="E73" s="52"/>
      <c r="F73" s="56"/>
      <c r="G73" s="51"/>
      <c r="H73" s="43"/>
      <c r="I73" s="43"/>
      <c r="J73" s="43"/>
      <c r="K73" s="43"/>
      <c r="L73" s="43"/>
      <c r="M73" s="43"/>
      <c r="N73" s="43"/>
      <c r="O73" s="43"/>
      <c r="P73" s="43"/>
      <c r="Q73" s="43"/>
      <c r="R73" s="43"/>
      <c r="S73" s="43"/>
      <c r="T73" s="43"/>
      <c r="U73" s="43"/>
      <c r="V73" s="43"/>
      <c r="W73" s="43"/>
      <c r="X73" s="43"/>
      <c r="Y73" s="43"/>
      <c r="Z73" s="43"/>
    </row>
    <row r="74" ht="12.75" customHeight="1">
      <c r="A74" s="52" t="s">
        <v>51</v>
      </c>
      <c r="B74" s="53" t="s">
        <v>77</v>
      </c>
      <c r="C74" s="54" t="s">
        <v>39</v>
      </c>
      <c r="D74" s="55"/>
      <c r="E74" s="52"/>
      <c r="F74" s="56"/>
      <c r="G74" s="51"/>
      <c r="H74" s="43"/>
      <c r="I74" s="43"/>
      <c r="J74" s="43"/>
      <c r="K74" s="43"/>
      <c r="L74" s="43"/>
      <c r="M74" s="43"/>
      <c r="N74" s="43"/>
      <c r="O74" s="43"/>
      <c r="P74" s="43"/>
      <c r="Q74" s="43"/>
      <c r="R74" s="43"/>
      <c r="S74" s="43"/>
      <c r="T74" s="43"/>
      <c r="U74" s="43"/>
      <c r="V74" s="43"/>
      <c r="W74" s="43"/>
      <c r="X74" s="43"/>
      <c r="Y74" s="43"/>
      <c r="Z74" s="43"/>
    </row>
    <row r="75" ht="12.75" customHeight="1">
      <c r="A75" s="52" t="s">
        <v>53</v>
      </c>
      <c r="B75" s="53" t="s">
        <v>78</v>
      </c>
      <c r="C75" s="54" t="s">
        <v>39</v>
      </c>
      <c r="D75" s="55">
        <v>420.0</v>
      </c>
      <c r="E75" s="62">
        <v>1280.0</v>
      </c>
      <c r="F75" s="56">
        <f>E75*D75</f>
        <v>537600</v>
      </c>
      <c r="G75" s="51"/>
      <c r="H75" s="43"/>
      <c r="I75" s="43"/>
      <c r="J75" s="43"/>
      <c r="K75" s="43"/>
      <c r="L75" s="43"/>
      <c r="M75" s="43"/>
      <c r="N75" s="43"/>
      <c r="O75" s="43"/>
      <c r="P75" s="43"/>
      <c r="Q75" s="43"/>
      <c r="R75" s="43"/>
      <c r="S75" s="43"/>
      <c r="T75" s="43"/>
      <c r="U75" s="43"/>
      <c r="V75" s="43"/>
      <c r="W75" s="43"/>
      <c r="X75" s="43"/>
      <c r="Y75" s="43"/>
      <c r="Z75" s="43"/>
    </row>
    <row r="76" ht="12.75" customHeight="1">
      <c r="A76" s="52" t="s">
        <v>55</v>
      </c>
      <c r="B76" s="53" t="s">
        <v>79</v>
      </c>
      <c r="C76" s="54" t="s">
        <v>39</v>
      </c>
      <c r="D76" s="55"/>
      <c r="E76" s="52"/>
      <c r="F76" s="56"/>
      <c r="G76" s="51"/>
      <c r="H76" s="43"/>
      <c r="I76" s="43"/>
      <c r="J76" s="43"/>
      <c r="K76" s="43"/>
      <c r="L76" s="43"/>
      <c r="M76" s="43"/>
      <c r="N76" s="43"/>
      <c r="O76" s="43"/>
      <c r="P76" s="43"/>
      <c r="Q76" s="43"/>
      <c r="R76" s="43"/>
      <c r="S76" s="43"/>
      <c r="T76" s="43"/>
      <c r="U76" s="43"/>
      <c r="V76" s="43"/>
      <c r="W76" s="43"/>
      <c r="X76" s="43"/>
      <c r="Y76" s="43"/>
      <c r="Z76" s="43"/>
    </row>
    <row r="77" ht="12.75" customHeight="1">
      <c r="A77" s="52"/>
      <c r="B77" s="53" t="s">
        <v>80</v>
      </c>
      <c r="C77" s="54"/>
      <c r="D77" s="55"/>
      <c r="E77" s="52"/>
      <c r="F77" s="56"/>
      <c r="G77" s="51"/>
      <c r="H77" s="43"/>
      <c r="I77" s="43"/>
      <c r="J77" s="43"/>
      <c r="K77" s="43"/>
      <c r="L77" s="43"/>
      <c r="M77" s="43"/>
      <c r="N77" s="43"/>
      <c r="O77" s="43"/>
      <c r="P77" s="43"/>
      <c r="Q77" s="43"/>
      <c r="R77" s="43"/>
      <c r="S77" s="43"/>
      <c r="T77" s="43"/>
      <c r="U77" s="43"/>
      <c r="V77" s="43"/>
      <c r="W77" s="43"/>
      <c r="X77" s="43"/>
      <c r="Y77" s="43"/>
      <c r="Z77" s="43"/>
    </row>
    <row r="78" ht="12.75" customHeight="1">
      <c r="A78" s="52"/>
      <c r="B78" s="53"/>
      <c r="C78" s="54"/>
      <c r="D78" s="55"/>
      <c r="E78" s="52"/>
      <c r="F78" s="56"/>
      <c r="G78" s="51"/>
      <c r="H78" s="43"/>
      <c r="I78" s="43"/>
      <c r="J78" s="43"/>
      <c r="K78" s="43"/>
      <c r="L78" s="43"/>
      <c r="M78" s="43"/>
      <c r="N78" s="43"/>
      <c r="O78" s="43"/>
      <c r="P78" s="43"/>
      <c r="Q78" s="43"/>
      <c r="R78" s="43"/>
      <c r="S78" s="43"/>
      <c r="T78" s="43"/>
      <c r="U78" s="43"/>
      <c r="V78" s="43"/>
      <c r="W78" s="43"/>
      <c r="X78" s="43"/>
      <c r="Y78" s="43"/>
      <c r="Z78" s="43"/>
    </row>
    <row r="79" ht="12.75" customHeight="1">
      <c r="A79" s="56">
        <v>3.02</v>
      </c>
      <c r="B79" s="61" t="s">
        <v>81</v>
      </c>
      <c r="C79" s="54"/>
      <c r="D79" s="54"/>
      <c r="E79" s="56"/>
      <c r="F79" s="56"/>
      <c r="G79" s="51"/>
      <c r="H79" s="43"/>
      <c r="I79" s="43"/>
      <c r="J79" s="43"/>
      <c r="K79" s="43"/>
      <c r="L79" s="43"/>
      <c r="M79" s="43"/>
      <c r="N79" s="43"/>
      <c r="O79" s="43"/>
      <c r="P79" s="43"/>
      <c r="Q79" s="43"/>
      <c r="R79" s="43"/>
      <c r="S79" s="43"/>
      <c r="T79" s="43"/>
      <c r="U79" s="43"/>
      <c r="V79" s="43"/>
      <c r="W79" s="43"/>
      <c r="X79" s="43"/>
      <c r="Y79" s="43"/>
      <c r="Z79" s="43"/>
    </row>
    <row r="80" ht="12.75" customHeight="1">
      <c r="A80" s="52"/>
      <c r="B80" s="53" t="s">
        <v>82</v>
      </c>
      <c r="C80" s="54"/>
      <c r="D80" s="55"/>
      <c r="E80" s="52"/>
      <c r="F80" s="56"/>
      <c r="G80" s="51"/>
      <c r="H80" s="43"/>
      <c r="I80" s="43"/>
      <c r="J80" s="43"/>
      <c r="K80" s="43"/>
      <c r="L80" s="43"/>
      <c r="M80" s="43"/>
      <c r="N80" s="43"/>
      <c r="O80" s="43"/>
      <c r="P80" s="43"/>
      <c r="Q80" s="43"/>
      <c r="R80" s="43"/>
      <c r="S80" s="43"/>
      <c r="T80" s="43"/>
      <c r="U80" s="43"/>
      <c r="V80" s="43"/>
      <c r="W80" s="43"/>
      <c r="X80" s="43"/>
      <c r="Y80" s="43"/>
      <c r="Z80" s="43"/>
    </row>
    <row r="81" ht="12.75" customHeight="1">
      <c r="A81" s="52" t="s">
        <v>51</v>
      </c>
      <c r="B81" s="53" t="s">
        <v>77</v>
      </c>
      <c r="C81" s="54" t="s">
        <v>33</v>
      </c>
      <c r="D81" s="55"/>
      <c r="E81" s="52"/>
      <c r="F81" s="56"/>
      <c r="G81" s="51"/>
      <c r="H81" s="43"/>
      <c r="I81" s="43"/>
      <c r="J81" s="43"/>
      <c r="K81" s="43"/>
      <c r="L81" s="43"/>
      <c r="M81" s="43"/>
      <c r="N81" s="43"/>
      <c r="O81" s="43"/>
      <c r="P81" s="43"/>
      <c r="Q81" s="43"/>
      <c r="R81" s="43"/>
      <c r="S81" s="43"/>
      <c r="T81" s="43"/>
      <c r="U81" s="43"/>
      <c r="V81" s="43"/>
      <c r="W81" s="43"/>
      <c r="X81" s="43"/>
      <c r="Y81" s="43"/>
      <c r="Z81" s="43"/>
    </row>
    <row r="82" ht="12.75" customHeight="1">
      <c r="A82" s="52" t="s">
        <v>53</v>
      </c>
      <c r="B82" s="53" t="s">
        <v>83</v>
      </c>
      <c r="C82" s="54" t="s">
        <v>33</v>
      </c>
      <c r="D82" s="55">
        <v>12.0</v>
      </c>
      <c r="E82" s="62">
        <v>2700.0</v>
      </c>
      <c r="F82" s="56">
        <f>E82*D82</f>
        <v>32400</v>
      </c>
      <c r="G82" s="51"/>
      <c r="H82" s="43"/>
      <c r="I82" s="43"/>
      <c r="J82" s="43"/>
      <c r="K82" s="43"/>
      <c r="L82" s="43"/>
      <c r="M82" s="43"/>
      <c r="N82" s="43"/>
      <c r="O82" s="43"/>
      <c r="P82" s="43"/>
      <c r="Q82" s="43"/>
      <c r="R82" s="43"/>
      <c r="S82" s="43"/>
      <c r="T82" s="43"/>
      <c r="U82" s="43"/>
      <c r="V82" s="43"/>
      <c r="W82" s="43"/>
      <c r="X82" s="43"/>
      <c r="Y82" s="43"/>
      <c r="Z82" s="43"/>
    </row>
    <row r="83" ht="12.75" customHeight="1">
      <c r="A83" s="52" t="s">
        <v>55</v>
      </c>
      <c r="B83" s="53" t="s">
        <v>84</v>
      </c>
      <c r="C83" s="54" t="s">
        <v>33</v>
      </c>
      <c r="D83" s="55"/>
      <c r="E83" s="52"/>
      <c r="F83" s="56"/>
      <c r="G83" s="51"/>
      <c r="H83" s="43"/>
      <c r="I83" s="43"/>
      <c r="J83" s="43"/>
      <c r="K83" s="43"/>
      <c r="L83" s="43"/>
      <c r="M83" s="43"/>
      <c r="N83" s="43"/>
      <c r="O83" s="43"/>
      <c r="P83" s="43"/>
      <c r="Q83" s="43"/>
      <c r="R83" s="43"/>
      <c r="S83" s="43"/>
      <c r="T83" s="43"/>
      <c r="U83" s="43"/>
      <c r="V83" s="43"/>
      <c r="W83" s="43"/>
      <c r="X83" s="43"/>
      <c r="Y83" s="43"/>
      <c r="Z83" s="43"/>
    </row>
    <row r="84" ht="12.75" customHeight="1">
      <c r="A84" s="52"/>
      <c r="B84" s="53"/>
      <c r="C84" s="54"/>
      <c r="D84" s="55"/>
      <c r="E84" s="52"/>
      <c r="F84" s="56"/>
      <c r="G84" s="51"/>
      <c r="H84" s="43"/>
      <c r="I84" s="43"/>
      <c r="J84" s="43"/>
      <c r="K84" s="43"/>
      <c r="L84" s="43"/>
      <c r="M84" s="43"/>
      <c r="N84" s="43"/>
      <c r="O84" s="43"/>
      <c r="P84" s="43"/>
      <c r="Q84" s="43"/>
      <c r="R84" s="43"/>
      <c r="S84" s="43"/>
      <c r="T84" s="43"/>
      <c r="U84" s="43"/>
      <c r="V84" s="43"/>
      <c r="W84" s="43"/>
      <c r="X84" s="43"/>
      <c r="Y84" s="43"/>
      <c r="Z84" s="43"/>
    </row>
    <row r="85" ht="12.75" customHeight="1">
      <c r="A85" s="56">
        <v>3.03</v>
      </c>
      <c r="B85" s="61" t="s">
        <v>85</v>
      </c>
      <c r="C85" s="54"/>
      <c r="D85" s="54"/>
      <c r="E85" s="56"/>
      <c r="F85" s="56"/>
      <c r="G85" s="51"/>
      <c r="H85" s="43"/>
      <c r="I85" s="43"/>
      <c r="J85" s="43"/>
      <c r="K85" s="43"/>
      <c r="L85" s="43"/>
      <c r="M85" s="43"/>
      <c r="N85" s="43"/>
      <c r="O85" s="43"/>
      <c r="P85" s="43"/>
      <c r="Q85" s="43"/>
      <c r="R85" s="43"/>
      <c r="S85" s="43"/>
      <c r="T85" s="43"/>
      <c r="U85" s="43"/>
      <c r="V85" s="43"/>
      <c r="W85" s="43"/>
      <c r="X85" s="43"/>
      <c r="Y85" s="43"/>
      <c r="Z85" s="43"/>
    </row>
    <row r="86" ht="12.75" customHeight="1">
      <c r="A86" s="52"/>
      <c r="B86" s="53" t="s">
        <v>86</v>
      </c>
      <c r="C86" s="54"/>
      <c r="D86" s="55"/>
      <c r="E86" s="52"/>
      <c r="F86" s="56"/>
      <c r="G86" s="51"/>
      <c r="H86" s="43"/>
      <c r="I86" s="43"/>
      <c r="J86" s="43"/>
      <c r="K86" s="43"/>
      <c r="L86" s="43"/>
      <c r="M86" s="43"/>
      <c r="N86" s="43"/>
      <c r="O86" s="43"/>
      <c r="P86" s="43"/>
      <c r="Q86" s="43"/>
      <c r="R86" s="43"/>
      <c r="S86" s="43"/>
      <c r="T86" s="43"/>
      <c r="U86" s="43"/>
      <c r="V86" s="43"/>
      <c r="W86" s="43"/>
      <c r="X86" s="43"/>
      <c r="Y86" s="43"/>
      <c r="Z86" s="43"/>
    </row>
    <row r="87" ht="12.75" customHeight="1">
      <c r="A87" s="52"/>
      <c r="B87" s="53" t="s">
        <v>87</v>
      </c>
      <c r="C87" s="54"/>
      <c r="D87" s="55"/>
      <c r="E87" s="52"/>
      <c r="F87" s="56"/>
      <c r="G87" s="51"/>
      <c r="H87" s="43"/>
      <c r="I87" s="43"/>
      <c r="J87" s="43"/>
      <c r="K87" s="43"/>
      <c r="L87" s="43"/>
      <c r="M87" s="43"/>
      <c r="N87" s="43"/>
      <c r="O87" s="43"/>
      <c r="P87" s="43"/>
      <c r="Q87" s="43"/>
      <c r="R87" s="43"/>
      <c r="S87" s="43"/>
      <c r="T87" s="43"/>
      <c r="U87" s="43"/>
      <c r="V87" s="43"/>
      <c r="W87" s="43"/>
      <c r="X87" s="43"/>
      <c r="Y87" s="43"/>
      <c r="Z87" s="43"/>
    </row>
    <row r="88" ht="12.75" customHeight="1">
      <c r="A88" s="52" t="s">
        <v>51</v>
      </c>
      <c r="B88" s="53" t="s">
        <v>88</v>
      </c>
      <c r="C88" s="54" t="s">
        <v>33</v>
      </c>
      <c r="D88" s="55"/>
      <c r="E88" s="52"/>
      <c r="F88" s="56"/>
      <c r="G88" s="51"/>
      <c r="H88" s="43"/>
      <c r="I88" s="43"/>
      <c r="J88" s="43"/>
      <c r="K88" s="43"/>
      <c r="L88" s="43"/>
      <c r="M88" s="43"/>
      <c r="N88" s="43"/>
      <c r="O88" s="43"/>
      <c r="P88" s="43"/>
      <c r="Q88" s="43"/>
      <c r="R88" s="43"/>
      <c r="S88" s="43"/>
      <c r="T88" s="43"/>
      <c r="U88" s="43"/>
      <c r="V88" s="43"/>
      <c r="W88" s="43"/>
      <c r="X88" s="43"/>
      <c r="Y88" s="43"/>
      <c r="Z88" s="43"/>
    </row>
    <row r="89" ht="12.75" customHeight="1">
      <c r="A89" s="52" t="s">
        <v>53</v>
      </c>
      <c r="B89" s="53" t="s">
        <v>89</v>
      </c>
      <c r="C89" s="54" t="s">
        <v>33</v>
      </c>
      <c r="D89" s="55">
        <v>6.0</v>
      </c>
      <c r="E89" s="52">
        <v>42840.0</v>
      </c>
      <c r="F89" s="56">
        <f>E89*D89</f>
        <v>257040</v>
      </c>
      <c r="G89" s="51"/>
      <c r="H89" s="43"/>
      <c r="I89" s="43"/>
      <c r="J89" s="43"/>
      <c r="K89" s="43"/>
      <c r="L89" s="43"/>
      <c r="M89" s="43"/>
      <c r="N89" s="43"/>
      <c r="O89" s="43"/>
      <c r="P89" s="43"/>
      <c r="Q89" s="43"/>
      <c r="R89" s="43"/>
      <c r="S89" s="43"/>
      <c r="T89" s="43"/>
      <c r="U89" s="43"/>
      <c r="V89" s="43"/>
      <c r="W89" s="43"/>
      <c r="X89" s="43"/>
      <c r="Y89" s="43"/>
      <c r="Z89" s="43"/>
    </row>
    <row r="90" ht="12.75" customHeight="1">
      <c r="A90" s="52" t="s">
        <v>55</v>
      </c>
      <c r="B90" s="53" t="s">
        <v>90</v>
      </c>
      <c r="C90" s="54" t="s">
        <v>33</v>
      </c>
      <c r="D90" s="55"/>
      <c r="E90" s="52"/>
      <c r="F90" s="56"/>
      <c r="G90" s="51"/>
      <c r="H90" s="43"/>
      <c r="I90" s="43"/>
      <c r="J90" s="43"/>
      <c r="K90" s="43"/>
      <c r="L90" s="43"/>
      <c r="M90" s="43"/>
      <c r="N90" s="43"/>
      <c r="O90" s="43"/>
      <c r="P90" s="43"/>
      <c r="Q90" s="43"/>
      <c r="R90" s="43"/>
      <c r="S90" s="43"/>
      <c r="T90" s="43"/>
      <c r="U90" s="43"/>
      <c r="V90" s="43"/>
      <c r="W90" s="43"/>
      <c r="X90" s="43"/>
      <c r="Y90" s="43"/>
      <c r="Z90" s="43"/>
    </row>
    <row r="91" ht="12.75" customHeight="1">
      <c r="A91" s="52"/>
      <c r="B91" s="53"/>
      <c r="C91" s="54"/>
      <c r="D91" s="55"/>
      <c r="E91" s="52"/>
      <c r="F91" s="56"/>
      <c r="G91" s="51"/>
      <c r="H91" s="43"/>
      <c r="I91" s="43"/>
      <c r="J91" s="43"/>
      <c r="K91" s="43"/>
      <c r="L91" s="43"/>
      <c r="M91" s="43"/>
      <c r="N91" s="43"/>
      <c r="O91" s="43"/>
      <c r="P91" s="43"/>
      <c r="Q91" s="43"/>
      <c r="R91" s="43"/>
      <c r="S91" s="43"/>
      <c r="T91" s="43"/>
      <c r="U91" s="43"/>
      <c r="V91" s="43"/>
      <c r="W91" s="43"/>
      <c r="X91" s="43"/>
      <c r="Y91" s="43"/>
      <c r="Z91" s="43"/>
    </row>
    <row r="92" ht="12.75" customHeight="1">
      <c r="A92" s="56">
        <v>3.04</v>
      </c>
      <c r="B92" s="61" t="s">
        <v>91</v>
      </c>
      <c r="C92" s="54"/>
      <c r="D92" s="54"/>
      <c r="E92" s="56"/>
      <c r="F92" s="56"/>
      <c r="G92" s="51"/>
      <c r="H92" s="43"/>
      <c r="I92" s="43"/>
      <c r="J92" s="43"/>
      <c r="K92" s="43"/>
      <c r="L92" s="43"/>
      <c r="M92" s="43"/>
      <c r="N92" s="43"/>
      <c r="O92" s="43"/>
      <c r="P92" s="43"/>
      <c r="Q92" s="43"/>
      <c r="R92" s="43"/>
      <c r="S92" s="43"/>
      <c r="T92" s="43"/>
      <c r="U92" s="43"/>
      <c r="V92" s="43"/>
      <c r="W92" s="43"/>
      <c r="X92" s="43"/>
      <c r="Y92" s="43"/>
      <c r="Z92" s="43"/>
    </row>
    <row r="93" ht="12.75" customHeight="1">
      <c r="A93" s="52"/>
      <c r="B93" s="53" t="s">
        <v>92</v>
      </c>
      <c r="C93" s="54"/>
      <c r="D93" s="55"/>
      <c r="E93" s="52"/>
      <c r="F93" s="56"/>
      <c r="G93" s="51"/>
      <c r="H93" s="43"/>
      <c r="I93" s="43"/>
      <c r="J93" s="43"/>
      <c r="K93" s="43"/>
      <c r="L93" s="43"/>
      <c r="M93" s="43"/>
      <c r="N93" s="43"/>
      <c r="O93" s="43"/>
      <c r="P93" s="43"/>
      <c r="Q93" s="43"/>
      <c r="R93" s="43"/>
      <c r="S93" s="43"/>
      <c r="T93" s="43"/>
      <c r="U93" s="43"/>
      <c r="V93" s="43"/>
      <c r="W93" s="43"/>
      <c r="X93" s="43"/>
      <c r="Y93" s="43"/>
      <c r="Z93" s="43"/>
    </row>
    <row r="94" ht="12.75" customHeight="1">
      <c r="A94" s="52" t="s">
        <v>51</v>
      </c>
      <c r="B94" s="53" t="s">
        <v>88</v>
      </c>
      <c r="C94" s="54" t="s">
        <v>33</v>
      </c>
      <c r="D94" s="55"/>
      <c r="E94" s="52"/>
      <c r="F94" s="56"/>
      <c r="G94" s="51"/>
      <c r="H94" s="43"/>
      <c r="I94" s="43"/>
      <c r="J94" s="43"/>
      <c r="K94" s="43"/>
      <c r="L94" s="43"/>
      <c r="M94" s="43"/>
      <c r="N94" s="43"/>
      <c r="O94" s="43"/>
      <c r="P94" s="43"/>
      <c r="Q94" s="43"/>
      <c r="R94" s="43"/>
      <c r="S94" s="43"/>
      <c r="T94" s="43"/>
      <c r="U94" s="43"/>
      <c r="V94" s="43"/>
      <c r="W94" s="43"/>
      <c r="X94" s="43"/>
      <c r="Y94" s="43"/>
      <c r="Z94" s="43"/>
    </row>
    <row r="95" ht="12.75" customHeight="1">
      <c r="A95" s="52" t="s">
        <v>53</v>
      </c>
      <c r="B95" s="53" t="s">
        <v>83</v>
      </c>
      <c r="C95" s="54" t="s">
        <v>33</v>
      </c>
      <c r="D95" s="55">
        <v>6.0</v>
      </c>
      <c r="E95" s="62">
        <v>3400.0</v>
      </c>
      <c r="F95" s="56">
        <f>E95*D95</f>
        <v>20400</v>
      </c>
      <c r="G95" s="51"/>
      <c r="H95" s="43"/>
      <c r="I95" s="43"/>
      <c r="J95" s="43"/>
      <c r="K95" s="43"/>
      <c r="L95" s="43"/>
      <c r="M95" s="43"/>
      <c r="N95" s="43"/>
      <c r="O95" s="43"/>
      <c r="P95" s="43"/>
      <c r="Q95" s="43"/>
      <c r="R95" s="43"/>
      <c r="S95" s="43"/>
      <c r="T95" s="43"/>
      <c r="U95" s="43"/>
      <c r="V95" s="43"/>
      <c r="W95" s="43"/>
      <c r="X95" s="43"/>
      <c r="Y95" s="43"/>
      <c r="Z95" s="43"/>
    </row>
    <row r="96" ht="12.75" customHeight="1">
      <c r="A96" s="52" t="s">
        <v>55</v>
      </c>
      <c r="B96" s="53" t="s">
        <v>79</v>
      </c>
      <c r="C96" s="54" t="s">
        <v>33</v>
      </c>
      <c r="D96" s="55"/>
      <c r="E96" s="52"/>
      <c r="F96" s="56"/>
      <c r="G96" s="51"/>
      <c r="H96" s="43"/>
      <c r="I96" s="43"/>
      <c r="J96" s="43"/>
      <c r="K96" s="43"/>
      <c r="L96" s="43"/>
      <c r="M96" s="43"/>
      <c r="N96" s="43"/>
      <c r="O96" s="43"/>
      <c r="P96" s="43"/>
      <c r="Q96" s="43"/>
      <c r="R96" s="43"/>
      <c r="S96" s="43"/>
      <c r="T96" s="43"/>
      <c r="U96" s="43"/>
      <c r="V96" s="43"/>
      <c r="W96" s="43"/>
      <c r="X96" s="43"/>
      <c r="Y96" s="43"/>
      <c r="Z96" s="43"/>
    </row>
    <row r="97" ht="12.75" customHeight="1">
      <c r="A97" s="52"/>
      <c r="B97" s="53"/>
      <c r="C97" s="54"/>
      <c r="D97" s="55"/>
      <c r="E97" s="52"/>
      <c r="F97" s="56"/>
      <c r="G97" s="51"/>
      <c r="H97" s="43"/>
      <c r="I97" s="43"/>
      <c r="J97" s="43"/>
      <c r="K97" s="43"/>
      <c r="L97" s="43"/>
      <c r="M97" s="43"/>
      <c r="N97" s="43"/>
      <c r="O97" s="43"/>
      <c r="P97" s="43"/>
      <c r="Q97" s="43"/>
      <c r="R97" s="43"/>
      <c r="S97" s="43"/>
      <c r="T97" s="43"/>
      <c r="U97" s="43"/>
      <c r="V97" s="43"/>
      <c r="W97" s="43"/>
      <c r="X97" s="43"/>
      <c r="Y97" s="43"/>
      <c r="Z97" s="43"/>
    </row>
    <row r="98" ht="12.75" customHeight="1">
      <c r="A98" s="56">
        <v>3.05</v>
      </c>
      <c r="B98" s="61" t="s">
        <v>93</v>
      </c>
      <c r="C98" s="54"/>
      <c r="D98" s="54"/>
      <c r="E98" s="56"/>
      <c r="F98" s="56"/>
      <c r="G98" s="51"/>
      <c r="H98" s="43"/>
      <c r="I98" s="43"/>
      <c r="J98" s="43"/>
      <c r="K98" s="43"/>
      <c r="L98" s="43"/>
      <c r="M98" s="43"/>
      <c r="N98" s="43"/>
      <c r="O98" s="43"/>
      <c r="P98" s="43"/>
      <c r="Q98" s="43"/>
      <c r="R98" s="43"/>
      <c r="S98" s="43"/>
      <c r="T98" s="43"/>
      <c r="U98" s="43"/>
      <c r="V98" s="43"/>
      <c r="W98" s="43"/>
      <c r="X98" s="43"/>
      <c r="Y98" s="43"/>
      <c r="Z98" s="43"/>
    </row>
    <row r="99" ht="12.75" customHeight="1">
      <c r="A99" s="52"/>
      <c r="B99" s="53" t="s">
        <v>94</v>
      </c>
      <c r="C99" s="54" t="s">
        <v>33</v>
      </c>
      <c r="D99" s="55">
        <v>12.0</v>
      </c>
      <c r="E99" s="62">
        <v>3400.0</v>
      </c>
      <c r="F99" s="56">
        <f>E99*D99</f>
        <v>40800</v>
      </c>
      <c r="G99" s="51"/>
      <c r="H99" s="43"/>
      <c r="I99" s="43"/>
      <c r="J99" s="43"/>
      <c r="K99" s="43"/>
      <c r="L99" s="43"/>
      <c r="M99" s="43"/>
      <c r="N99" s="43"/>
      <c r="O99" s="43"/>
      <c r="P99" s="43"/>
      <c r="Q99" s="43"/>
      <c r="R99" s="43"/>
      <c r="S99" s="43"/>
      <c r="T99" s="43"/>
      <c r="U99" s="43"/>
      <c r="V99" s="43"/>
      <c r="W99" s="43"/>
      <c r="X99" s="43"/>
      <c r="Y99" s="43"/>
      <c r="Z99" s="43"/>
    </row>
    <row r="100" ht="12.75" customHeight="1">
      <c r="A100" s="52"/>
      <c r="B100" s="53"/>
      <c r="C100" s="54"/>
      <c r="D100" s="55"/>
      <c r="E100" s="52"/>
      <c r="F100" s="56"/>
      <c r="G100" s="51"/>
      <c r="H100" s="43"/>
      <c r="I100" s="43"/>
      <c r="J100" s="43"/>
      <c r="K100" s="43"/>
      <c r="L100" s="43"/>
      <c r="M100" s="43"/>
      <c r="N100" s="43"/>
      <c r="O100" s="43"/>
      <c r="P100" s="43"/>
      <c r="Q100" s="43"/>
      <c r="R100" s="43"/>
      <c r="S100" s="43"/>
      <c r="T100" s="43"/>
      <c r="U100" s="43"/>
      <c r="V100" s="43"/>
      <c r="W100" s="43"/>
      <c r="X100" s="43"/>
      <c r="Y100" s="43"/>
      <c r="Z100" s="43"/>
    </row>
    <row r="101" ht="12.75" customHeight="1">
      <c r="A101" s="56">
        <v>3.06</v>
      </c>
      <c r="B101" s="61" t="s">
        <v>95</v>
      </c>
      <c r="C101" s="54"/>
      <c r="D101" s="54"/>
      <c r="E101" s="56"/>
      <c r="F101" s="56"/>
      <c r="G101" s="51"/>
      <c r="H101" s="43"/>
      <c r="I101" s="43"/>
      <c r="J101" s="43"/>
      <c r="K101" s="43"/>
      <c r="L101" s="43"/>
      <c r="M101" s="43"/>
      <c r="N101" s="43"/>
      <c r="O101" s="43"/>
      <c r="P101" s="43"/>
      <c r="Q101" s="43"/>
      <c r="R101" s="43"/>
      <c r="S101" s="43"/>
      <c r="T101" s="43"/>
      <c r="U101" s="43"/>
      <c r="V101" s="43"/>
      <c r="W101" s="43"/>
      <c r="X101" s="43"/>
      <c r="Y101" s="43"/>
      <c r="Z101" s="43"/>
    </row>
    <row r="102" ht="12.75" customHeight="1">
      <c r="A102" s="52"/>
      <c r="B102" s="53" t="s">
        <v>96</v>
      </c>
      <c r="C102" s="54" t="s">
        <v>33</v>
      </c>
      <c r="D102" s="55">
        <v>12.0</v>
      </c>
      <c r="E102" s="62">
        <v>3400.0</v>
      </c>
      <c r="F102" s="56">
        <f>E102*D102</f>
        <v>40800</v>
      </c>
      <c r="G102" s="51"/>
      <c r="H102" s="43"/>
      <c r="I102" s="43"/>
      <c r="J102" s="43"/>
      <c r="K102" s="43"/>
      <c r="L102" s="43"/>
      <c r="M102" s="43"/>
      <c r="N102" s="43"/>
      <c r="O102" s="43"/>
      <c r="P102" s="43"/>
      <c r="Q102" s="43"/>
      <c r="R102" s="43"/>
      <c r="S102" s="43"/>
      <c r="T102" s="43"/>
      <c r="U102" s="43"/>
      <c r="V102" s="43"/>
      <c r="W102" s="43"/>
      <c r="X102" s="43"/>
      <c r="Y102" s="43"/>
      <c r="Z102" s="43"/>
    </row>
    <row r="103" ht="12.75" customHeight="1">
      <c r="A103" s="52"/>
      <c r="B103" s="53"/>
      <c r="C103" s="54"/>
      <c r="D103" s="55"/>
      <c r="E103" s="52"/>
      <c r="F103" s="56"/>
      <c r="G103" s="51"/>
      <c r="H103" s="43"/>
      <c r="I103" s="43"/>
      <c r="J103" s="43"/>
      <c r="K103" s="43"/>
      <c r="L103" s="43"/>
      <c r="M103" s="43"/>
      <c r="N103" s="43"/>
      <c r="O103" s="43"/>
      <c r="P103" s="43"/>
      <c r="Q103" s="43"/>
      <c r="R103" s="43"/>
      <c r="S103" s="43"/>
      <c r="T103" s="43"/>
      <c r="U103" s="43"/>
      <c r="V103" s="43"/>
      <c r="W103" s="43"/>
      <c r="X103" s="43"/>
      <c r="Y103" s="43"/>
      <c r="Z103" s="43"/>
    </row>
    <row r="104" ht="12.75" customHeight="1">
      <c r="A104" s="56">
        <v>3.07</v>
      </c>
      <c r="B104" s="61" t="s">
        <v>97</v>
      </c>
      <c r="C104" s="54"/>
      <c r="D104" s="54"/>
      <c r="E104" s="56"/>
      <c r="F104" s="56"/>
      <c r="G104" s="51"/>
      <c r="H104" s="43"/>
      <c r="I104" s="43"/>
      <c r="J104" s="43"/>
      <c r="K104" s="43"/>
      <c r="L104" s="43"/>
      <c r="M104" s="43"/>
      <c r="N104" s="43"/>
      <c r="O104" s="43"/>
      <c r="P104" s="43"/>
      <c r="Q104" s="43"/>
      <c r="R104" s="43"/>
      <c r="S104" s="43"/>
      <c r="T104" s="43"/>
      <c r="U104" s="43"/>
      <c r="V104" s="43"/>
      <c r="W104" s="43"/>
      <c r="X104" s="43"/>
      <c r="Y104" s="43"/>
      <c r="Z104" s="43"/>
    </row>
    <row r="105" ht="12.75" customHeight="1">
      <c r="A105" s="52"/>
      <c r="B105" s="53" t="s">
        <v>98</v>
      </c>
      <c r="C105" s="54" t="s">
        <v>33</v>
      </c>
      <c r="D105" s="55">
        <v>6.0</v>
      </c>
      <c r="E105" s="62">
        <v>2500.0</v>
      </c>
      <c r="F105" s="56">
        <f>E105*D105</f>
        <v>15000</v>
      </c>
      <c r="G105" s="51"/>
      <c r="H105" s="43"/>
      <c r="I105" s="43"/>
      <c r="J105" s="43"/>
      <c r="K105" s="43"/>
      <c r="L105" s="43"/>
      <c r="M105" s="43"/>
      <c r="N105" s="43"/>
      <c r="O105" s="43"/>
      <c r="P105" s="43"/>
      <c r="Q105" s="43"/>
      <c r="R105" s="43"/>
      <c r="S105" s="43"/>
      <c r="T105" s="43"/>
      <c r="U105" s="43"/>
      <c r="V105" s="43"/>
      <c r="W105" s="43"/>
      <c r="X105" s="43"/>
      <c r="Y105" s="43"/>
      <c r="Z105" s="43"/>
    </row>
    <row r="106" ht="12.75" customHeight="1">
      <c r="A106" s="52"/>
      <c r="B106" s="53"/>
      <c r="C106" s="54"/>
      <c r="D106" s="55"/>
      <c r="E106" s="52"/>
      <c r="F106" s="56"/>
      <c r="G106" s="51"/>
      <c r="H106" s="43"/>
      <c r="I106" s="43"/>
      <c r="J106" s="43"/>
      <c r="K106" s="43"/>
      <c r="L106" s="43"/>
      <c r="M106" s="43"/>
      <c r="N106" s="43"/>
      <c r="O106" s="43"/>
      <c r="P106" s="43"/>
      <c r="Q106" s="43"/>
      <c r="R106" s="43"/>
      <c r="S106" s="43"/>
      <c r="T106" s="43"/>
      <c r="U106" s="43"/>
      <c r="V106" s="43"/>
      <c r="W106" s="43"/>
      <c r="X106" s="43"/>
      <c r="Y106" s="43"/>
      <c r="Z106" s="43"/>
    </row>
    <row r="107" ht="12.75" customHeight="1">
      <c r="A107" s="60"/>
      <c r="B107" s="58" t="s">
        <v>99</v>
      </c>
      <c r="C107" s="59"/>
      <c r="D107" s="59"/>
      <c r="E107" s="60"/>
      <c r="F107" s="60">
        <f>SUM(F71:F106)</f>
        <v>944040</v>
      </c>
      <c r="G107" s="51"/>
      <c r="H107" s="43"/>
      <c r="I107" s="43"/>
      <c r="J107" s="43"/>
      <c r="K107" s="43"/>
      <c r="L107" s="43"/>
      <c r="M107" s="43"/>
      <c r="N107" s="43"/>
      <c r="O107" s="43"/>
      <c r="P107" s="43"/>
      <c r="Q107" s="43"/>
      <c r="R107" s="43"/>
      <c r="S107" s="43"/>
      <c r="T107" s="43"/>
      <c r="U107" s="43"/>
      <c r="V107" s="43"/>
      <c r="W107" s="43"/>
      <c r="X107" s="43"/>
      <c r="Y107" s="43"/>
      <c r="Z107" s="43"/>
    </row>
    <row r="108" ht="12.75" customHeight="1">
      <c r="A108" s="52"/>
      <c r="B108" s="53"/>
      <c r="C108" s="54"/>
      <c r="D108" s="55"/>
      <c r="E108" s="52"/>
      <c r="F108" s="56"/>
      <c r="G108" s="51"/>
      <c r="H108" s="43"/>
      <c r="I108" s="43"/>
      <c r="J108" s="43"/>
      <c r="K108" s="43"/>
      <c r="L108" s="43"/>
      <c r="M108" s="43"/>
      <c r="N108" s="43"/>
      <c r="O108" s="43"/>
      <c r="P108" s="43"/>
      <c r="Q108" s="43"/>
      <c r="R108" s="43"/>
      <c r="S108" s="43"/>
      <c r="T108" s="43"/>
      <c r="U108" s="43"/>
      <c r="V108" s="43"/>
      <c r="W108" s="43"/>
      <c r="X108" s="43"/>
      <c r="Y108" s="43"/>
      <c r="Z108" s="43"/>
    </row>
    <row r="109" ht="12.75" customHeight="1">
      <c r="A109" s="57">
        <v>4.0</v>
      </c>
      <c r="B109" s="58" t="s">
        <v>100</v>
      </c>
      <c r="C109" s="59"/>
      <c r="D109" s="59"/>
      <c r="E109" s="60"/>
      <c r="F109" s="60"/>
      <c r="G109" s="51"/>
      <c r="H109" s="43"/>
      <c r="I109" s="43"/>
      <c r="J109" s="43"/>
      <c r="K109" s="43"/>
      <c r="L109" s="43"/>
      <c r="M109" s="43"/>
      <c r="N109" s="43"/>
      <c r="O109" s="43"/>
      <c r="P109" s="43"/>
      <c r="Q109" s="43"/>
      <c r="R109" s="43"/>
      <c r="S109" s="43"/>
      <c r="T109" s="43"/>
      <c r="U109" s="43"/>
      <c r="V109" s="43"/>
      <c r="W109" s="43"/>
      <c r="X109" s="43"/>
      <c r="Y109" s="43"/>
      <c r="Z109" s="43"/>
    </row>
    <row r="110" ht="12.75" customHeight="1">
      <c r="A110" s="52"/>
      <c r="B110" s="53"/>
      <c r="C110" s="54"/>
      <c r="D110" s="55"/>
      <c r="E110" s="52"/>
      <c r="F110" s="56"/>
      <c r="G110" s="51"/>
      <c r="H110" s="43"/>
      <c r="I110" s="43"/>
      <c r="J110" s="43"/>
      <c r="K110" s="43"/>
      <c r="L110" s="43"/>
      <c r="M110" s="43"/>
      <c r="N110" s="43"/>
      <c r="O110" s="43"/>
      <c r="P110" s="43"/>
      <c r="Q110" s="43"/>
      <c r="R110" s="43"/>
      <c r="S110" s="43"/>
      <c r="T110" s="43"/>
      <c r="U110" s="43"/>
      <c r="V110" s="43"/>
      <c r="W110" s="43"/>
      <c r="X110" s="43"/>
      <c r="Y110" s="43"/>
      <c r="Z110" s="43"/>
    </row>
    <row r="111" ht="12.75" customHeight="1">
      <c r="A111" s="56">
        <v>4.01</v>
      </c>
      <c r="B111" s="61" t="s">
        <v>101</v>
      </c>
      <c r="C111" s="54"/>
      <c r="D111" s="54"/>
      <c r="E111" s="56"/>
      <c r="F111" s="56"/>
      <c r="G111" s="51"/>
      <c r="H111" s="43"/>
      <c r="I111" s="43"/>
      <c r="J111" s="43"/>
      <c r="K111" s="43"/>
      <c r="L111" s="43"/>
      <c r="M111" s="43"/>
      <c r="N111" s="43"/>
      <c r="O111" s="43"/>
      <c r="P111" s="43"/>
      <c r="Q111" s="43"/>
      <c r="R111" s="43"/>
      <c r="S111" s="43"/>
      <c r="T111" s="43"/>
      <c r="U111" s="43"/>
      <c r="V111" s="43"/>
      <c r="W111" s="43"/>
      <c r="X111" s="43"/>
      <c r="Y111" s="43"/>
      <c r="Z111" s="43"/>
    </row>
    <row r="112" ht="12.75" customHeight="1">
      <c r="A112" s="52"/>
      <c r="B112" s="53" t="s">
        <v>102</v>
      </c>
      <c r="C112" s="54"/>
      <c r="D112" s="55"/>
      <c r="E112" s="52"/>
      <c r="F112" s="56"/>
      <c r="G112" s="51"/>
      <c r="H112" s="43"/>
      <c r="I112" s="43"/>
      <c r="J112" s="43"/>
      <c r="K112" s="43"/>
      <c r="L112" s="43"/>
      <c r="M112" s="43"/>
      <c r="N112" s="43"/>
      <c r="O112" s="43"/>
      <c r="P112" s="43"/>
      <c r="Q112" s="43"/>
      <c r="R112" s="43"/>
      <c r="S112" s="43"/>
      <c r="T112" s="43"/>
      <c r="U112" s="43"/>
      <c r="V112" s="43"/>
      <c r="W112" s="43"/>
      <c r="X112" s="43"/>
      <c r="Y112" s="43"/>
      <c r="Z112" s="43"/>
    </row>
    <row r="113" ht="12.75" customHeight="1">
      <c r="A113" s="52" t="s">
        <v>51</v>
      </c>
      <c r="B113" s="53" t="s">
        <v>103</v>
      </c>
      <c r="C113" s="54" t="s">
        <v>104</v>
      </c>
      <c r="D113" s="55">
        <v>565.0</v>
      </c>
      <c r="E113" s="62">
        <v>1185.0</v>
      </c>
      <c r="F113" s="56">
        <f t="shared" ref="F113:F116" si="1">E113*D113</f>
        <v>669525</v>
      </c>
      <c r="G113" s="51"/>
      <c r="H113" s="43"/>
      <c r="I113" s="43"/>
      <c r="J113" s="43"/>
      <c r="K113" s="43"/>
      <c r="L113" s="43"/>
      <c r="M113" s="43"/>
      <c r="N113" s="43"/>
      <c r="O113" s="43"/>
      <c r="P113" s="43"/>
      <c r="Q113" s="43"/>
      <c r="R113" s="43"/>
      <c r="S113" s="43"/>
      <c r="T113" s="43"/>
      <c r="U113" s="43"/>
      <c r="V113" s="43"/>
      <c r="W113" s="43"/>
      <c r="X113" s="43"/>
      <c r="Y113" s="43"/>
      <c r="Z113" s="43"/>
    </row>
    <row r="114" ht="12.75" customHeight="1">
      <c r="A114" s="52" t="s">
        <v>53</v>
      </c>
      <c r="B114" s="53" t="s">
        <v>105</v>
      </c>
      <c r="C114" s="54" t="s">
        <v>104</v>
      </c>
      <c r="D114" s="55">
        <v>96.0</v>
      </c>
      <c r="E114" s="62">
        <v>1346.0</v>
      </c>
      <c r="F114" s="56">
        <f t="shared" si="1"/>
        <v>129216</v>
      </c>
      <c r="G114" s="51"/>
      <c r="H114" s="43"/>
      <c r="I114" s="43"/>
      <c r="J114" s="43"/>
      <c r="K114" s="43"/>
      <c r="L114" s="43"/>
      <c r="M114" s="43"/>
      <c r="N114" s="43"/>
      <c r="O114" s="43"/>
      <c r="P114" s="43"/>
      <c r="Q114" s="43"/>
      <c r="R114" s="43"/>
      <c r="S114" s="43"/>
      <c r="T114" s="43"/>
      <c r="U114" s="43"/>
      <c r="V114" s="43"/>
      <c r="W114" s="43"/>
      <c r="X114" s="43"/>
      <c r="Y114" s="43"/>
      <c r="Z114" s="43"/>
    </row>
    <row r="115" ht="12.75" customHeight="1">
      <c r="A115" s="52" t="s">
        <v>55</v>
      </c>
      <c r="B115" s="53" t="s">
        <v>106</v>
      </c>
      <c r="C115" s="54" t="s">
        <v>104</v>
      </c>
      <c r="D115" s="55">
        <v>10.0</v>
      </c>
      <c r="E115" s="62">
        <v>1591.0</v>
      </c>
      <c r="F115" s="56">
        <f t="shared" si="1"/>
        <v>15910</v>
      </c>
      <c r="G115" s="51"/>
      <c r="H115" s="43"/>
      <c r="I115" s="43"/>
      <c r="J115" s="43"/>
      <c r="K115" s="43"/>
      <c r="L115" s="43"/>
      <c r="M115" s="43"/>
      <c r="N115" s="43"/>
      <c r="O115" s="43"/>
      <c r="P115" s="43"/>
      <c r="Q115" s="43"/>
      <c r="R115" s="43"/>
      <c r="S115" s="43"/>
      <c r="T115" s="43"/>
      <c r="U115" s="43"/>
      <c r="V115" s="43"/>
      <c r="W115" s="43"/>
      <c r="X115" s="43"/>
      <c r="Y115" s="43"/>
      <c r="Z115" s="43"/>
    </row>
    <row r="116" ht="12.75" customHeight="1">
      <c r="A116" s="52" t="s">
        <v>57</v>
      </c>
      <c r="B116" s="53" t="s">
        <v>107</v>
      </c>
      <c r="C116" s="54" t="s">
        <v>104</v>
      </c>
      <c r="D116" s="55">
        <v>200.0</v>
      </c>
      <c r="E116" s="62">
        <v>1787.0</v>
      </c>
      <c r="F116" s="56">
        <f t="shared" si="1"/>
        <v>357400</v>
      </c>
      <c r="G116" s="51"/>
      <c r="H116" s="43"/>
      <c r="I116" s="43"/>
      <c r="J116" s="43"/>
      <c r="K116" s="43"/>
      <c r="L116" s="43"/>
      <c r="M116" s="43"/>
      <c r="N116" s="43"/>
      <c r="O116" s="43"/>
      <c r="P116" s="43"/>
      <c r="Q116" s="43"/>
      <c r="R116" s="43"/>
      <c r="S116" s="43"/>
      <c r="T116" s="43"/>
      <c r="U116" s="43"/>
      <c r="V116" s="43"/>
      <c r="W116" s="43"/>
      <c r="X116" s="43"/>
      <c r="Y116" s="43"/>
      <c r="Z116" s="43"/>
    </row>
    <row r="117" ht="12.75" customHeight="1">
      <c r="A117" s="52"/>
      <c r="B117" s="53"/>
      <c r="C117" s="54"/>
      <c r="D117" s="55"/>
      <c r="E117" s="52"/>
      <c r="F117" s="56"/>
      <c r="G117" s="51"/>
      <c r="H117" s="43"/>
      <c r="I117" s="43"/>
      <c r="J117" s="43"/>
      <c r="K117" s="43"/>
      <c r="L117" s="43"/>
      <c r="M117" s="43"/>
      <c r="N117" s="43"/>
      <c r="O117" s="43"/>
      <c r="P117" s="43"/>
      <c r="Q117" s="43"/>
      <c r="R117" s="43"/>
      <c r="S117" s="43"/>
      <c r="T117" s="43"/>
      <c r="U117" s="43"/>
      <c r="V117" s="43"/>
      <c r="W117" s="43"/>
      <c r="X117" s="43"/>
      <c r="Y117" s="43"/>
      <c r="Z117" s="43"/>
    </row>
    <row r="118" ht="12.75" customHeight="1">
      <c r="A118" s="56">
        <v>4.02</v>
      </c>
      <c r="B118" s="61" t="s">
        <v>108</v>
      </c>
      <c r="C118" s="54"/>
      <c r="D118" s="54"/>
      <c r="E118" s="56"/>
      <c r="F118" s="56"/>
      <c r="G118" s="51"/>
      <c r="H118" s="43"/>
      <c r="I118" s="43"/>
      <c r="J118" s="43"/>
      <c r="K118" s="43"/>
      <c r="L118" s="43"/>
      <c r="M118" s="43"/>
      <c r="N118" s="43"/>
      <c r="O118" s="43"/>
      <c r="P118" s="43"/>
      <c r="Q118" s="43"/>
      <c r="R118" s="43"/>
      <c r="S118" s="43"/>
      <c r="T118" s="43"/>
      <c r="U118" s="43"/>
      <c r="V118" s="43"/>
      <c r="W118" s="43"/>
      <c r="X118" s="43"/>
      <c r="Y118" s="43"/>
      <c r="Z118" s="43"/>
    </row>
    <row r="119" ht="12.75" customHeight="1">
      <c r="A119" s="52"/>
      <c r="B119" s="53" t="s">
        <v>109</v>
      </c>
      <c r="C119" s="54"/>
      <c r="D119" s="55"/>
      <c r="E119" s="52"/>
      <c r="F119" s="56"/>
      <c r="G119" s="51"/>
      <c r="H119" s="43"/>
      <c r="I119" s="43"/>
      <c r="J119" s="43"/>
      <c r="K119" s="43"/>
      <c r="L119" s="43"/>
      <c r="M119" s="43"/>
      <c r="N119" s="43"/>
      <c r="O119" s="43"/>
      <c r="P119" s="43"/>
      <c r="Q119" s="43"/>
      <c r="R119" s="43"/>
      <c r="S119" s="43"/>
      <c r="T119" s="43"/>
      <c r="U119" s="43"/>
      <c r="V119" s="43"/>
      <c r="W119" s="43"/>
      <c r="X119" s="43"/>
      <c r="Y119" s="43"/>
      <c r="Z119" s="43"/>
    </row>
    <row r="120" ht="12.75" customHeight="1">
      <c r="A120" s="52" t="s">
        <v>51</v>
      </c>
      <c r="B120" s="53" t="s">
        <v>103</v>
      </c>
      <c r="C120" s="54" t="s">
        <v>104</v>
      </c>
      <c r="D120" s="55">
        <v>56.0</v>
      </c>
      <c r="E120" s="62">
        <v>1185.0</v>
      </c>
      <c r="F120" s="56">
        <f t="shared" ref="F120:F123" si="2">E120*D120</f>
        <v>66360</v>
      </c>
      <c r="G120" s="51"/>
      <c r="H120" s="43"/>
      <c r="I120" s="43"/>
      <c r="J120" s="43"/>
      <c r="K120" s="43"/>
      <c r="L120" s="43"/>
      <c r="M120" s="43"/>
      <c r="N120" s="43"/>
      <c r="O120" s="43"/>
      <c r="P120" s="43"/>
      <c r="Q120" s="43"/>
      <c r="R120" s="43"/>
      <c r="S120" s="43"/>
      <c r="T120" s="43"/>
      <c r="U120" s="43"/>
      <c r="V120" s="43"/>
      <c r="W120" s="43"/>
      <c r="X120" s="43"/>
      <c r="Y120" s="43"/>
      <c r="Z120" s="43"/>
    </row>
    <row r="121" ht="12.75" customHeight="1">
      <c r="A121" s="52" t="s">
        <v>53</v>
      </c>
      <c r="B121" s="53" t="s">
        <v>105</v>
      </c>
      <c r="C121" s="54" t="s">
        <v>104</v>
      </c>
      <c r="D121" s="55">
        <v>10.0</v>
      </c>
      <c r="E121" s="62">
        <v>1346.0</v>
      </c>
      <c r="F121" s="56">
        <f t="shared" si="2"/>
        <v>13460</v>
      </c>
      <c r="G121" s="51"/>
      <c r="H121" s="43"/>
      <c r="I121" s="43"/>
      <c r="J121" s="43"/>
      <c r="K121" s="43"/>
      <c r="L121" s="43"/>
      <c r="M121" s="43"/>
      <c r="N121" s="43"/>
      <c r="O121" s="43"/>
      <c r="P121" s="43"/>
      <c r="Q121" s="43"/>
      <c r="R121" s="43"/>
      <c r="S121" s="43"/>
      <c r="T121" s="43"/>
      <c r="U121" s="43"/>
      <c r="V121" s="43"/>
      <c r="W121" s="43"/>
      <c r="X121" s="43"/>
      <c r="Y121" s="43"/>
      <c r="Z121" s="43"/>
    </row>
    <row r="122" ht="12.75" customHeight="1">
      <c r="A122" s="52" t="s">
        <v>55</v>
      </c>
      <c r="B122" s="53" t="s">
        <v>106</v>
      </c>
      <c r="C122" s="54" t="s">
        <v>104</v>
      </c>
      <c r="D122" s="55">
        <v>5.0</v>
      </c>
      <c r="E122" s="62">
        <v>1591.0</v>
      </c>
      <c r="F122" s="56">
        <f t="shared" si="2"/>
        <v>7955</v>
      </c>
      <c r="G122" s="51"/>
      <c r="H122" s="43"/>
      <c r="I122" s="43"/>
      <c r="J122" s="43"/>
      <c r="K122" s="43"/>
      <c r="L122" s="43"/>
      <c r="M122" s="43"/>
      <c r="N122" s="43"/>
      <c r="O122" s="43"/>
      <c r="P122" s="43"/>
      <c r="Q122" s="43"/>
      <c r="R122" s="43"/>
      <c r="S122" s="43"/>
      <c r="T122" s="43"/>
      <c r="U122" s="43"/>
      <c r="V122" s="43"/>
      <c r="W122" s="43"/>
      <c r="X122" s="43"/>
      <c r="Y122" s="43"/>
      <c r="Z122" s="43"/>
    </row>
    <row r="123" ht="12.75" customHeight="1">
      <c r="A123" s="52" t="s">
        <v>57</v>
      </c>
      <c r="B123" s="53" t="s">
        <v>110</v>
      </c>
      <c r="C123" s="54" t="s">
        <v>104</v>
      </c>
      <c r="D123" s="55">
        <v>20.0</v>
      </c>
      <c r="E123" s="62">
        <v>1787.0</v>
      </c>
      <c r="F123" s="56">
        <f t="shared" si="2"/>
        <v>35740</v>
      </c>
      <c r="G123" s="51"/>
      <c r="H123" s="43"/>
      <c r="I123" s="43"/>
      <c r="J123" s="43"/>
      <c r="K123" s="43"/>
      <c r="L123" s="43"/>
      <c r="M123" s="43"/>
      <c r="N123" s="43"/>
      <c r="O123" s="43"/>
      <c r="P123" s="43"/>
      <c r="Q123" s="43"/>
      <c r="R123" s="43"/>
      <c r="S123" s="43"/>
      <c r="T123" s="43"/>
      <c r="U123" s="43"/>
      <c r="V123" s="43"/>
      <c r="W123" s="43"/>
      <c r="X123" s="43"/>
      <c r="Y123" s="43"/>
      <c r="Z123" s="43"/>
    </row>
    <row r="124" ht="12.75" customHeight="1">
      <c r="A124" s="52"/>
      <c r="B124" s="53"/>
      <c r="C124" s="54"/>
      <c r="D124" s="55"/>
      <c r="E124" s="52"/>
      <c r="F124" s="56"/>
      <c r="G124" s="51"/>
      <c r="H124" s="43"/>
      <c r="I124" s="43"/>
      <c r="J124" s="43"/>
      <c r="K124" s="43"/>
      <c r="L124" s="43"/>
      <c r="M124" s="43"/>
      <c r="N124" s="43"/>
      <c r="O124" s="43"/>
      <c r="P124" s="43"/>
      <c r="Q124" s="43"/>
      <c r="R124" s="43"/>
      <c r="S124" s="43"/>
      <c r="T124" s="43"/>
      <c r="U124" s="43"/>
      <c r="V124" s="43"/>
      <c r="W124" s="43"/>
      <c r="X124" s="43"/>
      <c r="Y124" s="43"/>
      <c r="Z124" s="43"/>
    </row>
    <row r="125" ht="12.75" customHeight="1">
      <c r="A125" s="56">
        <v>4.03</v>
      </c>
      <c r="B125" s="61" t="s">
        <v>111</v>
      </c>
      <c r="C125" s="54"/>
      <c r="D125" s="54"/>
      <c r="E125" s="56"/>
      <c r="F125" s="56"/>
      <c r="G125" s="51"/>
      <c r="H125" s="43"/>
      <c r="I125" s="43"/>
      <c r="J125" s="43"/>
      <c r="K125" s="43"/>
      <c r="L125" s="43"/>
      <c r="M125" s="43"/>
      <c r="N125" s="43"/>
      <c r="O125" s="43"/>
      <c r="P125" s="43"/>
      <c r="Q125" s="43"/>
      <c r="R125" s="43"/>
      <c r="S125" s="43"/>
      <c r="T125" s="43"/>
      <c r="U125" s="43"/>
      <c r="V125" s="43"/>
      <c r="W125" s="43"/>
      <c r="X125" s="43"/>
      <c r="Y125" s="43"/>
      <c r="Z125" s="43"/>
    </row>
    <row r="126" ht="12.75" customHeight="1">
      <c r="A126" s="52"/>
      <c r="B126" s="53" t="s">
        <v>112</v>
      </c>
      <c r="C126" s="54"/>
      <c r="D126" s="55"/>
      <c r="E126" s="52"/>
      <c r="F126" s="56"/>
      <c r="G126" s="51"/>
      <c r="H126" s="43"/>
      <c r="I126" s="43"/>
      <c r="J126" s="43"/>
      <c r="K126" s="43"/>
      <c r="L126" s="43"/>
      <c r="M126" s="43"/>
      <c r="N126" s="43"/>
      <c r="O126" s="43"/>
      <c r="P126" s="43"/>
      <c r="Q126" s="43"/>
      <c r="R126" s="43"/>
      <c r="S126" s="43"/>
      <c r="T126" s="43"/>
      <c r="U126" s="43"/>
      <c r="V126" s="43"/>
      <c r="W126" s="43"/>
      <c r="X126" s="43"/>
      <c r="Y126" s="43"/>
      <c r="Z126" s="43"/>
    </row>
    <row r="127" ht="12.75" customHeight="1">
      <c r="A127" s="52"/>
      <c r="B127" s="53" t="s">
        <v>113</v>
      </c>
      <c r="C127" s="54"/>
      <c r="D127" s="55"/>
      <c r="E127" s="52"/>
      <c r="F127" s="56"/>
      <c r="G127" s="51"/>
      <c r="H127" s="43"/>
      <c r="I127" s="43"/>
      <c r="J127" s="43"/>
      <c r="K127" s="43"/>
      <c r="L127" s="43"/>
      <c r="M127" s="43"/>
      <c r="N127" s="43"/>
      <c r="O127" s="43"/>
      <c r="P127" s="43"/>
      <c r="Q127" s="43"/>
      <c r="R127" s="43"/>
      <c r="S127" s="43"/>
      <c r="T127" s="43"/>
      <c r="U127" s="43"/>
      <c r="V127" s="43"/>
      <c r="W127" s="43"/>
      <c r="X127" s="43"/>
      <c r="Y127" s="43"/>
      <c r="Z127" s="43"/>
    </row>
    <row r="128" ht="12.75" customHeight="1">
      <c r="A128" s="52" t="s">
        <v>51</v>
      </c>
      <c r="B128" s="53" t="s">
        <v>114</v>
      </c>
      <c r="C128" s="54" t="s">
        <v>104</v>
      </c>
      <c r="D128" s="55"/>
      <c r="E128" s="52"/>
      <c r="F128" s="56"/>
      <c r="G128" s="51"/>
      <c r="H128" s="43"/>
      <c r="I128" s="43"/>
      <c r="J128" s="43"/>
      <c r="K128" s="43"/>
      <c r="L128" s="43"/>
      <c r="M128" s="43"/>
      <c r="N128" s="43"/>
      <c r="O128" s="43"/>
      <c r="P128" s="43"/>
      <c r="Q128" s="43"/>
      <c r="R128" s="43"/>
      <c r="S128" s="43"/>
      <c r="T128" s="43"/>
      <c r="U128" s="43"/>
      <c r="V128" s="43"/>
      <c r="W128" s="43"/>
      <c r="X128" s="43"/>
      <c r="Y128" s="43"/>
      <c r="Z128" s="43"/>
    </row>
    <row r="129" ht="12.75" customHeight="1">
      <c r="A129" s="52" t="s">
        <v>53</v>
      </c>
      <c r="B129" s="53" t="s">
        <v>115</v>
      </c>
      <c r="C129" s="54" t="s">
        <v>104</v>
      </c>
      <c r="D129" s="55">
        <v>2250.0</v>
      </c>
      <c r="E129" s="52">
        <v>2114.0</v>
      </c>
      <c r="F129" s="56">
        <f>E129*D129</f>
        <v>4756500</v>
      </c>
      <c r="G129" s="51"/>
      <c r="H129" s="43"/>
      <c r="I129" s="43"/>
      <c r="J129" s="43"/>
      <c r="K129" s="43"/>
      <c r="L129" s="43"/>
      <c r="M129" s="43"/>
      <c r="N129" s="43"/>
      <c r="O129" s="43"/>
      <c r="P129" s="43"/>
      <c r="Q129" s="43"/>
      <c r="R129" s="43"/>
      <c r="S129" s="43"/>
      <c r="T129" s="43"/>
      <c r="U129" s="43"/>
      <c r="V129" s="43"/>
      <c r="W129" s="43"/>
      <c r="X129" s="43"/>
      <c r="Y129" s="43"/>
      <c r="Z129" s="43"/>
    </row>
    <row r="130" ht="12.75" customHeight="1">
      <c r="A130" s="52" t="s">
        <v>55</v>
      </c>
      <c r="B130" s="53" t="s">
        <v>116</v>
      </c>
      <c r="C130" s="54" t="s">
        <v>104</v>
      </c>
      <c r="D130" s="55"/>
      <c r="E130" s="52"/>
      <c r="F130" s="56"/>
      <c r="G130" s="51"/>
      <c r="H130" s="43"/>
      <c r="I130" s="43"/>
      <c r="J130" s="43"/>
      <c r="K130" s="43"/>
      <c r="L130" s="43"/>
      <c r="M130" s="43"/>
      <c r="N130" s="43"/>
      <c r="O130" s="43"/>
      <c r="P130" s="43"/>
      <c r="Q130" s="43"/>
      <c r="R130" s="43"/>
      <c r="S130" s="43"/>
      <c r="T130" s="43"/>
      <c r="U130" s="43"/>
      <c r="V130" s="43"/>
      <c r="W130" s="43"/>
      <c r="X130" s="43"/>
      <c r="Y130" s="43"/>
      <c r="Z130" s="43"/>
    </row>
    <row r="131" ht="12.75" customHeight="1">
      <c r="A131" s="52"/>
      <c r="B131" s="53"/>
      <c r="C131" s="54"/>
      <c r="D131" s="55"/>
      <c r="E131" s="52"/>
      <c r="F131" s="56"/>
      <c r="G131" s="51"/>
      <c r="H131" s="43"/>
      <c r="I131" s="43"/>
      <c r="J131" s="43"/>
      <c r="K131" s="43"/>
      <c r="L131" s="43"/>
      <c r="M131" s="43"/>
      <c r="N131" s="43"/>
      <c r="O131" s="43"/>
      <c r="P131" s="43"/>
      <c r="Q131" s="43"/>
      <c r="R131" s="43"/>
      <c r="S131" s="43"/>
      <c r="T131" s="43"/>
      <c r="U131" s="43"/>
      <c r="V131" s="43"/>
      <c r="W131" s="43"/>
      <c r="X131" s="43"/>
      <c r="Y131" s="43"/>
      <c r="Z131" s="43"/>
    </row>
    <row r="132" ht="12.75" customHeight="1">
      <c r="A132" s="56">
        <v>4.04</v>
      </c>
      <c r="B132" s="61" t="s">
        <v>117</v>
      </c>
      <c r="C132" s="54"/>
      <c r="D132" s="54"/>
      <c r="E132" s="56"/>
      <c r="F132" s="56"/>
      <c r="G132" s="51"/>
      <c r="H132" s="43"/>
      <c r="I132" s="43"/>
      <c r="J132" s="43"/>
      <c r="K132" s="43"/>
      <c r="L132" s="43"/>
      <c r="M132" s="43"/>
      <c r="N132" s="43"/>
      <c r="O132" s="43"/>
      <c r="P132" s="43"/>
      <c r="Q132" s="43"/>
      <c r="R132" s="43"/>
      <c r="S132" s="43"/>
      <c r="T132" s="43"/>
      <c r="U132" s="43"/>
      <c r="V132" s="43"/>
      <c r="W132" s="43"/>
      <c r="X132" s="43"/>
      <c r="Y132" s="43"/>
      <c r="Z132" s="43"/>
    </row>
    <row r="133" ht="12.75" customHeight="1">
      <c r="A133" s="52" t="s">
        <v>51</v>
      </c>
      <c r="B133" s="53" t="s">
        <v>118</v>
      </c>
      <c r="C133" s="54" t="s">
        <v>104</v>
      </c>
      <c r="D133" s="55">
        <v>2250.0</v>
      </c>
      <c r="E133" s="62">
        <v>360.0</v>
      </c>
      <c r="F133" s="56">
        <f>E133*D133</f>
        <v>810000</v>
      </c>
      <c r="G133" s="51"/>
      <c r="H133" s="43"/>
      <c r="I133" s="43"/>
      <c r="J133" s="43"/>
      <c r="K133" s="43"/>
      <c r="L133" s="43"/>
      <c r="M133" s="43"/>
      <c r="N133" s="43"/>
      <c r="O133" s="43"/>
      <c r="P133" s="43"/>
      <c r="Q133" s="43"/>
      <c r="R133" s="43"/>
      <c r="S133" s="43"/>
      <c r="T133" s="43"/>
      <c r="U133" s="43"/>
      <c r="V133" s="43"/>
      <c r="W133" s="43"/>
      <c r="X133" s="43"/>
      <c r="Y133" s="43"/>
      <c r="Z133" s="43"/>
    </row>
    <row r="134" ht="12.75" customHeight="1">
      <c r="A134" s="52"/>
      <c r="B134" s="53"/>
      <c r="C134" s="54"/>
      <c r="D134" s="55"/>
      <c r="E134" s="52"/>
      <c r="F134" s="56"/>
      <c r="G134" s="51"/>
      <c r="H134" s="43"/>
      <c r="I134" s="43"/>
      <c r="J134" s="43"/>
      <c r="K134" s="43"/>
      <c r="L134" s="43"/>
      <c r="M134" s="43"/>
      <c r="N134" s="43"/>
      <c r="O134" s="43"/>
      <c r="P134" s="43"/>
      <c r="Q134" s="43"/>
      <c r="R134" s="43"/>
      <c r="S134" s="43"/>
      <c r="T134" s="43"/>
      <c r="U134" s="43"/>
      <c r="V134" s="43"/>
      <c r="W134" s="43"/>
      <c r="X134" s="43"/>
      <c r="Y134" s="43"/>
      <c r="Z134" s="43"/>
    </row>
    <row r="135" ht="12.75" customHeight="1">
      <c r="A135" s="52" t="s">
        <v>53</v>
      </c>
      <c r="B135" s="53" t="s">
        <v>119</v>
      </c>
      <c r="C135" s="54" t="s">
        <v>104</v>
      </c>
      <c r="D135" s="55">
        <v>3.0</v>
      </c>
      <c r="E135" s="62">
        <v>12420.0</v>
      </c>
      <c r="F135" s="56">
        <f>E135*D135</f>
        <v>37260</v>
      </c>
      <c r="G135" s="51"/>
      <c r="H135" s="43"/>
      <c r="I135" s="43"/>
      <c r="J135" s="43"/>
      <c r="K135" s="43"/>
      <c r="L135" s="43"/>
      <c r="M135" s="43"/>
      <c r="N135" s="43"/>
      <c r="O135" s="43"/>
      <c r="P135" s="43"/>
      <c r="Q135" s="43"/>
      <c r="R135" s="43"/>
      <c r="S135" s="43"/>
      <c r="T135" s="43"/>
      <c r="U135" s="43"/>
      <c r="V135" s="43"/>
      <c r="W135" s="43"/>
      <c r="X135" s="43"/>
      <c r="Y135" s="43"/>
      <c r="Z135" s="43"/>
    </row>
    <row r="136" ht="12.75" customHeight="1">
      <c r="A136" s="52"/>
      <c r="B136" s="53"/>
      <c r="C136" s="54"/>
      <c r="D136" s="55"/>
      <c r="E136" s="52"/>
      <c r="F136" s="56"/>
      <c r="G136" s="51"/>
      <c r="H136" s="43"/>
      <c r="I136" s="43"/>
      <c r="J136" s="43"/>
      <c r="K136" s="43"/>
      <c r="L136" s="43"/>
      <c r="M136" s="43"/>
      <c r="N136" s="43"/>
      <c r="O136" s="43"/>
      <c r="P136" s="43"/>
      <c r="Q136" s="43"/>
      <c r="R136" s="43"/>
      <c r="S136" s="43"/>
      <c r="T136" s="43"/>
      <c r="U136" s="43"/>
      <c r="V136" s="43"/>
      <c r="W136" s="43"/>
      <c r="X136" s="43"/>
      <c r="Y136" s="43"/>
      <c r="Z136" s="43"/>
    </row>
    <row r="137" ht="12.75" customHeight="1">
      <c r="A137" s="52" t="s">
        <v>55</v>
      </c>
      <c r="B137" s="53" t="s">
        <v>120</v>
      </c>
      <c r="C137" s="54" t="s">
        <v>104</v>
      </c>
      <c r="D137" s="55">
        <v>38.0</v>
      </c>
      <c r="E137" s="62">
        <v>13130.0</v>
      </c>
      <c r="F137" s="56">
        <f>E137*D137</f>
        <v>498940</v>
      </c>
      <c r="G137" s="51"/>
      <c r="H137" s="43"/>
      <c r="I137" s="43"/>
      <c r="J137" s="43"/>
      <c r="K137" s="43"/>
      <c r="L137" s="43"/>
      <c r="M137" s="43"/>
      <c r="N137" s="43"/>
      <c r="O137" s="43"/>
      <c r="P137" s="43"/>
      <c r="Q137" s="43"/>
      <c r="R137" s="43"/>
      <c r="S137" s="43"/>
      <c r="T137" s="43"/>
      <c r="U137" s="43"/>
      <c r="V137" s="43"/>
      <c r="W137" s="43"/>
      <c r="X137" s="43"/>
      <c r="Y137" s="43"/>
      <c r="Z137" s="43"/>
    </row>
    <row r="138" ht="12.75" customHeight="1">
      <c r="A138" s="52"/>
      <c r="B138" s="53"/>
      <c r="C138" s="54"/>
      <c r="D138" s="55"/>
      <c r="E138" s="52"/>
      <c r="F138" s="56"/>
      <c r="G138" s="51"/>
      <c r="H138" s="43"/>
      <c r="I138" s="43"/>
      <c r="J138" s="43"/>
      <c r="K138" s="43"/>
      <c r="L138" s="43"/>
      <c r="M138" s="43"/>
      <c r="N138" s="43"/>
      <c r="O138" s="43"/>
      <c r="P138" s="43"/>
      <c r="Q138" s="43"/>
      <c r="R138" s="43"/>
      <c r="S138" s="43"/>
      <c r="T138" s="43"/>
      <c r="U138" s="43"/>
      <c r="V138" s="43"/>
      <c r="W138" s="43"/>
      <c r="X138" s="43"/>
      <c r="Y138" s="43"/>
      <c r="Z138" s="43"/>
    </row>
    <row r="139" ht="12.75" customHeight="1">
      <c r="A139" s="52" t="s">
        <v>57</v>
      </c>
      <c r="B139" s="53" t="s">
        <v>121</v>
      </c>
      <c r="C139" s="54" t="s">
        <v>104</v>
      </c>
      <c r="D139" s="55">
        <v>24.0</v>
      </c>
      <c r="E139" s="62">
        <v>14230.0</v>
      </c>
      <c r="F139" s="56">
        <f>E139*D139</f>
        <v>341520</v>
      </c>
      <c r="G139" s="51"/>
      <c r="H139" s="43"/>
      <c r="I139" s="43"/>
      <c r="J139" s="43"/>
      <c r="K139" s="43"/>
      <c r="L139" s="43"/>
      <c r="M139" s="43"/>
      <c r="N139" s="43"/>
      <c r="O139" s="43"/>
      <c r="P139" s="43"/>
      <c r="Q139" s="43"/>
      <c r="R139" s="43"/>
      <c r="S139" s="43"/>
      <c r="T139" s="43"/>
      <c r="U139" s="43"/>
      <c r="V139" s="43"/>
      <c r="W139" s="43"/>
      <c r="X139" s="43"/>
      <c r="Y139" s="43"/>
      <c r="Z139" s="43"/>
    </row>
    <row r="140" ht="12.75" customHeight="1">
      <c r="A140" s="52"/>
      <c r="B140" s="53"/>
      <c r="C140" s="54"/>
      <c r="D140" s="55"/>
      <c r="E140" s="52"/>
      <c r="F140" s="56"/>
      <c r="G140" s="51"/>
      <c r="H140" s="43"/>
      <c r="I140" s="43"/>
      <c r="J140" s="43"/>
      <c r="K140" s="43"/>
      <c r="L140" s="43"/>
      <c r="M140" s="43"/>
      <c r="N140" s="43"/>
      <c r="O140" s="43"/>
      <c r="P140" s="43"/>
      <c r="Q140" s="43"/>
      <c r="R140" s="43"/>
      <c r="S140" s="43"/>
      <c r="T140" s="43"/>
      <c r="U140" s="43"/>
      <c r="V140" s="43"/>
      <c r="W140" s="43"/>
      <c r="X140" s="43"/>
      <c r="Y140" s="43"/>
      <c r="Z140" s="43"/>
    </row>
    <row r="141" ht="12.75" customHeight="1">
      <c r="A141" s="52" t="s">
        <v>59</v>
      </c>
      <c r="B141" s="53" t="s">
        <v>122</v>
      </c>
      <c r="C141" s="54" t="s">
        <v>104</v>
      </c>
      <c r="D141" s="55"/>
      <c r="E141" s="52"/>
      <c r="F141" s="56"/>
      <c r="G141" s="51"/>
      <c r="H141" s="43"/>
      <c r="I141" s="43"/>
      <c r="J141" s="43"/>
      <c r="K141" s="43"/>
      <c r="L141" s="43"/>
      <c r="M141" s="43"/>
      <c r="N141" s="43"/>
      <c r="O141" s="43"/>
      <c r="P141" s="43"/>
      <c r="Q141" s="43"/>
      <c r="R141" s="43"/>
      <c r="S141" s="43"/>
      <c r="T141" s="43"/>
      <c r="U141" s="43"/>
      <c r="V141" s="43"/>
      <c r="W141" s="43"/>
      <c r="X141" s="43"/>
      <c r="Y141" s="43"/>
      <c r="Z141" s="43"/>
    </row>
    <row r="142" ht="12.75" customHeight="1">
      <c r="A142" s="52"/>
      <c r="B142" s="53"/>
      <c r="C142" s="54"/>
      <c r="D142" s="55"/>
      <c r="E142" s="52"/>
      <c r="F142" s="56"/>
      <c r="G142" s="51"/>
      <c r="H142" s="43"/>
      <c r="I142" s="43"/>
      <c r="J142" s="43"/>
      <c r="K142" s="43"/>
      <c r="L142" s="43"/>
      <c r="M142" s="43"/>
      <c r="N142" s="43"/>
      <c r="O142" s="43"/>
      <c r="P142" s="43"/>
      <c r="Q142" s="43"/>
      <c r="R142" s="43"/>
      <c r="S142" s="43"/>
      <c r="T142" s="43"/>
      <c r="U142" s="43"/>
      <c r="V142" s="43"/>
      <c r="W142" s="43"/>
      <c r="X142" s="43"/>
      <c r="Y142" s="43"/>
      <c r="Z142" s="43"/>
    </row>
    <row r="143" ht="12.75" customHeight="1">
      <c r="A143" s="56">
        <v>4.05</v>
      </c>
      <c r="B143" s="61" t="s">
        <v>123</v>
      </c>
      <c r="C143" s="54"/>
      <c r="D143" s="54"/>
      <c r="E143" s="56"/>
      <c r="F143" s="56"/>
      <c r="G143" s="51"/>
      <c r="H143" s="43"/>
      <c r="I143" s="43"/>
      <c r="J143" s="43"/>
      <c r="K143" s="43"/>
      <c r="L143" s="43"/>
      <c r="M143" s="43"/>
      <c r="N143" s="43"/>
      <c r="O143" s="43"/>
      <c r="P143" s="43"/>
      <c r="Q143" s="43"/>
      <c r="R143" s="43"/>
      <c r="S143" s="43"/>
      <c r="T143" s="43"/>
      <c r="U143" s="43"/>
      <c r="V143" s="43"/>
      <c r="W143" s="43"/>
      <c r="X143" s="43"/>
      <c r="Y143" s="43"/>
      <c r="Z143" s="43"/>
    </row>
    <row r="144" ht="12.75" customHeight="1">
      <c r="A144" s="52"/>
      <c r="B144" s="53" t="s">
        <v>124</v>
      </c>
      <c r="C144" s="54"/>
      <c r="D144" s="55"/>
      <c r="E144" s="52"/>
      <c r="F144" s="56"/>
      <c r="G144" s="51"/>
      <c r="H144" s="43"/>
      <c r="I144" s="43"/>
      <c r="J144" s="43"/>
      <c r="K144" s="43"/>
      <c r="L144" s="43"/>
      <c r="M144" s="43"/>
      <c r="N144" s="43"/>
      <c r="O144" s="43"/>
      <c r="P144" s="43"/>
      <c r="Q144" s="43"/>
      <c r="R144" s="43"/>
      <c r="S144" s="43"/>
      <c r="T144" s="43"/>
      <c r="U144" s="43"/>
      <c r="V144" s="43"/>
      <c r="W144" s="43"/>
      <c r="X144" s="43"/>
      <c r="Y144" s="43"/>
      <c r="Z144" s="43"/>
    </row>
    <row r="145" ht="12.75" customHeight="1">
      <c r="A145" s="52" t="s">
        <v>51</v>
      </c>
      <c r="B145" s="53" t="s">
        <v>125</v>
      </c>
      <c r="C145" s="54" t="s">
        <v>33</v>
      </c>
      <c r="D145" s="55"/>
      <c r="E145" s="52"/>
      <c r="F145" s="56"/>
      <c r="G145" s="51"/>
      <c r="H145" s="43"/>
      <c r="I145" s="43"/>
      <c r="J145" s="43"/>
      <c r="K145" s="43"/>
      <c r="L145" s="43"/>
      <c r="M145" s="43"/>
      <c r="N145" s="43"/>
      <c r="O145" s="43"/>
      <c r="P145" s="43"/>
      <c r="Q145" s="43"/>
      <c r="R145" s="43"/>
      <c r="S145" s="43"/>
      <c r="T145" s="43"/>
      <c r="U145" s="43"/>
      <c r="V145" s="43"/>
      <c r="W145" s="43"/>
      <c r="X145" s="43"/>
      <c r="Y145" s="43"/>
      <c r="Z145" s="43"/>
    </row>
    <row r="146" ht="12.75" customHeight="1">
      <c r="A146" s="52" t="s">
        <v>53</v>
      </c>
      <c r="B146" s="53" t="s">
        <v>126</v>
      </c>
      <c r="C146" s="54" t="s">
        <v>33</v>
      </c>
      <c r="D146" s="55"/>
      <c r="E146" s="52"/>
      <c r="F146" s="56"/>
      <c r="G146" s="51"/>
      <c r="H146" s="43"/>
      <c r="I146" s="43"/>
      <c r="J146" s="43"/>
      <c r="K146" s="43"/>
      <c r="L146" s="43"/>
      <c r="M146" s="43"/>
      <c r="N146" s="43"/>
      <c r="O146" s="43"/>
      <c r="P146" s="43"/>
      <c r="Q146" s="43"/>
      <c r="R146" s="43"/>
      <c r="S146" s="43"/>
      <c r="T146" s="43"/>
      <c r="U146" s="43"/>
      <c r="V146" s="43"/>
      <c r="W146" s="43"/>
      <c r="X146" s="43"/>
      <c r="Y146" s="43"/>
      <c r="Z146" s="43"/>
    </row>
    <row r="147" ht="12.75" customHeight="1">
      <c r="A147" s="52" t="s">
        <v>55</v>
      </c>
      <c r="B147" s="53" t="s">
        <v>127</v>
      </c>
      <c r="C147" s="54" t="s">
        <v>33</v>
      </c>
      <c r="D147" s="55">
        <v>120.0</v>
      </c>
      <c r="E147" s="62">
        <v>870.0</v>
      </c>
      <c r="F147" s="56">
        <f>E147*D147</f>
        <v>104400</v>
      </c>
      <c r="G147" s="51"/>
      <c r="H147" s="43"/>
      <c r="I147" s="43"/>
      <c r="J147" s="43"/>
      <c r="K147" s="43"/>
      <c r="L147" s="43"/>
      <c r="M147" s="43"/>
      <c r="N147" s="43"/>
      <c r="O147" s="43"/>
      <c r="P147" s="43"/>
      <c r="Q147" s="43"/>
      <c r="R147" s="43"/>
      <c r="S147" s="43"/>
      <c r="T147" s="43"/>
      <c r="U147" s="43"/>
      <c r="V147" s="43"/>
      <c r="W147" s="43"/>
      <c r="X147" s="43"/>
      <c r="Y147" s="43"/>
      <c r="Z147" s="43"/>
    </row>
    <row r="148" ht="12.75" customHeight="1">
      <c r="A148" s="52"/>
      <c r="B148" s="53"/>
      <c r="C148" s="54"/>
      <c r="D148" s="55"/>
      <c r="E148" s="52"/>
      <c r="F148" s="56"/>
      <c r="G148" s="51"/>
      <c r="H148" s="43"/>
      <c r="I148" s="43"/>
      <c r="J148" s="43"/>
      <c r="K148" s="43"/>
      <c r="L148" s="43"/>
      <c r="M148" s="43"/>
      <c r="N148" s="43"/>
      <c r="O148" s="43"/>
      <c r="P148" s="43"/>
      <c r="Q148" s="43"/>
      <c r="R148" s="43"/>
      <c r="S148" s="43"/>
      <c r="T148" s="43"/>
      <c r="U148" s="43"/>
      <c r="V148" s="43"/>
      <c r="W148" s="43"/>
      <c r="X148" s="43"/>
      <c r="Y148" s="43"/>
      <c r="Z148" s="43"/>
    </row>
    <row r="149" ht="12.75" customHeight="1">
      <c r="A149" s="56">
        <v>4.06</v>
      </c>
      <c r="B149" s="61" t="s">
        <v>128</v>
      </c>
      <c r="C149" s="54"/>
      <c r="D149" s="54"/>
      <c r="E149" s="56"/>
      <c r="F149" s="56"/>
      <c r="G149" s="51"/>
      <c r="H149" s="43"/>
      <c r="I149" s="43"/>
      <c r="J149" s="43"/>
      <c r="K149" s="43"/>
      <c r="L149" s="43"/>
      <c r="M149" s="43"/>
      <c r="N149" s="43"/>
      <c r="O149" s="43"/>
      <c r="P149" s="43"/>
      <c r="Q149" s="43"/>
      <c r="R149" s="43"/>
      <c r="S149" s="43"/>
      <c r="T149" s="43"/>
      <c r="U149" s="43"/>
      <c r="V149" s="43"/>
      <c r="W149" s="43"/>
      <c r="X149" s="43"/>
      <c r="Y149" s="43"/>
      <c r="Z149" s="43"/>
    </row>
    <row r="150" ht="12.75" customHeight="1">
      <c r="A150" s="52"/>
      <c r="B150" s="53" t="s">
        <v>129</v>
      </c>
      <c r="C150" s="54"/>
      <c r="D150" s="55"/>
      <c r="E150" s="52"/>
      <c r="F150" s="56"/>
      <c r="G150" s="51"/>
      <c r="H150" s="43"/>
      <c r="I150" s="43"/>
      <c r="J150" s="43"/>
      <c r="K150" s="43"/>
      <c r="L150" s="43"/>
      <c r="M150" s="43"/>
      <c r="N150" s="43"/>
      <c r="O150" s="43"/>
      <c r="P150" s="43"/>
      <c r="Q150" s="43"/>
      <c r="R150" s="43"/>
      <c r="S150" s="43"/>
      <c r="T150" s="43"/>
      <c r="U150" s="43"/>
      <c r="V150" s="43"/>
      <c r="W150" s="43"/>
      <c r="X150" s="43"/>
      <c r="Y150" s="43"/>
      <c r="Z150" s="43"/>
    </row>
    <row r="151" ht="12.75" customHeight="1">
      <c r="A151" s="52" t="s">
        <v>51</v>
      </c>
      <c r="B151" s="53" t="s">
        <v>130</v>
      </c>
      <c r="C151" s="54" t="s">
        <v>39</v>
      </c>
      <c r="D151" s="55"/>
      <c r="E151" s="52"/>
      <c r="F151" s="56"/>
      <c r="G151" s="51"/>
      <c r="H151" s="43"/>
      <c r="I151" s="43"/>
      <c r="J151" s="43"/>
      <c r="K151" s="43"/>
      <c r="L151" s="43"/>
      <c r="M151" s="43"/>
      <c r="N151" s="43"/>
      <c r="O151" s="43"/>
      <c r="P151" s="43"/>
      <c r="Q151" s="43"/>
      <c r="R151" s="43"/>
      <c r="S151" s="43"/>
      <c r="T151" s="43"/>
      <c r="U151" s="43"/>
      <c r="V151" s="43"/>
      <c r="W151" s="43"/>
      <c r="X151" s="43"/>
      <c r="Y151" s="43"/>
      <c r="Z151" s="43"/>
    </row>
    <row r="152" ht="12.75" customHeight="1">
      <c r="A152" s="52" t="s">
        <v>53</v>
      </c>
      <c r="B152" s="53" t="s">
        <v>131</v>
      </c>
      <c r="C152" s="54" t="s">
        <v>39</v>
      </c>
      <c r="D152" s="55"/>
      <c r="E152" s="52"/>
      <c r="F152" s="56"/>
      <c r="G152" s="51"/>
      <c r="H152" s="43"/>
      <c r="I152" s="43"/>
      <c r="J152" s="43"/>
      <c r="K152" s="43"/>
      <c r="L152" s="43"/>
      <c r="M152" s="43"/>
      <c r="N152" s="43"/>
      <c r="O152" s="43"/>
      <c r="P152" s="43"/>
      <c r="Q152" s="43"/>
      <c r="R152" s="43"/>
      <c r="S152" s="43"/>
      <c r="T152" s="43"/>
      <c r="U152" s="43"/>
      <c r="V152" s="43"/>
      <c r="W152" s="43"/>
      <c r="X152" s="43"/>
      <c r="Y152" s="43"/>
      <c r="Z152" s="43"/>
    </row>
    <row r="153" ht="12.75" customHeight="1">
      <c r="A153" s="52" t="s">
        <v>55</v>
      </c>
      <c r="B153" s="53" t="s">
        <v>132</v>
      </c>
      <c r="C153" s="54" t="s">
        <v>39</v>
      </c>
      <c r="D153" s="55">
        <v>96.0</v>
      </c>
      <c r="E153" s="63">
        <v>633.966</v>
      </c>
      <c r="F153" s="56">
        <f>E153*D153</f>
        <v>60860.736</v>
      </c>
      <c r="G153" s="51"/>
      <c r="H153" s="43"/>
      <c r="I153" s="43"/>
      <c r="J153" s="43"/>
      <c r="K153" s="43"/>
      <c r="L153" s="43"/>
      <c r="M153" s="43"/>
      <c r="N153" s="43"/>
      <c r="O153" s="43"/>
      <c r="P153" s="43"/>
      <c r="Q153" s="43"/>
      <c r="R153" s="43"/>
      <c r="S153" s="43"/>
      <c r="T153" s="43"/>
      <c r="U153" s="43"/>
      <c r="V153" s="43"/>
      <c r="W153" s="43"/>
      <c r="X153" s="43"/>
      <c r="Y153" s="43"/>
      <c r="Z153" s="43"/>
    </row>
    <row r="154" ht="12.75" customHeight="1">
      <c r="A154" s="52"/>
      <c r="B154" s="53"/>
      <c r="C154" s="54"/>
      <c r="D154" s="55"/>
      <c r="E154" s="52"/>
      <c r="F154" s="56"/>
      <c r="G154" s="51"/>
      <c r="H154" s="43"/>
      <c r="I154" s="43"/>
      <c r="J154" s="43"/>
      <c r="K154" s="43"/>
      <c r="L154" s="43"/>
      <c r="M154" s="43"/>
      <c r="N154" s="43"/>
      <c r="O154" s="43"/>
      <c r="P154" s="43"/>
      <c r="Q154" s="43"/>
      <c r="R154" s="43"/>
      <c r="S154" s="43"/>
      <c r="T154" s="43"/>
      <c r="U154" s="43"/>
      <c r="V154" s="43"/>
      <c r="W154" s="43"/>
      <c r="X154" s="43"/>
      <c r="Y154" s="43"/>
      <c r="Z154" s="43"/>
    </row>
    <row r="155" ht="12.75" customHeight="1">
      <c r="A155" s="56">
        <v>4.07</v>
      </c>
      <c r="B155" s="61" t="s">
        <v>133</v>
      </c>
      <c r="C155" s="54"/>
      <c r="D155" s="54"/>
      <c r="E155" s="56"/>
      <c r="F155" s="56"/>
      <c r="G155" s="51"/>
      <c r="H155" s="43"/>
      <c r="I155" s="43"/>
      <c r="J155" s="43"/>
      <c r="K155" s="43"/>
      <c r="L155" s="43"/>
      <c r="M155" s="43"/>
      <c r="N155" s="43"/>
      <c r="O155" s="43"/>
      <c r="P155" s="43"/>
      <c r="Q155" s="43"/>
      <c r="R155" s="43"/>
      <c r="S155" s="43"/>
      <c r="T155" s="43"/>
      <c r="U155" s="43"/>
      <c r="V155" s="43"/>
      <c r="W155" s="43"/>
      <c r="X155" s="43"/>
      <c r="Y155" s="43"/>
      <c r="Z155" s="43"/>
    </row>
    <row r="156" ht="12.75" customHeight="1">
      <c r="A156" s="52"/>
      <c r="B156" s="53" t="s">
        <v>134</v>
      </c>
      <c r="C156" s="54"/>
      <c r="D156" s="55"/>
      <c r="E156" s="52"/>
      <c r="F156" s="56"/>
      <c r="G156" s="51"/>
      <c r="H156" s="43"/>
      <c r="I156" s="43"/>
      <c r="J156" s="43"/>
      <c r="K156" s="43"/>
      <c r="L156" s="43"/>
      <c r="M156" s="43"/>
      <c r="N156" s="43"/>
      <c r="O156" s="43"/>
      <c r="P156" s="43"/>
      <c r="Q156" s="43"/>
      <c r="R156" s="43"/>
      <c r="S156" s="43"/>
      <c r="T156" s="43"/>
      <c r="U156" s="43"/>
      <c r="V156" s="43"/>
      <c r="W156" s="43"/>
      <c r="X156" s="43"/>
      <c r="Y156" s="43"/>
      <c r="Z156" s="43"/>
    </row>
    <row r="157" ht="12.75" customHeight="1">
      <c r="A157" s="52" t="s">
        <v>51</v>
      </c>
      <c r="B157" s="53" t="s">
        <v>130</v>
      </c>
      <c r="C157" s="54" t="s">
        <v>39</v>
      </c>
      <c r="D157" s="55"/>
      <c r="E157" s="52"/>
      <c r="F157" s="56"/>
      <c r="G157" s="51"/>
      <c r="H157" s="43"/>
      <c r="I157" s="43"/>
      <c r="J157" s="43"/>
      <c r="K157" s="43"/>
      <c r="L157" s="43"/>
      <c r="M157" s="43"/>
      <c r="N157" s="43"/>
      <c r="O157" s="43"/>
      <c r="P157" s="43"/>
      <c r="Q157" s="43"/>
      <c r="R157" s="43"/>
      <c r="S157" s="43"/>
      <c r="T157" s="43"/>
      <c r="U157" s="43"/>
      <c r="V157" s="43"/>
      <c r="W157" s="43"/>
      <c r="X157" s="43"/>
      <c r="Y157" s="43"/>
      <c r="Z157" s="43"/>
    </row>
    <row r="158" ht="12.75" customHeight="1">
      <c r="A158" s="52" t="s">
        <v>53</v>
      </c>
      <c r="B158" s="53" t="s">
        <v>131</v>
      </c>
      <c r="C158" s="54" t="s">
        <v>39</v>
      </c>
      <c r="D158" s="55"/>
      <c r="E158" s="52"/>
      <c r="F158" s="56"/>
      <c r="G158" s="51"/>
      <c r="H158" s="43"/>
      <c r="I158" s="43"/>
      <c r="J158" s="43"/>
      <c r="K158" s="43"/>
      <c r="L158" s="43"/>
      <c r="M158" s="43"/>
      <c r="N158" s="43"/>
      <c r="O158" s="43"/>
      <c r="P158" s="43"/>
      <c r="Q158" s="43"/>
      <c r="R158" s="43"/>
      <c r="S158" s="43"/>
      <c r="T158" s="43"/>
      <c r="U158" s="43"/>
      <c r="V158" s="43"/>
      <c r="W158" s="43"/>
      <c r="X158" s="43"/>
      <c r="Y158" s="43"/>
      <c r="Z158" s="43"/>
    </row>
    <row r="159" ht="12.75" customHeight="1">
      <c r="A159" s="52" t="s">
        <v>55</v>
      </c>
      <c r="B159" s="53" t="s">
        <v>132</v>
      </c>
      <c r="C159" s="54" t="s">
        <v>39</v>
      </c>
      <c r="D159" s="55">
        <v>120.0</v>
      </c>
      <c r="E159" s="62">
        <v>980.0</v>
      </c>
      <c r="F159" s="56">
        <f>E159*D159</f>
        <v>117600</v>
      </c>
      <c r="G159" s="51"/>
      <c r="H159" s="43"/>
      <c r="I159" s="43"/>
      <c r="J159" s="43"/>
      <c r="K159" s="43"/>
      <c r="L159" s="43"/>
      <c r="M159" s="43"/>
      <c r="N159" s="43"/>
      <c r="O159" s="43"/>
      <c r="P159" s="43"/>
      <c r="Q159" s="43"/>
      <c r="R159" s="43"/>
      <c r="S159" s="43"/>
      <c r="T159" s="43"/>
      <c r="U159" s="43"/>
      <c r="V159" s="43"/>
      <c r="W159" s="43"/>
      <c r="X159" s="43"/>
      <c r="Y159" s="43"/>
      <c r="Z159" s="43"/>
    </row>
    <row r="160" ht="12.75" customHeight="1">
      <c r="A160" s="52"/>
      <c r="B160" s="53"/>
      <c r="C160" s="54"/>
      <c r="D160" s="55"/>
      <c r="E160" s="52"/>
      <c r="F160" s="56"/>
      <c r="G160" s="51"/>
      <c r="H160" s="43"/>
      <c r="I160" s="43"/>
      <c r="J160" s="43"/>
      <c r="K160" s="43"/>
      <c r="L160" s="43"/>
      <c r="M160" s="43"/>
      <c r="N160" s="43"/>
      <c r="O160" s="43"/>
      <c r="P160" s="43"/>
      <c r="Q160" s="43"/>
      <c r="R160" s="43"/>
      <c r="S160" s="43"/>
      <c r="T160" s="43"/>
      <c r="U160" s="43"/>
      <c r="V160" s="43"/>
      <c r="W160" s="43"/>
      <c r="X160" s="43"/>
      <c r="Y160" s="43"/>
      <c r="Z160" s="43"/>
    </row>
    <row r="161" ht="12.75" customHeight="1">
      <c r="A161" s="52">
        <v>4.08</v>
      </c>
      <c r="B161" s="53" t="s">
        <v>135</v>
      </c>
      <c r="C161" s="54"/>
      <c r="D161" s="55"/>
      <c r="E161" s="52"/>
      <c r="F161" s="56"/>
      <c r="G161" s="51"/>
      <c r="H161" s="43"/>
      <c r="I161" s="43"/>
      <c r="J161" s="43"/>
      <c r="K161" s="43"/>
      <c r="L161" s="43"/>
      <c r="M161" s="43"/>
      <c r="N161" s="43"/>
      <c r="O161" s="43"/>
      <c r="P161" s="43"/>
      <c r="Q161" s="43"/>
      <c r="R161" s="43"/>
      <c r="S161" s="43"/>
      <c r="T161" s="43"/>
      <c r="U161" s="43"/>
      <c r="V161" s="43"/>
      <c r="W161" s="43"/>
      <c r="X161" s="43"/>
      <c r="Y161" s="43"/>
      <c r="Z161" s="43"/>
    </row>
    <row r="162" ht="12.75" customHeight="1">
      <c r="A162" s="52"/>
      <c r="B162" s="53" t="s">
        <v>136</v>
      </c>
      <c r="C162" s="54"/>
      <c r="D162" s="55"/>
      <c r="E162" s="52"/>
      <c r="F162" s="56"/>
      <c r="G162" s="51"/>
      <c r="H162" s="43"/>
      <c r="I162" s="43"/>
      <c r="J162" s="43"/>
      <c r="K162" s="43"/>
      <c r="L162" s="43"/>
      <c r="M162" s="43"/>
      <c r="N162" s="43"/>
      <c r="O162" s="43"/>
      <c r="P162" s="43"/>
      <c r="Q162" s="43"/>
      <c r="R162" s="43"/>
      <c r="S162" s="43"/>
      <c r="T162" s="43"/>
      <c r="U162" s="43"/>
      <c r="V162" s="43"/>
      <c r="W162" s="43"/>
      <c r="X162" s="43"/>
      <c r="Y162" s="43"/>
      <c r="Z162" s="43"/>
    </row>
    <row r="163" ht="12.75" customHeight="1">
      <c r="A163" s="52" t="s">
        <v>51</v>
      </c>
      <c r="B163" s="53" t="s">
        <v>137</v>
      </c>
      <c r="C163" s="54" t="s">
        <v>33</v>
      </c>
      <c r="D163" s="55"/>
      <c r="E163" s="52"/>
      <c r="F163" s="56"/>
      <c r="G163" s="51"/>
      <c r="H163" s="43"/>
      <c r="I163" s="43"/>
      <c r="J163" s="43"/>
      <c r="K163" s="43"/>
      <c r="L163" s="43"/>
      <c r="M163" s="43"/>
      <c r="N163" s="43"/>
      <c r="O163" s="43"/>
      <c r="P163" s="43"/>
      <c r="Q163" s="43"/>
      <c r="R163" s="43"/>
      <c r="S163" s="43"/>
      <c r="T163" s="43"/>
      <c r="U163" s="43"/>
      <c r="V163" s="43"/>
      <c r="W163" s="43"/>
      <c r="X163" s="43"/>
      <c r="Y163" s="43"/>
      <c r="Z163" s="43"/>
    </row>
    <row r="164" ht="12.75" customHeight="1">
      <c r="A164" s="52" t="s">
        <v>53</v>
      </c>
      <c r="B164" s="53" t="s">
        <v>138</v>
      </c>
      <c r="C164" s="54" t="s">
        <v>33</v>
      </c>
      <c r="D164" s="55">
        <v>91.0</v>
      </c>
      <c r="E164" s="62">
        <v>1760.0</v>
      </c>
      <c r="F164" s="56">
        <f>E164*D164</f>
        <v>160160</v>
      </c>
      <c r="G164" s="51"/>
      <c r="H164" s="43"/>
      <c r="I164" s="43"/>
      <c r="J164" s="43"/>
      <c r="K164" s="43"/>
      <c r="L164" s="43"/>
      <c r="M164" s="43"/>
      <c r="N164" s="43"/>
      <c r="O164" s="43"/>
      <c r="P164" s="43"/>
      <c r="Q164" s="43"/>
      <c r="R164" s="43"/>
      <c r="S164" s="43"/>
      <c r="T164" s="43"/>
      <c r="U164" s="43"/>
      <c r="V164" s="43"/>
      <c r="W164" s="43"/>
      <c r="X164" s="43"/>
      <c r="Y164" s="43"/>
      <c r="Z164" s="43"/>
    </row>
    <row r="165" ht="12.75" customHeight="1">
      <c r="A165" s="52"/>
      <c r="B165" s="53"/>
      <c r="C165" s="54"/>
      <c r="D165" s="55"/>
      <c r="E165" s="52"/>
      <c r="F165" s="56"/>
      <c r="G165" s="51"/>
      <c r="H165" s="43"/>
      <c r="I165" s="43"/>
      <c r="J165" s="43"/>
      <c r="K165" s="43"/>
      <c r="L165" s="43"/>
      <c r="M165" s="43"/>
      <c r="N165" s="43"/>
      <c r="O165" s="43"/>
      <c r="P165" s="43"/>
      <c r="Q165" s="43"/>
      <c r="R165" s="43"/>
      <c r="S165" s="43"/>
      <c r="T165" s="43"/>
      <c r="U165" s="43"/>
      <c r="V165" s="43"/>
      <c r="W165" s="43"/>
      <c r="X165" s="43"/>
      <c r="Y165" s="43"/>
      <c r="Z165" s="43"/>
    </row>
    <row r="166" ht="12.75" customHeight="1">
      <c r="A166" s="52">
        <v>4.09</v>
      </c>
      <c r="B166" s="53" t="s">
        <v>139</v>
      </c>
      <c r="C166" s="54" t="s">
        <v>104</v>
      </c>
      <c r="D166" s="55"/>
      <c r="E166" s="52"/>
      <c r="F166" s="56"/>
      <c r="G166" s="51"/>
      <c r="H166" s="43"/>
      <c r="I166" s="43"/>
      <c r="J166" s="43"/>
      <c r="K166" s="43"/>
      <c r="L166" s="43"/>
      <c r="M166" s="43"/>
      <c r="N166" s="43"/>
      <c r="O166" s="43"/>
      <c r="P166" s="43"/>
      <c r="Q166" s="43"/>
      <c r="R166" s="43"/>
      <c r="S166" s="43"/>
      <c r="T166" s="43"/>
      <c r="U166" s="43"/>
      <c r="V166" s="43"/>
      <c r="W166" s="43"/>
      <c r="X166" s="43"/>
      <c r="Y166" s="43"/>
      <c r="Z166" s="43"/>
    </row>
    <row r="167" ht="12.75" customHeight="1">
      <c r="A167" s="52"/>
      <c r="B167" s="53"/>
      <c r="C167" s="54"/>
      <c r="D167" s="55"/>
      <c r="E167" s="52"/>
      <c r="F167" s="56"/>
      <c r="G167" s="51"/>
      <c r="H167" s="43"/>
      <c r="I167" s="43"/>
      <c r="J167" s="43"/>
      <c r="K167" s="43"/>
      <c r="L167" s="43"/>
      <c r="M167" s="43"/>
      <c r="N167" s="43"/>
      <c r="O167" s="43"/>
      <c r="P167" s="43"/>
      <c r="Q167" s="43"/>
      <c r="R167" s="43"/>
      <c r="S167" s="43"/>
      <c r="T167" s="43"/>
      <c r="U167" s="43"/>
      <c r="V167" s="43"/>
      <c r="W167" s="43"/>
      <c r="X167" s="43"/>
      <c r="Y167" s="43"/>
      <c r="Z167" s="43"/>
    </row>
    <row r="168" ht="12.75" customHeight="1">
      <c r="A168" s="52">
        <v>4.1</v>
      </c>
      <c r="B168" s="53" t="s">
        <v>140</v>
      </c>
      <c r="C168" s="54" t="s">
        <v>104</v>
      </c>
      <c r="D168" s="55">
        <v>15.0</v>
      </c>
      <c r="E168" s="62">
        <v>2790.0</v>
      </c>
      <c r="F168" s="56">
        <f>E168*D168</f>
        <v>41850</v>
      </c>
      <c r="G168" s="51"/>
      <c r="H168" s="43"/>
      <c r="I168" s="43"/>
      <c r="J168" s="43"/>
      <c r="K168" s="43"/>
      <c r="L168" s="43"/>
      <c r="M168" s="43"/>
      <c r="N168" s="43"/>
      <c r="O168" s="43"/>
      <c r="P168" s="43"/>
      <c r="Q168" s="43"/>
      <c r="R168" s="43"/>
      <c r="S168" s="43"/>
      <c r="T168" s="43"/>
      <c r="U168" s="43"/>
      <c r="V168" s="43"/>
      <c r="W168" s="43"/>
      <c r="X168" s="43"/>
      <c r="Y168" s="43"/>
      <c r="Z168" s="43"/>
    </row>
    <row r="169" ht="12.75" customHeight="1">
      <c r="A169" s="52"/>
      <c r="B169" s="53"/>
      <c r="C169" s="54"/>
      <c r="D169" s="55"/>
      <c r="E169" s="52"/>
      <c r="F169" s="56"/>
      <c r="G169" s="51"/>
      <c r="H169" s="43"/>
      <c r="I169" s="43"/>
      <c r="J169" s="43"/>
      <c r="K169" s="43"/>
      <c r="L169" s="43"/>
      <c r="M169" s="43"/>
      <c r="N169" s="43"/>
      <c r="O169" s="43"/>
      <c r="P169" s="43"/>
      <c r="Q169" s="43"/>
      <c r="R169" s="43"/>
      <c r="S169" s="43"/>
      <c r="T169" s="43"/>
      <c r="U169" s="43"/>
      <c r="V169" s="43"/>
      <c r="W169" s="43"/>
      <c r="X169" s="43"/>
      <c r="Y169" s="43"/>
      <c r="Z169" s="43"/>
    </row>
    <row r="170" ht="12.75" customHeight="1">
      <c r="A170" s="52">
        <v>4.11</v>
      </c>
      <c r="B170" s="53" t="s">
        <v>141</v>
      </c>
      <c r="C170" s="54" t="s">
        <v>104</v>
      </c>
      <c r="D170" s="55">
        <v>23.0</v>
      </c>
      <c r="E170" s="62">
        <v>5500.0</v>
      </c>
      <c r="F170" s="56">
        <f>E170*D170</f>
        <v>126500</v>
      </c>
      <c r="G170" s="51"/>
      <c r="H170" s="43"/>
      <c r="I170" s="43"/>
      <c r="J170" s="43"/>
      <c r="K170" s="43"/>
      <c r="L170" s="43"/>
      <c r="M170" s="43"/>
      <c r="N170" s="43"/>
      <c r="O170" s="43"/>
      <c r="P170" s="43"/>
      <c r="Q170" s="43"/>
      <c r="R170" s="43"/>
      <c r="S170" s="43"/>
      <c r="T170" s="43"/>
      <c r="U170" s="43"/>
      <c r="V170" s="43"/>
      <c r="W170" s="43"/>
      <c r="X170" s="43"/>
      <c r="Y170" s="43"/>
      <c r="Z170" s="43"/>
    </row>
    <row r="171" ht="12.75" customHeight="1">
      <c r="A171" s="52"/>
      <c r="B171" s="53"/>
      <c r="C171" s="54"/>
      <c r="D171" s="55"/>
      <c r="E171" s="52"/>
      <c r="F171" s="56"/>
      <c r="G171" s="51"/>
      <c r="H171" s="43"/>
      <c r="I171" s="43"/>
      <c r="J171" s="43"/>
      <c r="K171" s="43"/>
      <c r="L171" s="43"/>
      <c r="M171" s="43"/>
      <c r="N171" s="43"/>
      <c r="O171" s="43"/>
      <c r="P171" s="43"/>
      <c r="Q171" s="43"/>
      <c r="R171" s="43"/>
      <c r="S171" s="43"/>
      <c r="T171" s="43"/>
      <c r="U171" s="43"/>
      <c r="V171" s="43"/>
      <c r="W171" s="43"/>
      <c r="X171" s="43"/>
      <c r="Y171" s="43"/>
      <c r="Z171" s="43"/>
    </row>
    <row r="172" ht="12.75" customHeight="1">
      <c r="A172" s="52">
        <v>4.12</v>
      </c>
      <c r="B172" s="53" t="s">
        <v>142</v>
      </c>
      <c r="C172" s="54" t="s">
        <v>104</v>
      </c>
      <c r="D172" s="55">
        <v>22.0</v>
      </c>
      <c r="E172" s="62">
        <v>7850.0</v>
      </c>
      <c r="F172" s="64">
        <v>1800.0</v>
      </c>
      <c r="G172" s="51"/>
      <c r="H172" s="43"/>
      <c r="I172" s="43"/>
      <c r="J172" s="43"/>
      <c r="K172" s="43"/>
      <c r="L172" s="43"/>
      <c r="M172" s="43"/>
      <c r="N172" s="43"/>
      <c r="O172" s="43"/>
      <c r="P172" s="43"/>
      <c r="Q172" s="43"/>
      <c r="R172" s="43"/>
      <c r="S172" s="43"/>
      <c r="T172" s="43"/>
      <c r="U172" s="43"/>
      <c r="V172" s="43"/>
      <c r="W172" s="43"/>
      <c r="X172" s="43"/>
      <c r="Y172" s="43"/>
      <c r="Z172" s="43"/>
    </row>
    <row r="173" ht="12.75" customHeight="1">
      <c r="A173" s="52"/>
      <c r="B173" s="53"/>
      <c r="C173" s="54"/>
      <c r="D173" s="55"/>
      <c r="E173" s="52"/>
      <c r="F173" s="56"/>
      <c r="G173" s="51"/>
      <c r="H173" s="43"/>
      <c r="I173" s="43"/>
      <c r="J173" s="43"/>
      <c r="K173" s="43"/>
      <c r="L173" s="43"/>
      <c r="M173" s="43"/>
      <c r="N173" s="43"/>
      <c r="O173" s="43"/>
      <c r="P173" s="43"/>
      <c r="Q173" s="43"/>
      <c r="R173" s="43"/>
      <c r="S173" s="43"/>
      <c r="T173" s="43"/>
      <c r="U173" s="43"/>
      <c r="V173" s="43"/>
      <c r="W173" s="43"/>
      <c r="X173" s="43"/>
      <c r="Y173" s="43"/>
      <c r="Z173" s="43"/>
    </row>
    <row r="174" ht="12.75" customHeight="1">
      <c r="A174" s="52">
        <v>4.13</v>
      </c>
      <c r="B174" s="53" t="s">
        <v>143</v>
      </c>
      <c r="C174" s="54" t="s">
        <v>104</v>
      </c>
      <c r="D174" s="55"/>
      <c r="E174" s="52"/>
      <c r="F174" s="56"/>
      <c r="G174" s="51"/>
      <c r="H174" s="43"/>
      <c r="I174" s="43"/>
      <c r="J174" s="43"/>
      <c r="K174" s="43"/>
      <c r="L174" s="43"/>
      <c r="M174" s="43"/>
      <c r="N174" s="43"/>
      <c r="O174" s="43"/>
      <c r="P174" s="43"/>
      <c r="Q174" s="43"/>
      <c r="R174" s="43"/>
      <c r="S174" s="43"/>
      <c r="T174" s="43"/>
      <c r="U174" s="43"/>
      <c r="V174" s="43"/>
      <c r="W174" s="43"/>
      <c r="X174" s="43"/>
      <c r="Y174" s="43"/>
      <c r="Z174" s="43"/>
    </row>
    <row r="175" ht="12.75" customHeight="1">
      <c r="A175" s="52"/>
      <c r="B175" s="53"/>
      <c r="C175" s="54"/>
      <c r="D175" s="55"/>
      <c r="E175" s="52"/>
      <c r="F175" s="56"/>
      <c r="G175" s="51"/>
      <c r="H175" s="43"/>
      <c r="I175" s="43"/>
      <c r="J175" s="43"/>
      <c r="K175" s="43"/>
      <c r="L175" s="43"/>
      <c r="M175" s="43"/>
      <c r="N175" s="43"/>
      <c r="O175" s="43"/>
      <c r="P175" s="43"/>
      <c r="Q175" s="43"/>
      <c r="R175" s="43"/>
      <c r="S175" s="43"/>
      <c r="T175" s="43"/>
      <c r="U175" s="43"/>
      <c r="V175" s="43"/>
      <c r="W175" s="43"/>
      <c r="X175" s="43"/>
      <c r="Y175" s="43"/>
      <c r="Z175" s="43"/>
    </row>
    <row r="176" ht="12.75" customHeight="1">
      <c r="A176" s="52">
        <v>4.14</v>
      </c>
      <c r="B176" s="53" t="s">
        <v>144</v>
      </c>
      <c r="C176" s="54"/>
      <c r="D176" s="55"/>
      <c r="E176" s="52"/>
      <c r="F176" s="56"/>
      <c r="G176" s="51"/>
      <c r="H176" s="43"/>
      <c r="I176" s="43"/>
      <c r="J176" s="43"/>
      <c r="K176" s="43"/>
      <c r="L176" s="43"/>
      <c r="M176" s="43"/>
      <c r="N176" s="43"/>
      <c r="O176" s="43"/>
      <c r="P176" s="43"/>
      <c r="Q176" s="43"/>
      <c r="R176" s="43"/>
      <c r="S176" s="43"/>
      <c r="T176" s="43"/>
      <c r="U176" s="43"/>
      <c r="V176" s="43"/>
      <c r="W176" s="43"/>
      <c r="X176" s="43"/>
      <c r="Y176" s="43"/>
      <c r="Z176" s="43"/>
    </row>
    <row r="177" ht="12.75" customHeight="1">
      <c r="A177" s="52"/>
      <c r="B177" s="53" t="s">
        <v>145</v>
      </c>
      <c r="C177" s="54" t="s">
        <v>104</v>
      </c>
      <c r="D177" s="55">
        <v>14.0</v>
      </c>
      <c r="E177" s="62">
        <v>13530.0</v>
      </c>
      <c r="F177" s="56">
        <f>E177*D177</f>
        <v>189420</v>
      </c>
      <c r="G177" s="51"/>
      <c r="H177" s="43"/>
      <c r="I177" s="43"/>
      <c r="J177" s="43"/>
      <c r="K177" s="43"/>
      <c r="L177" s="43"/>
      <c r="M177" s="43"/>
      <c r="N177" s="43"/>
      <c r="O177" s="43"/>
      <c r="P177" s="43"/>
      <c r="Q177" s="43"/>
      <c r="R177" s="43"/>
      <c r="S177" s="43"/>
      <c r="T177" s="43"/>
      <c r="U177" s="43"/>
      <c r="V177" s="43"/>
      <c r="W177" s="43"/>
      <c r="X177" s="43"/>
      <c r="Y177" s="43"/>
      <c r="Z177" s="43"/>
    </row>
    <row r="178" ht="12.75" customHeight="1">
      <c r="A178" s="52"/>
      <c r="B178" s="53" t="s">
        <v>146</v>
      </c>
      <c r="C178" s="54" t="s">
        <v>147</v>
      </c>
      <c r="D178" s="55">
        <v>32.0</v>
      </c>
      <c r="E178" s="62">
        <v>16800.0</v>
      </c>
      <c r="F178" s="64">
        <v>1500.0</v>
      </c>
      <c r="G178" s="51"/>
      <c r="H178" s="43"/>
      <c r="I178" s="43"/>
      <c r="J178" s="43"/>
      <c r="K178" s="43"/>
      <c r="L178" s="43"/>
      <c r="M178" s="43"/>
      <c r="N178" s="43"/>
      <c r="O178" s="43"/>
      <c r="P178" s="43"/>
      <c r="Q178" s="43"/>
      <c r="R178" s="43"/>
      <c r="S178" s="43"/>
      <c r="T178" s="43"/>
      <c r="U178" s="43"/>
      <c r="V178" s="43"/>
      <c r="W178" s="43"/>
      <c r="X178" s="43"/>
      <c r="Y178" s="43"/>
      <c r="Z178" s="43"/>
    </row>
    <row r="179" ht="12.75" customHeight="1">
      <c r="A179" s="52"/>
      <c r="B179" s="53"/>
      <c r="C179" s="54"/>
      <c r="D179" s="55"/>
      <c r="E179" s="52"/>
      <c r="F179" s="56"/>
      <c r="G179" s="51"/>
      <c r="H179" s="43"/>
      <c r="I179" s="43"/>
      <c r="J179" s="43"/>
      <c r="K179" s="43"/>
      <c r="L179" s="43"/>
      <c r="M179" s="43"/>
      <c r="N179" s="43"/>
      <c r="O179" s="43"/>
      <c r="P179" s="43"/>
      <c r="Q179" s="43"/>
      <c r="R179" s="43"/>
      <c r="S179" s="43"/>
      <c r="T179" s="43"/>
      <c r="U179" s="43"/>
      <c r="V179" s="43"/>
      <c r="W179" s="43"/>
      <c r="X179" s="43"/>
      <c r="Y179" s="43"/>
      <c r="Z179" s="43"/>
    </row>
    <row r="180" ht="12.75" customHeight="1">
      <c r="A180" s="56">
        <v>4.15</v>
      </c>
      <c r="B180" s="61" t="s">
        <v>148</v>
      </c>
      <c r="C180" s="54"/>
      <c r="D180" s="54"/>
      <c r="E180" s="56"/>
      <c r="F180" s="56"/>
      <c r="G180" s="51"/>
      <c r="H180" s="43"/>
      <c r="I180" s="43"/>
      <c r="J180" s="43"/>
      <c r="K180" s="43"/>
      <c r="L180" s="43"/>
      <c r="M180" s="43"/>
      <c r="N180" s="43"/>
      <c r="O180" s="43"/>
      <c r="P180" s="43"/>
      <c r="Q180" s="43"/>
      <c r="R180" s="43"/>
      <c r="S180" s="43"/>
      <c r="T180" s="43"/>
      <c r="U180" s="43"/>
      <c r="V180" s="43"/>
      <c r="W180" s="43"/>
      <c r="X180" s="43"/>
      <c r="Y180" s="43"/>
      <c r="Z180" s="43"/>
    </row>
    <row r="181" ht="12.75" customHeight="1">
      <c r="A181" s="52"/>
      <c r="B181" s="53" t="s">
        <v>149</v>
      </c>
      <c r="C181" s="54" t="s">
        <v>104</v>
      </c>
      <c r="D181" s="55"/>
      <c r="E181" s="52"/>
      <c r="F181" s="56"/>
      <c r="G181" s="51"/>
      <c r="H181" s="43"/>
      <c r="I181" s="43"/>
      <c r="J181" s="43"/>
      <c r="K181" s="43"/>
      <c r="L181" s="43"/>
      <c r="M181" s="43"/>
      <c r="N181" s="43"/>
      <c r="O181" s="43"/>
      <c r="P181" s="43"/>
      <c r="Q181" s="43"/>
      <c r="R181" s="43"/>
      <c r="S181" s="43"/>
      <c r="T181" s="43"/>
      <c r="U181" s="43"/>
      <c r="V181" s="43"/>
      <c r="W181" s="43"/>
      <c r="X181" s="43"/>
      <c r="Y181" s="43"/>
      <c r="Z181" s="43"/>
    </row>
    <row r="182" ht="12.75" customHeight="1">
      <c r="A182" s="52"/>
      <c r="B182" s="53"/>
      <c r="C182" s="54"/>
      <c r="D182" s="55"/>
      <c r="E182" s="52"/>
      <c r="F182" s="56"/>
      <c r="G182" s="51"/>
      <c r="H182" s="43"/>
      <c r="I182" s="43"/>
      <c r="J182" s="43"/>
      <c r="K182" s="43"/>
      <c r="L182" s="43"/>
      <c r="M182" s="43"/>
      <c r="N182" s="43"/>
      <c r="O182" s="43"/>
      <c r="P182" s="43"/>
      <c r="Q182" s="43"/>
      <c r="R182" s="43"/>
      <c r="S182" s="43"/>
      <c r="T182" s="43"/>
      <c r="U182" s="43"/>
      <c r="V182" s="43"/>
      <c r="W182" s="43"/>
      <c r="X182" s="43"/>
      <c r="Y182" s="43"/>
      <c r="Z182" s="43"/>
    </row>
    <row r="183" ht="12.75" customHeight="1">
      <c r="A183" s="56">
        <v>4.16</v>
      </c>
      <c r="B183" s="61" t="s">
        <v>150</v>
      </c>
      <c r="C183" s="54"/>
      <c r="D183" s="54"/>
      <c r="E183" s="56"/>
      <c r="F183" s="56"/>
      <c r="G183" s="51"/>
      <c r="H183" s="43"/>
      <c r="I183" s="43"/>
      <c r="J183" s="43"/>
      <c r="K183" s="43"/>
      <c r="L183" s="43"/>
      <c r="M183" s="43"/>
      <c r="N183" s="43"/>
      <c r="O183" s="43"/>
      <c r="P183" s="43"/>
      <c r="Q183" s="43"/>
      <c r="R183" s="43"/>
      <c r="S183" s="43"/>
      <c r="T183" s="43"/>
      <c r="U183" s="43"/>
      <c r="V183" s="43"/>
      <c r="W183" s="43"/>
      <c r="X183" s="43"/>
      <c r="Y183" s="43"/>
      <c r="Z183" s="43"/>
    </row>
    <row r="184" ht="12.75" customHeight="1">
      <c r="A184" s="52"/>
      <c r="B184" s="53" t="s">
        <v>151</v>
      </c>
      <c r="C184" s="54" t="s">
        <v>104</v>
      </c>
      <c r="D184" s="55">
        <v>77.0</v>
      </c>
      <c r="E184" s="52">
        <v>2679.0</v>
      </c>
      <c r="F184" s="56">
        <f>E184*D184</f>
        <v>206283</v>
      </c>
      <c r="G184" s="51"/>
      <c r="H184" s="43"/>
      <c r="I184" s="43"/>
      <c r="J184" s="43"/>
      <c r="K184" s="43"/>
      <c r="L184" s="43"/>
      <c r="M184" s="43"/>
      <c r="N184" s="43"/>
      <c r="O184" s="43"/>
      <c r="P184" s="43"/>
      <c r="Q184" s="43"/>
      <c r="R184" s="43"/>
      <c r="S184" s="43"/>
      <c r="T184" s="43"/>
      <c r="U184" s="43"/>
      <c r="V184" s="43"/>
      <c r="W184" s="43"/>
      <c r="X184" s="43"/>
      <c r="Y184" s="43"/>
      <c r="Z184" s="43"/>
    </row>
    <row r="185" ht="12.75" customHeight="1">
      <c r="A185" s="52"/>
      <c r="B185" s="53"/>
      <c r="C185" s="54"/>
      <c r="D185" s="55"/>
      <c r="E185" s="52"/>
      <c r="F185" s="56"/>
      <c r="G185" s="51"/>
      <c r="H185" s="43"/>
      <c r="I185" s="43"/>
      <c r="J185" s="43"/>
      <c r="K185" s="43"/>
      <c r="L185" s="43"/>
      <c r="M185" s="43"/>
      <c r="N185" s="43"/>
      <c r="O185" s="43"/>
      <c r="P185" s="43"/>
      <c r="Q185" s="43"/>
      <c r="R185" s="43"/>
      <c r="S185" s="43"/>
      <c r="T185" s="43"/>
      <c r="U185" s="43"/>
      <c r="V185" s="43"/>
      <c r="W185" s="43"/>
      <c r="X185" s="43"/>
      <c r="Y185" s="43"/>
      <c r="Z185" s="43"/>
    </row>
    <row r="186" ht="12.75" customHeight="1">
      <c r="A186" s="56">
        <v>4.17</v>
      </c>
      <c r="B186" s="61" t="s">
        <v>152</v>
      </c>
      <c r="C186" s="54"/>
      <c r="D186" s="54"/>
      <c r="E186" s="56"/>
      <c r="F186" s="56"/>
      <c r="G186" s="51"/>
      <c r="H186" s="43"/>
      <c r="I186" s="43"/>
      <c r="J186" s="43"/>
      <c r="K186" s="43"/>
      <c r="L186" s="43"/>
      <c r="M186" s="43"/>
      <c r="N186" s="43"/>
      <c r="O186" s="43"/>
      <c r="P186" s="43"/>
      <c r="Q186" s="43"/>
      <c r="R186" s="43"/>
      <c r="S186" s="43"/>
      <c r="T186" s="43"/>
      <c r="U186" s="43"/>
      <c r="V186" s="43"/>
      <c r="W186" s="43"/>
      <c r="X186" s="43"/>
      <c r="Y186" s="43"/>
      <c r="Z186" s="43"/>
    </row>
    <row r="187" ht="12.75" customHeight="1">
      <c r="A187" s="52"/>
      <c r="B187" s="53" t="s">
        <v>153</v>
      </c>
      <c r="C187" s="54"/>
      <c r="D187" s="55"/>
      <c r="E187" s="52"/>
      <c r="F187" s="56"/>
      <c r="G187" s="51"/>
      <c r="H187" s="43"/>
      <c r="I187" s="43"/>
      <c r="J187" s="43"/>
      <c r="K187" s="43"/>
      <c r="L187" s="43"/>
      <c r="M187" s="43"/>
      <c r="N187" s="43"/>
      <c r="O187" s="43"/>
      <c r="P187" s="43"/>
      <c r="Q187" s="43"/>
      <c r="R187" s="43"/>
      <c r="S187" s="43"/>
      <c r="T187" s="43"/>
      <c r="U187" s="43"/>
      <c r="V187" s="43"/>
      <c r="W187" s="43"/>
      <c r="X187" s="43"/>
      <c r="Y187" s="43"/>
      <c r="Z187" s="43"/>
    </row>
    <row r="188" ht="12.75" customHeight="1">
      <c r="A188" s="52"/>
      <c r="B188" s="53" t="s">
        <v>154</v>
      </c>
      <c r="C188" s="54"/>
      <c r="D188" s="55"/>
      <c r="E188" s="52"/>
      <c r="F188" s="56"/>
      <c r="G188" s="65"/>
      <c r="H188" s="43"/>
      <c r="I188" s="43"/>
      <c r="J188" s="43"/>
      <c r="K188" s="43"/>
      <c r="L188" s="43"/>
      <c r="M188" s="43"/>
      <c r="N188" s="43"/>
      <c r="O188" s="43"/>
      <c r="P188" s="43"/>
      <c r="Q188" s="43"/>
      <c r="R188" s="43"/>
      <c r="S188" s="43"/>
      <c r="T188" s="43"/>
      <c r="U188" s="43"/>
      <c r="V188" s="43"/>
      <c r="W188" s="43"/>
      <c r="X188" s="43"/>
      <c r="Y188" s="43"/>
      <c r="Z188" s="43"/>
    </row>
    <row r="189" ht="12.75" customHeight="1">
      <c r="A189" s="52" t="s">
        <v>51</v>
      </c>
      <c r="B189" s="53" t="s">
        <v>155</v>
      </c>
      <c r="C189" s="54" t="s">
        <v>33</v>
      </c>
      <c r="D189" s="55">
        <v>6.0</v>
      </c>
      <c r="E189" s="63">
        <v>77724.00000000001</v>
      </c>
      <c r="F189" s="56">
        <f t="shared" ref="F189:F191" si="3">E189*D189</f>
        <v>466344</v>
      </c>
      <c r="G189" s="66"/>
      <c r="H189" s="67"/>
      <c r="I189" s="43"/>
      <c r="J189" s="43"/>
      <c r="K189" s="43"/>
      <c r="L189" s="43"/>
      <c r="M189" s="43"/>
      <c r="N189" s="43"/>
      <c r="O189" s="43"/>
      <c r="P189" s="43"/>
      <c r="Q189" s="43"/>
      <c r="R189" s="43"/>
      <c r="S189" s="43"/>
      <c r="T189" s="43"/>
      <c r="U189" s="43"/>
      <c r="V189" s="43"/>
      <c r="W189" s="43"/>
      <c r="X189" s="43"/>
      <c r="Y189" s="43"/>
      <c r="Z189" s="43"/>
    </row>
    <row r="190" ht="12.75" customHeight="1">
      <c r="A190" s="52" t="s">
        <v>53</v>
      </c>
      <c r="B190" s="53" t="s">
        <v>156</v>
      </c>
      <c r="C190" s="54" t="s">
        <v>33</v>
      </c>
      <c r="D190" s="55">
        <v>5.0</v>
      </c>
      <c r="E190" s="63">
        <v>8959.0</v>
      </c>
      <c r="F190" s="56">
        <f t="shared" si="3"/>
        <v>44795</v>
      </c>
      <c r="G190" s="66"/>
      <c r="H190" s="67"/>
      <c r="I190" s="43"/>
      <c r="J190" s="43"/>
      <c r="K190" s="43"/>
      <c r="L190" s="43"/>
      <c r="M190" s="43"/>
      <c r="N190" s="43"/>
      <c r="O190" s="43"/>
      <c r="P190" s="43"/>
      <c r="Q190" s="43"/>
      <c r="R190" s="43"/>
      <c r="S190" s="43"/>
      <c r="T190" s="43"/>
      <c r="U190" s="43"/>
      <c r="V190" s="43"/>
      <c r="W190" s="43"/>
      <c r="X190" s="43"/>
      <c r="Y190" s="43"/>
      <c r="Z190" s="43"/>
    </row>
    <row r="191" ht="12.75" customHeight="1">
      <c r="A191" s="52" t="s">
        <v>55</v>
      </c>
      <c r="B191" s="53" t="s">
        <v>157</v>
      </c>
      <c r="C191" s="54" t="s">
        <v>33</v>
      </c>
      <c r="D191" s="55">
        <v>1.0</v>
      </c>
      <c r="E191" s="63">
        <v>9961.999999999998</v>
      </c>
      <c r="F191" s="56">
        <f t="shared" si="3"/>
        <v>9962</v>
      </c>
      <c r="G191" s="66"/>
      <c r="H191" s="67"/>
      <c r="I191" s="43"/>
      <c r="J191" s="43"/>
      <c r="K191" s="43"/>
      <c r="L191" s="43"/>
      <c r="M191" s="43"/>
      <c r="N191" s="43"/>
      <c r="O191" s="43"/>
      <c r="P191" s="43"/>
      <c r="Q191" s="43"/>
      <c r="R191" s="43"/>
      <c r="S191" s="43"/>
      <c r="T191" s="43"/>
      <c r="U191" s="43"/>
      <c r="V191" s="43"/>
      <c r="W191" s="43"/>
      <c r="X191" s="43"/>
      <c r="Y191" s="43"/>
      <c r="Z191" s="43"/>
    </row>
    <row r="192" ht="12.75" customHeight="1">
      <c r="A192" s="52"/>
      <c r="B192" s="53"/>
      <c r="C192" s="54"/>
      <c r="D192" s="55"/>
      <c r="E192" s="52"/>
      <c r="F192" s="56"/>
      <c r="G192" s="68"/>
      <c r="H192" s="43"/>
      <c r="I192" s="43"/>
      <c r="J192" s="43"/>
      <c r="K192" s="43"/>
      <c r="L192" s="43"/>
      <c r="M192" s="43"/>
      <c r="N192" s="43"/>
      <c r="O192" s="43"/>
      <c r="P192" s="43"/>
      <c r="Q192" s="43"/>
      <c r="R192" s="43"/>
      <c r="S192" s="43"/>
      <c r="T192" s="43"/>
      <c r="U192" s="43"/>
      <c r="V192" s="43"/>
      <c r="W192" s="43"/>
      <c r="X192" s="43"/>
      <c r="Y192" s="43"/>
      <c r="Z192" s="43"/>
    </row>
    <row r="193" ht="12.75" customHeight="1">
      <c r="A193" s="60"/>
      <c r="B193" s="58" t="s">
        <v>158</v>
      </c>
      <c r="C193" s="59"/>
      <c r="D193" s="59"/>
      <c r="E193" s="60"/>
      <c r="F193" s="60">
        <f>SUM(F111:F192)</f>
        <v>9271260.736</v>
      </c>
      <c r="G193" s="51"/>
      <c r="H193" s="43"/>
      <c r="I193" s="43"/>
      <c r="J193" s="43"/>
      <c r="K193" s="43"/>
      <c r="L193" s="43"/>
      <c r="M193" s="43"/>
      <c r="N193" s="43"/>
      <c r="O193" s="43"/>
      <c r="P193" s="43"/>
      <c r="Q193" s="43"/>
      <c r="R193" s="43"/>
      <c r="S193" s="43"/>
      <c r="T193" s="43"/>
      <c r="U193" s="43"/>
      <c r="V193" s="43"/>
      <c r="W193" s="43"/>
      <c r="X193" s="43"/>
      <c r="Y193" s="43"/>
      <c r="Z193" s="43"/>
    </row>
    <row r="194" ht="12.75" customHeight="1">
      <c r="A194" s="52"/>
      <c r="B194" s="53"/>
      <c r="C194" s="54"/>
      <c r="D194" s="55"/>
      <c r="E194" s="52"/>
      <c r="F194" s="56"/>
      <c r="G194" s="51"/>
      <c r="H194" s="43"/>
      <c r="I194" s="43"/>
      <c r="J194" s="43"/>
      <c r="K194" s="43"/>
      <c r="L194" s="43"/>
      <c r="M194" s="43"/>
      <c r="N194" s="43"/>
      <c r="O194" s="43"/>
      <c r="P194" s="43"/>
      <c r="Q194" s="43"/>
      <c r="R194" s="43"/>
      <c r="S194" s="43"/>
      <c r="T194" s="43"/>
      <c r="U194" s="43"/>
      <c r="V194" s="43"/>
      <c r="W194" s="43"/>
      <c r="X194" s="43"/>
      <c r="Y194" s="43"/>
      <c r="Z194" s="43"/>
    </row>
    <row r="195" ht="12.75" customHeight="1">
      <c r="A195" s="57">
        <v>5.0</v>
      </c>
      <c r="B195" s="58" t="s">
        <v>159</v>
      </c>
      <c r="C195" s="59"/>
      <c r="D195" s="59"/>
      <c r="E195" s="60"/>
      <c r="F195" s="60"/>
      <c r="G195" s="51"/>
      <c r="H195" s="43"/>
      <c r="I195" s="43"/>
      <c r="J195" s="43"/>
      <c r="K195" s="43"/>
      <c r="L195" s="43"/>
      <c r="M195" s="43"/>
      <c r="N195" s="43"/>
      <c r="O195" s="43"/>
      <c r="P195" s="43"/>
      <c r="Q195" s="43"/>
      <c r="R195" s="43"/>
      <c r="S195" s="43"/>
      <c r="T195" s="43"/>
      <c r="U195" s="43"/>
      <c r="V195" s="43"/>
      <c r="W195" s="43"/>
      <c r="X195" s="43"/>
      <c r="Y195" s="43"/>
      <c r="Z195" s="43"/>
    </row>
    <row r="196" ht="12.75" customHeight="1">
      <c r="A196" s="56"/>
      <c r="B196" s="61"/>
      <c r="C196" s="54"/>
      <c r="D196" s="54"/>
      <c r="E196" s="56"/>
      <c r="F196" s="56"/>
      <c r="G196" s="51"/>
      <c r="H196" s="43"/>
      <c r="I196" s="43"/>
      <c r="J196" s="43"/>
      <c r="K196" s="43"/>
      <c r="L196" s="43"/>
      <c r="M196" s="43"/>
      <c r="N196" s="43"/>
      <c r="O196" s="43"/>
      <c r="P196" s="43"/>
      <c r="Q196" s="43"/>
      <c r="R196" s="43"/>
      <c r="S196" s="43"/>
      <c r="T196" s="43"/>
      <c r="U196" s="43"/>
      <c r="V196" s="43"/>
      <c r="W196" s="43"/>
      <c r="X196" s="43"/>
      <c r="Y196" s="43"/>
      <c r="Z196" s="43"/>
    </row>
    <row r="197" ht="12.75" customHeight="1">
      <c r="A197" s="56">
        <v>5.01</v>
      </c>
      <c r="B197" s="61" t="s">
        <v>160</v>
      </c>
      <c r="C197" s="54"/>
      <c r="D197" s="54"/>
      <c r="E197" s="56"/>
      <c r="F197" s="56"/>
      <c r="G197" s="51"/>
      <c r="H197" s="43"/>
      <c r="I197" s="43"/>
      <c r="J197" s="43"/>
      <c r="K197" s="43"/>
      <c r="L197" s="43"/>
      <c r="M197" s="43"/>
      <c r="N197" s="43"/>
      <c r="O197" s="43"/>
      <c r="P197" s="43"/>
      <c r="Q197" s="43"/>
      <c r="R197" s="43"/>
      <c r="S197" s="43"/>
      <c r="T197" s="43"/>
      <c r="U197" s="43"/>
      <c r="V197" s="43"/>
      <c r="W197" s="43"/>
      <c r="X197" s="43"/>
      <c r="Y197" s="43"/>
      <c r="Z197" s="43"/>
    </row>
    <row r="198" ht="12.75" customHeight="1">
      <c r="A198" s="52"/>
      <c r="B198" s="53" t="s">
        <v>161</v>
      </c>
      <c r="C198" s="54"/>
      <c r="D198" s="55"/>
      <c r="E198" s="52"/>
      <c r="F198" s="56"/>
      <c r="G198" s="51"/>
      <c r="H198" s="43"/>
      <c r="I198" s="43"/>
      <c r="J198" s="43"/>
      <c r="K198" s="43"/>
      <c r="L198" s="43"/>
      <c r="M198" s="43"/>
      <c r="N198" s="43"/>
      <c r="O198" s="43"/>
      <c r="P198" s="43"/>
      <c r="Q198" s="43"/>
      <c r="R198" s="43"/>
      <c r="S198" s="43"/>
      <c r="T198" s="43"/>
      <c r="U198" s="43"/>
      <c r="V198" s="43"/>
      <c r="W198" s="43"/>
      <c r="X198" s="43"/>
      <c r="Y198" s="43"/>
      <c r="Z198" s="43"/>
    </row>
    <row r="199" ht="12.75" customHeight="1">
      <c r="A199" s="52"/>
      <c r="B199" s="53" t="s">
        <v>162</v>
      </c>
      <c r="C199" s="54"/>
      <c r="D199" s="55"/>
      <c r="E199" s="52"/>
      <c r="F199" s="56"/>
      <c r="G199" s="51"/>
      <c r="H199" s="43"/>
      <c r="I199" s="43"/>
      <c r="J199" s="43"/>
      <c r="K199" s="43"/>
      <c r="L199" s="43"/>
      <c r="M199" s="43"/>
      <c r="N199" s="43"/>
      <c r="O199" s="43"/>
      <c r="P199" s="43"/>
      <c r="Q199" s="43"/>
      <c r="R199" s="43"/>
      <c r="S199" s="43"/>
      <c r="T199" s="43"/>
      <c r="U199" s="43"/>
      <c r="V199" s="43"/>
      <c r="W199" s="43"/>
      <c r="X199" s="43"/>
      <c r="Y199" s="43"/>
      <c r="Z199" s="43"/>
    </row>
    <row r="200" ht="12.75" customHeight="1">
      <c r="A200" s="52"/>
      <c r="B200" s="53" t="s">
        <v>163</v>
      </c>
      <c r="C200" s="54" t="s">
        <v>104</v>
      </c>
      <c r="D200" s="55">
        <v>150.0</v>
      </c>
      <c r="E200" s="62">
        <v>1440.0</v>
      </c>
      <c r="F200" s="56">
        <f>E200*D200</f>
        <v>216000</v>
      </c>
      <c r="G200" s="51"/>
      <c r="H200" s="43"/>
      <c r="I200" s="43"/>
      <c r="J200" s="43"/>
      <c r="K200" s="43"/>
      <c r="L200" s="43"/>
      <c r="M200" s="43"/>
      <c r="N200" s="43"/>
      <c r="O200" s="43"/>
      <c r="P200" s="43"/>
      <c r="Q200" s="43"/>
      <c r="R200" s="43"/>
      <c r="S200" s="43"/>
      <c r="T200" s="43"/>
      <c r="U200" s="43"/>
      <c r="V200" s="43"/>
      <c r="W200" s="43"/>
      <c r="X200" s="43"/>
      <c r="Y200" s="43"/>
      <c r="Z200" s="43"/>
    </row>
    <row r="201" ht="12.75" customHeight="1">
      <c r="A201" s="52"/>
      <c r="B201" s="53"/>
      <c r="C201" s="54"/>
      <c r="D201" s="55"/>
      <c r="E201" s="52"/>
      <c r="F201" s="56"/>
      <c r="G201" s="51"/>
      <c r="H201" s="43"/>
      <c r="I201" s="43"/>
      <c r="J201" s="43"/>
      <c r="K201" s="43"/>
      <c r="L201" s="43"/>
      <c r="M201" s="43"/>
      <c r="N201" s="43"/>
      <c r="O201" s="43"/>
      <c r="P201" s="43"/>
      <c r="Q201" s="43"/>
      <c r="R201" s="43"/>
      <c r="S201" s="43"/>
      <c r="T201" s="43"/>
      <c r="U201" s="43"/>
      <c r="V201" s="43"/>
      <c r="W201" s="43"/>
      <c r="X201" s="43"/>
      <c r="Y201" s="43"/>
      <c r="Z201" s="43"/>
    </row>
    <row r="202" ht="12.75" customHeight="1">
      <c r="A202" s="56">
        <v>5.02</v>
      </c>
      <c r="B202" s="61" t="s">
        <v>164</v>
      </c>
      <c r="C202" s="54"/>
      <c r="D202" s="54"/>
      <c r="E202" s="56"/>
      <c r="F202" s="56"/>
      <c r="G202" s="51"/>
      <c r="H202" s="43"/>
      <c r="I202" s="43"/>
      <c r="J202" s="43"/>
      <c r="K202" s="43"/>
      <c r="L202" s="43"/>
      <c r="M202" s="43"/>
      <c r="N202" s="43"/>
      <c r="O202" s="43"/>
      <c r="P202" s="43"/>
      <c r="Q202" s="43"/>
      <c r="R202" s="43"/>
      <c r="S202" s="43"/>
      <c r="T202" s="43"/>
      <c r="U202" s="43"/>
      <c r="V202" s="43"/>
      <c r="W202" s="43"/>
      <c r="X202" s="43"/>
      <c r="Y202" s="43"/>
      <c r="Z202" s="43"/>
    </row>
    <row r="203" ht="12.75" customHeight="1">
      <c r="A203" s="52"/>
      <c r="B203" s="53" t="s">
        <v>161</v>
      </c>
      <c r="C203" s="54"/>
      <c r="D203" s="55"/>
      <c r="E203" s="52"/>
      <c r="F203" s="56"/>
      <c r="G203" s="51"/>
      <c r="H203" s="43"/>
      <c r="I203" s="43"/>
      <c r="J203" s="43"/>
      <c r="K203" s="43"/>
      <c r="L203" s="43"/>
      <c r="M203" s="43"/>
      <c r="N203" s="43"/>
      <c r="O203" s="43"/>
      <c r="P203" s="43"/>
      <c r="Q203" s="43"/>
      <c r="R203" s="43"/>
      <c r="S203" s="43"/>
      <c r="T203" s="43"/>
      <c r="U203" s="43"/>
      <c r="V203" s="43"/>
      <c r="W203" s="43"/>
      <c r="X203" s="43"/>
      <c r="Y203" s="43"/>
      <c r="Z203" s="43"/>
    </row>
    <row r="204" ht="12.75" customHeight="1">
      <c r="A204" s="52"/>
      <c r="B204" s="53" t="s">
        <v>162</v>
      </c>
      <c r="C204" s="54"/>
      <c r="D204" s="55"/>
      <c r="E204" s="52"/>
      <c r="F204" s="56"/>
      <c r="G204" s="51"/>
      <c r="H204" s="43"/>
      <c r="I204" s="43"/>
      <c r="J204" s="43"/>
      <c r="K204" s="43"/>
      <c r="L204" s="43"/>
      <c r="M204" s="43"/>
      <c r="N204" s="43"/>
      <c r="O204" s="43"/>
      <c r="P204" s="43"/>
      <c r="Q204" s="43"/>
      <c r="R204" s="43"/>
      <c r="S204" s="43"/>
      <c r="T204" s="43"/>
      <c r="U204" s="43"/>
      <c r="V204" s="43"/>
      <c r="W204" s="43"/>
      <c r="X204" s="43"/>
      <c r="Y204" s="43"/>
      <c r="Z204" s="43"/>
    </row>
    <row r="205" ht="12.75" customHeight="1">
      <c r="A205" s="52"/>
      <c r="B205" s="53" t="s">
        <v>165</v>
      </c>
      <c r="C205" s="54" t="s">
        <v>104</v>
      </c>
      <c r="D205" s="55">
        <v>528.0</v>
      </c>
      <c r="E205" s="62">
        <v>1990.0</v>
      </c>
      <c r="F205" s="56">
        <f>E205*D205</f>
        <v>1050720</v>
      </c>
      <c r="G205" s="51"/>
      <c r="H205" s="43"/>
      <c r="I205" s="43"/>
      <c r="J205" s="43"/>
      <c r="K205" s="43"/>
      <c r="L205" s="43"/>
      <c r="M205" s="43"/>
      <c r="N205" s="43"/>
      <c r="O205" s="43"/>
      <c r="P205" s="43"/>
      <c r="Q205" s="43"/>
      <c r="R205" s="43"/>
      <c r="S205" s="43"/>
      <c r="T205" s="43"/>
      <c r="U205" s="43"/>
      <c r="V205" s="43"/>
      <c r="W205" s="43"/>
      <c r="X205" s="43"/>
      <c r="Y205" s="43"/>
      <c r="Z205" s="43"/>
    </row>
    <row r="206" ht="12.75" customHeight="1">
      <c r="A206" s="52"/>
      <c r="B206" s="53"/>
      <c r="C206" s="54"/>
      <c r="D206" s="55"/>
      <c r="E206" s="52"/>
      <c r="F206" s="56"/>
      <c r="G206" s="51"/>
      <c r="H206" s="43"/>
      <c r="I206" s="43"/>
      <c r="J206" s="43"/>
      <c r="K206" s="43"/>
      <c r="L206" s="43"/>
      <c r="M206" s="43"/>
      <c r="N206" s="43"/>
      <c r="O206" s="43"/>
      <c r="P206" s="43"/>
      <c r="Q206" s="43"/>
      <c r="R206" s="43"/>
      <c r="S206" s="43"/>
      <c r="T206" s="43"/>
      <c r="U206" s="43"/>
      <c r="V206" s="43"/>
      <c r="W206" s="43"/>
      <c r="X206" s="43"/>
      <c r="Y206" s="43"/>
      <c r="Z206" s="43"/>
    </row>
    <row r="207" ht="12.75" customHeight="1">
      <c r="A207" s="56">
        <v>5.03</v>
      </c>
      <c r="B207" s="61" t="s">
        <v>166</v>
      </c>
      <c r="C207" s="54"/>
      <c r="D207" s="54"/>
      <c r="E207" s="56"/>
      <c r="F207" s="56"/>
      <c r="G207" s="51"/>
      <c r="H207" s="43"/>
      <c r="I207" s="43"/>
      <c r="J207" s="43"/>
      <c r="K207" s="43"/>
      <c r="L207" s="43"/>
      <c r="M207" s="43"/>
      <c r="N207" s="43"/>
      <c r="O207" s="43"/>
      <c r="P207" s="43"/>
      <c r="Q207" s="43"/>
      <c r="R207" s="43"/>
      <c r="S207" s="43"/>
      <c r="T207" s="43"/>
      <c r="U207" s="43"/>
      <c r="V207" s="43"/>
      <c r="W207" s="43"/>
      <c r="X207" s="43"/>
      <c r="Y207" s="43"/>
      <c r="Z207" s="43"/>
    </row>
    <row r="208" ht="12.75" customHeight="1">
      <c r="A208" s="52"/>
      <c r="B208" s="53" t="s">
        <v>167</v>
      </c>
      <c r="C208" s="54"/>
      <c r="D208" s="55"/>
      <c r="E208" s="52"/>
      <c r="F208" s="56"/>
      <c r="G208" s="51"/>
      <c r="H208" s="43"/>
      <c r="I208" s="43"/>
      <c r="J208" s="43"/>
      <c r="K208" s="43"/>
      <c r="L208" s="43"/>
      <c r="M208" s="43"/>
      <c r="N208" s="43"/>
      <c r="O208" s="43"/>
      <c r="P208" s="43"/>
      <c r="Q208" s="43"/>
      <c r="R208" s="43"/>
      <c r="S208" s="43"/>
      <c r="T208" s="43"/>
      <c r="U208" s="43"/>
      <c r="V208" s="43"/>
      <c r="W208" s="43"/>
      <c r="X208" s="43"/>
      <c r="Y208" s="43"/>
      <c r="Z208" s="43"/>
    </row>
    <row r="209" ht="12.75" customHeight="1">
      <c r="A209" s="52"/>
      <c r="B209" s="53" t="s">
        <v>168</v>
      </c>
      <c r="C209" s="54"/>
      <c r="D209" s="55"/>
      <c r="E209" s="52"/>
      <c r="F209" s="56"/>
      <c r="G209" s="51"/>
      <c r="H209" s="43"/>
      <c r="I209" s="43"/>
      <c r="J209" s="43"/>
      <c r="K209" s="43"/>
      <c r="L209" s="43"/>
      <c r="M209" s="43"/>
      <c r="N209" s="43"/>
      <c r="O209" s="43"/>
      <c r="P209" s="43"/>
      <c r="Q209" s="43"/>
      <c r="R209" s="43"/>
      <c r="S209" s="43"/>
      <c r="T209" s="43"/>
      <c r="U209" s="43"/>
      <c r="V209" s="43"/>
      <c r="W209" s="43"/>
      <c r="X209" s="43"/>
      <c r="Y209" s="43"/>
      <c r="Z209" s="43"/>
    </row>
    <row r="210" ht="12.75" customHeight="1">
      <c r="A210" s="52"/>
      <c r="B210" s="53" t="s">
        <v>169</v>
      </c>
      <c r="C210" s="54" t="s">
        <v>104</v>
      </c>
      <c r="D210" s="55">
        <v>700.0</v>
      </c>
      <c r="E210" s="62">
        <v>580.0</v>
      </c>
      <c r="F210" s="56">
        <f>E210*D210</f>
        <v>406000</v>
      </c>
      <c r="G210" s="51"/>
      <c r="H210" s="43"/>
      <c r="I210" s="43"/>
      <c r="J210" s="43"/>
      <c r="K210" s="43"/>
      <c r="L210" s="43"/>
      <c r="M210" s="43"/>
      <c r="N210" s="43"/>
      <c r="O210" s="43"/>
      <c r="P210" s="43"/>
      <c r="Q210" s="43"/>
      <c r="R210" s="43"/>
      <c r="S210" s="43"/>
      <c r="T210" s="43"/>
      <c r="U210" s="43"/>
      <c r="V210" s="43"/>
      <c r="W210" s="43"/>
      <c r="X210" s="43"/>
      <c r="Y210" s="43"/>
      <c r="Z210" s="43"/>
    </row>
    <row r="211" ht="12.75" customHeight="1">
      <c r="A211" s="52"/>
      <c r="B211" s="53"/>
      <c r="C211" s="54"/>
      <c r="D211" s="55"/>
      <c r="E211" s="52"/>
      <c r="F211" s="56"/>
      <c r="G211" s="51"/>
      <c r="H211" s="43"/>
      <c r="I211" s="43"/>
      <c r="J211" s="43"/>
      <c r="K211" s="43"/>
      <c r="L211" s="43"/>
      <c r="M211" s="43"/>
      <c r="N211" s="43"/>
      <c r="O211" s="43"/>
      <c r="P211" s="43"/>
      <c r="Q211" s="43"/>
      <c r="R211" s="43"/>
      <c r="S211" s="43"/>
      <c r="T211" s="43"/>
      <c r="U211" s="43"/>
      <c r="V211" s="43"/>
      <c r="W211" s="43"/>
      <c r="X211" s="43"/>
      <c r="Y211" s="43"/>
      <c r="Z211" s="43"/>
    </row>
    <row r="212" ht="12.75" customHeight="1">
      <c r="A212" s="56">
        <v>5.04</v>
      </c>
      <c r="B212" s="61" t="s">
        <v>170</v>
      </c>
      <c r="C212" s="54"/>
      <c r="D212" s="54"/>
      <c r="E212" s="56"/>
      <c r="F212" s="56"/>
      <c r="G212" s="51"/>
      <c r="H212" s="43"/>
      <c r="I212" s="43"/>
      <c r="J212" s="43"/>
      <c r="K212" s="43"/>
      <c r="L212" s="43"/>
      <c r="M212" s="43"/>
      <c r="N212" s="43"/>
      <c r="O212" s="43"/>
      <c r="P212" s="43"/>
      <c r="Q212" s="43"/>
      <c r="R212" s="43"/>
      <c r="S212" s="43"/>
      <c r="T212" s="43"/>
      <c r="U212" s="43"/>
      <c r="V212" s="43"/>
      <c r="W212" s="43"/>
      <c r="X212" s="43"/>
      <c r="Y212" s="43"/>
      <c r="Z212" s="43"/>
    </row>
    <row r="213" ht="12.75" customHeight="1">
      <c r="A213" s="52"/>
      <c r="B213" s="53" t="s">
        <v>171</v>
      </c>
      <c r="C213" s="54" t="s">
        <v>104</v>
      </c>
      <c r="D213" s="55"/>
      <c r="E213" s="52"/>
      <c r="F213" s="56"/>
      <c r="G213" s="51"/>
      <c r="H213" s="43"/>
      <c r="I213" s="43"/>
      <c r="J213" s="43"/>
      <c r="K213" s="43"/>
      <c r="L213" s="43"/>
      <c r="M213" s="43"/>
      <c r="N213" s="43"/>
      <c r="O213" s="43"/>
      <c r="P213" s="43"/>
      <c r="Q213" s="43"/>
      <c r="R213" s="43"/>
      <c r="S213" s="43"/>
      <c r="T213" s="43"/>
      <c r="U213" s="43"/>
      <c r="V213" s="43"/>
      <c r="W213" s="43"/>
      <c r="X213" s="43"/>
      <c r="Y213" s="43"/>
      <c r="Z213" s="43"/>
    </row>
    <row r="214" ht="12.75" customHeight="1">
      <c r="A214" s="52"/>
      <c r="B214" s="53"/>
      <c r="C214" s="54"/>
      <c r="D214" s="55"/>
      <c r="E214" s="52"/>
      <c r="F214" s="56"/>
      <c r="G214" s="51"/>
      <c r="H214" s="43"/>
      <c r="I214" s="43"/>
      <c r="J214" s="43"/>
      <c r="K214" s="43"/>
      <c r="L214" s="43"/>
      <c r="M214" s="43"/>
      <c r="N214" s="43"/>
      <c r="O214" s="43"/>
      <c r="P214" s="43"/>
      <c r="Q214" s="43"/>
      <c r="R214" s="43"/>
      <c r="S214" s="43"/>
      <c r="T214" s="43"/>
      <c r="U214" s="43"/>
      <c r="V214" s="43"/>
      <c r="W214" s="43"/>
      <c r="X214" s="43"/>
      <c r="Y214" s="43"/>
      <c r="Z214" s="43"/>
    </row>
    <row r="215" ht="12.75" customHeight="1">
      <c r="A215" s="60"/>
      <c r="B215" s="58" t="s">
        <v>172</v>
      </c>
      <c r="C215" s="59"/>
      <c r="D215" s="59"/>
      <c r="E215" s="60"/>
      <c r="F215" s="60">
        <f>SUM(F197:F214)</f>
        <v>1672720</v>
      </c>
      <c r="G215" s="51"/>
      <c r="H215" s="43"/>
      <c r="I215" s="43"/>
      <c r="J215" s="43"/>
      <c r="K215" s="43"/>
      <c r="L215" s="43"/>
      <c r="M215" s="43"/>
      <c r="N215" s="43"/>
      <c r="O215" s="43"/>
      <c r="P215" s="43"/>
      <c r="Q215" s="43"/>
      <c r="R215" s="43"/>
      <c r="S215" s="43"/>
      <c r="T215" s="43"/>
      <c r="U215" s="43"/>
      <c r="V215" s="43"/>
      <c r="W215" s="43"/>
      <c r="X215" s="43"/>
      <c r="Y215" s="43"/>
      <c r="Z215" s="43"/>
    </row>
    <row r="216" ht="12.75" customHeight="1">
      <c r="A216" s="52"/>
      <c r="B216" s="53"/>
      <c r="C216" s="54"/>
      <c r="D216" s="55"/>
      <c r="E216" s="52"/>
      <c r="F216" s="56"/>
      <c r="G216" s="51"/>
      <c r="H216" s="43"/>
      <c r="I216" s="43"/>
      <c r="J216" s="43"/>
      <c r="K216" s="43"/>
      <c r="L216" s="43"/>
      <c r="M216" s="43"/>
      <c r="N216" s="43"/>
      <c r="O216" s="43"/>
      <c r="P216" s="43"/>
      <c r="Q216" s="43"/>
      <c r="R216" s="43"/>
      <c r="S216" s="43"/>
      <c r="T216" s="43"/>
      <c r="U216" s="43"/>
      <c r="V216" s="43"/>
      <c r="W216" s="43"/>
      <c r="X216" s="43"/>
      <c r="Y216" s="43"/>
      <c r="Z216" s="43"/>
    </row>
    <row r="217" ht="12.75" customHeight="1">
      <c r="A217" s="57">
        <v>6.0</v>
      </c>
      <c r="B217" s="58" t="s">
        <v>173</v>
      </c>
      <c r="C217" s="59"/>
      <c r="D217" s="59"/>
      <c r="E217" s="60"/>
      <c r="F217" s="60"/>
      <c r="G217" s="51"/>
      <c r="H217" s="43"/>
      <c r="I217" s="43"/>
      <c r="J217" s="43"/>
      <c r="K217" s="43"/>
      <c r="L217" s="43"/>
      <c r="M217" s="43"/>
      <c r="N217" s="43"/>
      <c r="O217" s="43"/>
      <c r="P217" s="43"/>
      <c r="Q217" s="43"/>
      <c r="R217" s="43"/>
      <c r="S217" s="43"/>
      <c r="T217" s="43"/>
      <c r="U217" s="43"/>
      <c r="V217" s="43"/>
      <c r="W217" s="43"/>
      <c r="X217" s="43"/>
      <c r="Y217" s="43"/>
      <c r="Z217" s="43"/>
    </row>
    <row r="218" ht="12.75" customHeight="1">
      <c r="A218" s="52"/>
      <c r="B218" s="53"/>
      <c r="C218" s="54"/>
      <c r="D218" s="55"/>
      <c r="E218" s="52"/>
      <c r="F218" s="56"/>
      <c r="G218" s="51"/>
      <c r="H218" s="43"/>
      <c r="I218" s="43"/>
      <c r="J218" s="43"/>
      <c r="K218" s="43"/>
      <c r="L218" s="43"/>
      <c r="M218" s="43"/>
      <c r="N218" s="43"/>
      <c r="O218" s="43"/>
      <c r="P218" s="43"/>
      <c r="Q218" s="43"/>
      <c r="R218" s="43"/>
      <c r="S218" s="43"/>
      <c r="T218" s="43"/>
      <c r="U218" s="43"/>
      <c r="V218" s="43"/>
      <c r="W218" s="43"/>
      <c r="X218" s="43"/>
      <c r="Y218" s="43"/>
      <c r="Z218" s="43"/>
    </row>
    <row r="219" ht="12.75" customHeight="1">
      <c r="A219" s="56"/>
      <c r="B219" s="61" t="s">
        <v>174</v>
      </c>
      <c r="C219" s="54"/>
      <c r="D219" s="54"/>
      <c r="E219" s="56"/>
      <c r="F219" s="56"/>
      <c r="G219" s="51"/>
      <c r="H219" s="43"/>
      <c r="I219" s="43"/>
      <c r="J219" s="43"/>
      <c r="K219" s="43"/>
      <c r="L219" s="43"/>
      <c r="M219" s="43"/>
      <c r="N219" s="43"/>
      <c r="O219" s="43"/>
      <c r="P219" s="43"/>
      <c r="Q219" s="43"/>
      <c r="R219" s="43"/>
      <c r="S219" s="43"/>
      <c r="T219" s="43"/>
      <c r="U219" s="43"/>
      <c r="V219" s="43"/>
      <c r="W219" s="43"/>
      <c r="X219" s="43"/>
      <c r="Y219" s="43"/>
      <c r="Z219" s="43"/>
    </row>
    <row r="220" ht="12.75" customHeight="1">
      <c r="A220" s="52"/>
      <c r="B220" s="53" t="s">
        <v>175</v>
      </c>
      <c r="C220" s="54"/>
      <c r="D220" s="55"/>
      <c r="E220" s="52"/>
      <c r="F220" s="56"/>
      <c r="G220" s="51"/>
      <c r="H220" s="43"/>
      <c r="I220" s="43"/>
      <c r="J220" s="43"/>
      <c r="K220" s="43"/>
      <c r="L220" s="43"/>
      <c r="M220" s="43"/>
      <c r="N220" s="43"/>
      <c r="O220" s="43"/>
      <c r="P220" s="43"/>
      <c r="Q220" s="43"/>
      <c r="R220" s="43"/>
      <c r="S220" s="43"/>
      <c r="T220" s="43"/>
      <c r="U220" s="43"/>
      <c r="V220" s="43"/>
      <c r="W220" s="43"/>
      <c r="X220" s="43"/>
      <c r="Y220" s="43"/>
      <c r="Z220" s="43"/>
    </row>
    <row r="221" ht="12.75" customHeight="1">
      <c r="A221" s="52"/>
      <c r="B221" s="53" t="s">
        <v>176</v>
      </c>
      <c r="C221" s="54"/>
      <c r="D221" s="55"/>
      <c r="E221" s="52"/>
      <c r="F221" s="56"/>
      <c r="G221" s="51"/>
      <c r="H221" s="43"/>
      <c r="I221" s="43"/>
      <c r="J221" s="43"/>
      <c r="K221" s="43"/>
      <c r="L221" s="43"/>
      <c r="M221" s="43"/>
      <c r="N221" s="43"/>
      <c r="O221" s="43"/>
      <c r="P221" s="43"/>
      <c r="Q221" s="43"/>
      <c r="R221" s="43"/>
      <c r="S221" s="43"/>
      <c r="T221" s="43"/>
      <c r="U221" s="43"/>
      <c r="V221" s="43"/>
      <c r="W221" s="43"/>
      <c r="X221" s="43"/>
      <c r="Y221" s="43"/>
      <c r="Z221" s="43"/>
    </row>
    <row r="222" ht="12.75" customHeight="1">
      <c r="A222" s="52"/>
      <c r="B222" s="53" t="s">
        <v>177</v>
      </c>
      <c r="C222" s="54"/>
      <c r="D222" s="55"/>
      <c r="E222" s="52"/>
      <c r="F222" s="56"/>
      <c r="G222" s="51"/>
      <c r="H222" s="43"/>
      <c r="I222" s="43"/>
      <c r="J222" s="43"/>
      <c r="K222" s="43"/>
      <c r="L222" s="43"/>
      <c r="M222" s="43"/>
      <c r="N222" s="43"/>
      <c r="O222" s="43"/>
      <c r="P222" s="43"/>
      <c r="Q222" s="43"/>
      <c r="R222" s="43"/>
      <c r="S222" s="43"/>
      <c r="T222" s="43"/>
      <c r="U222" s="43"/>
      <c r="V222" s="43"/>
      <c r="W222" s="43"/>
      <c r="X222" s="43"/>
      <c r="Y222" s="43"/>
      <c r="Z222" s="43"/>
    </row>
    <row r="223" ht="12.75" customHeight="1">
      <c r="A223" s="52"/>
      <c r="B223" s="53" t="s">
        <v>178</v>
      </c>
      <c r="C223" s="54"/>
      <c r="D223" s="55"/>
      <c r="E223" s="52"/>
      <c r="F223" s="56"/>
      <c r="G223" s="51"/>
      <c r="H223" s="43"/>
      <c r="I223" s="43"/>
      <c r="J223" s="43"/>
      <c r="K223" s="43"/>
      <c r="L223" s="43"/>
      <c r="M223" s="43"/>
      <c r="N223" s="43"/>
      <c r="O223" s="43"/>
      <c r="P223" s="43"/>
      <c r="Q223" s="43"/>
      <c r="R223" s="43"/>
      <c r="S223" s="43"/>
      <c r="T223" s="43"/>
      <c r="U223" s="43"/>
      <c r="V223" s="43"/>
      <c r="W223" s="43"/>
      <c r="X223" s="43"/>
      <c r="Y223" s="43"/>
      <c r="Z223" s="43"/>
    </row>
    <row r="224" ht="12.75" customHeight="1">
      <c r="A224" s="52"/>
      <c r="B224" s="53"/>
      <c r="C224" s="54"/>
      <c r="D224" s="55"/>
      <c r="E224" s="52"/>
      <c r="F224" s="56"/>
      <c r="G224" s="51"/>
      <c r="H224" s="43"/>
      <c r="I224" s="43"/>
      <c r="J224" s="43"/>
      <c r="K224" s="43"/>
      <c r="L224" s="43"/>
      <c r="M224" s="43"/>
      <c r="N224" s="43"/>
      <c r="O224" s="43"/>
      <c r="P224" s="43"/>
      <c r="Q224" s="43"/>
      <c r="R224" s="43"/>
      <c r="S224" s="43"/>
      <c r="T224" s="43"/>
      <c r="U224" s="43"/>
      <c r="V224" s="43"/>
      <c r="W224" s="43"/>
      <c r="X224" s="43"/>
      <c r="Y224" s="43"/>
      <c r="Z224" s="43"/>
    </row>
    <row r="225" ht="12.75" customHeight="1">
      <c r="A225" s="56">
        <v>6.01</v>
      </c>
      <c r="B225" s="61" t="s">
        <v>179</v>
      </c>
      <c r="C225" s="54"/>
      <c r="D225" s="54"/>
      <c r="E225" s="56"/>
      <c r="F225" s="56"/>
      <c r="G225" s="51"/>
      <c r="H225" s="43"/>
      <c r="I225" s="43"/>
      <c r="J225" s="43"/>
      <c r="K225" s="43"/>
      <c r="L225" s="43"/>
      <c r="M225" s="43"/>
      <c r="N225" s="43"/>
      <c r="O225" s="43"/>
      <c r="P225" s="43"/>
      <c r="Q225" s="43"/>
      <c r="R225" s="43"/>
      <c r="S225" s="43"/>
      <c r="T225" s="43"/>
      <c r="U225" s="43"/>
      <c r="V225" s="43"/>
      <c r="W225" s="43"/>
      <c r="X225" s="43"/>
      <c r="Y225" s="43"/>
      <c r="Z225" s="43"/>
    </row>
    <row r="226" ht="12.75" customHeight="1">
      <c r="A226" s="52"/>
      <c r="B226" s="53" t="s">
        <v>180</v>
      </c>
      <c r="C226" s="54"/>
      <c r="D226" s="55"/>
      <c r="E226" s="52"/>
      <c r="F226" s="56"/>
      <c r="G226" s="51"/>
      <c r="H226" s="43"/>
      <c r="I226" s="43"/>
      <c r="J226" s="43"/>
      <c r="K226" s="43"/>
      <c r="L226" s="43"/>
      <c r="M226" s="43"/>
      <c r="N226" s="43"/>
      <c r="O226" s="43"/>
      <c r="P226" s="43"/>
      <c r="Q226" s="43"/>
      <c r="R226" s="43"/>
      <c r="S226" s="43"/>
      <c r="T226" s="43"/>
      <c r="U226" s="43"/>
      <c r="V226" s="43"/>
      <c r="W226" s="43"/>
      <c r="X226" s="43"/>
      <c r="Y226" s="43"/>
      <c r="Z226" s="43"/>
    </row>
    <row r="227" ht="12.75" customHeight="1">
      <c r="A227" s="52"/>
      <c r="B227" s="53" t="s">
        <v>181</v>
      </c>
      <c r="C227" s="54" t="s">
        <v>33</v>
      </c>
      <c r="D227" s="55"/>
      <c r="E227" s="52"/>
      <c r="F227" s="56"/>
      <c r="G227" s="51"/>
      <c r="H227" s="43"/>
      <c r="I227" s="43"/>
      <c r="J227" s="43"/>
      <c r="K227" s="43"/>
      <c r="L227" s="43"/>
      <c r="M227" s="43"/>
      <c r="N227" s="43"/>
      <c r="O227" s="43"/>
      <c r="P227" s="43"/>
      <c r="Q227" s="43"/>
      <c r="R227" s="43"/>
      <c r="S227" s="43"/>
      <c r="T227" s="43"/>
      <c r="U227" s="43"/>
      <c r="V227" s="43"/>
      <c r="W227" s="43"/>
      <c r="X227" s="43"/>
      <c r="Y227" s="43"/>
      <c r="Z227" s="43"/>
    </row>
    <row r="228" ht="12.75" customHeight="1">
      <c r="A228" s="52"/>
      <c r="B228" s="53"/>
      <c r="C228" s="54"/>
      <c r="D228" s="55"/>
      <c r="E228" s="52"/>
      <c r="F228" s="56"/>
      <c r="G228" s="51"/>
      <c r="H228" s="43"/>
      <c r="I228" s="43"/>
      <c r="J228" s="43"/>
      <c r="K228" s="43"/>
      <c r="L228" s="43"/>
      <c r="M228" s="43"/>
      <c r="N228" s="43"/>
      <c r="O228" s="43"/>
      <c r="P228" s="43"/>
      <c r="Q228" s="43"/>
      <c r="R228" s="43"/>
      <c r="S228" s="43"/>
      <c r="T228" s="43"/>
      <c r="U228" s="43"/>
      <c r="V228" s="43"/>
      <c r="W228" s="43"/>
      <c r="X228" s="43"/>
      <c r="Y228" s="43"/>
      <c r="Z228" s="43"/>
    </row>
    <row r="229" ht="12.75" customHeight="1">
      <c r="A229" s="56">
        <v>6.02</v>
      </c>
      <c r="B229" s="61" t="s">
        <v>182</v>
      </c>
      <c r="C229" s="54"/>
      <c r="D229" s="54"/>
      <c r="E229" s="56"/>
      <c r="F229" s="56"/>
      <c r="G229" s="51"/>
      <c r="H229" s="43"/>
      <c r="I229" s="43"/>
      <c r="J229" s="43"/>
      <c r="K229" s="43"/>
      <c r="L229" s="43"/>
      <c r="M229" s="43"/>
      <c r="N229" s="43"/>
      <c r="O229" s="43"/>
      <c r="P229" s="43"/>
      <c r="Q229" s="43"/>
      <c r="R229" s="43"/>
      <c r="S229" s="43"/>
      <c r="T229" s="43"/>
      <c r="U229" s="43"/>
      <c r="V229" s="43"/>
      <c r="W229" s="43"/>
      <c r="X229" s="43"/>
      <c r="Y229" s="43"/>
      <c r="Z229" s="43"/>
    </row>
    <row r="230" ht="12.75" customHeight="1">
      <c r="A230" s="52"/>
      <c r="B230" s="53" t="s">
        <v>183</v>
      </c>
      <c r="C230" s="54"/>
      <c r="D230" s="55"/>
      <c r="E230" s="52"/>
      <c r="F230" s="56"/>
      <c r="G230" s="51"/>
      <c r="H230" s="43"/>
      <c r="I230" s="43"/>
      <c r="J230" s="43"/>
      <c r="K230" s="43"/>
      <c r="L230" s="43"/>
      <c r="M230" s="43"/>
      <c r="N230" s="43"/>
      <c r="O230" s="43"/>
      <c r="P230" s="43"/>
      <c r="Q230" s="43"/>
      <c r="R230" s="43"/>
      <c r="S230" s="43"/>
      <c r="T230" s="43"/>
      <c r="U230" s="43"/>
      <c r="V230" s="43"/>
      <c r="W230" s="43"/>
      <c r="X230" s="43"/>
      <c r="Y230" s="43"/>
      <c r="Z230" s="43"/>
    </row>
    <row r="231" ht="12.75" customHeight="1">
      <c r="A231" s="52"/>
      <c r="B231" s="53" t="s">
        <v>184</v>
      </c>
      <c r="C231" s="54"/>
      <c r="D231" s="55"/>
      <c r="E231" s="52"/>
      <c r="F231" s="56"/>
      <c r="G231" s="51"/>
      <c r="H231" s="43"/>
      <c r="I231" s="43"/>
      <c r="J231" s="43"/>
      <c r="K231" s="43"/>
      <c r="L231" s="43"/>
      <c r="M231" s="43"/>
      <c r="N231" s="43"/>
      <c r="O231" s="43"/>
      <c r="P231" s="43"/>
      <c r="Q231" s="43"/>
      <c r="R231" s="43"/>
      <c r="S231" s="43"/>
      <c r="T231" s="43"/>
      <c r="U231" s="43"/>
      <c r="V231" s="43"/>
      <c r="W231" s="43"/>
      <c r="X231" s="43"/>
      <c r="Y231" s="43"/>
      <c r="Z231" s="43"/>
    </row>
    <row r="232" ht="12.75" customHeight="1">
      <c r="A232" s="52"/>
      <c r="B232" s="53" t="s">
        <v>185</v>
      </c>
      <c r="C232" s="54" t="s">
        <v>33</v>
      </c>
      <c r="D232" s="55">
        <v>6.0</v>
      </c>
      <c r="E232" s="62">
        <v>28500.0</v>
      </c>
      <c r="F232" s="56">
        <f>E232*D232</f>
        <v>171000</v>
      </c>
      <c r="G232" s="51"/>
      <c r="H232" s="43"/>
      <c r="I232" s="43"/>
      <c r="J232" s="43"/>
      <c r="K232" s="43"/>
      <c r="L232" s="43"/>
      <c r="M232" s="43"/>
      <c r="N232" s="43"/>
      <c r="O232" s="43"/>
      <c r="P232" s="43"/>
      <c r="Q232" s="43"/>
      <c r="R232" s="43"/>
      <c r="S232" s="43"/>
      <c r="T232" s="43"/>
      <c r="U232" s="43"/>
      <c r="V232" s="43"/>
      <c r="W232" s="43"/>
      <c r="X232" s="43"/>
      <c r="Y232" s="43"/>
      <c r="Z232" s="43"/>
    </row>
    <row r="233" ht="12.75" customHeight="1">
      <c r="A233" s="52"/>
      <c r="B233" s="53"/>
      <c r="C233" s="54"/>
      <c r="D233" s="55"/>
      <c r="E233" s="52"/>
      <c r="F233" s="56"/>
      <c r="G233" s="51"/>
      <c r="H233" s="43"/>
      <c r="I233" s="43"/>
      <c r="J233" s="43"/>
      <c r="K233" s="43"/>
      <c r="L233" s="43"/>
      <c r="M233" s="43"/>
      <c r="N233" s="43"/>
      <c r="O233" s="43"/>
      <c r="P233" s="43"/>
      <c r="Q233" s="43"/>
      <c r="R233" s="43"/>
      <c r="S233" s="43"/>
      <c r="T233" s="43"/>
      <c r="U233" s="43"/>
      <c r="V233" s="43"/>
      <c r="W233" s="43"/>
      <c r="X233" s="43"/>
      <c r="Y233" s="43"/>
      <c r="Z233" s="43"/>
    </row>
    <row r="234" ht="12.75" customHeight="1">
      <c r="A234" s="60"/>
      <c r="B234" s="58" t="s">
        <v>186</v>
      </c>
      <c r="C234" s="59"/>
      <c r="D234" s="59"/>
      <c r="E234" s="60"/>
      <c r="F234" s="60">
        <f>SUM(F225:F233)</f>
        <v>171000</v>
      </c>
      <c r="G234" s="51"/>
      <c r="H234" s="43"/>
      <c r="I234" s="43"/>
      <c r="J234" s="43"/>
      <c r="K234" s="43"/>
      <c r="L234" s="43"/>
      <c r="M234" s="43"/>
      <c r="N234" s="43"/>
      <c r="O234" s="43"/>
      <c r="P234" s="43"/>
      <c r="Q234" s="43"/>
      <c r="R234" s="43"/>
      <c r="S234" s="43"/>
      <c r="T234" s="43"/>
      <c r="U234" s="43"/>
      <c r="V234" s="43"/>
      <c r="W234" s="43"/>
      <c r="X234" s="43"/>
      <c r="Y234" s="43"/>
      <c r="Z234" s="43"/>
    </row>
    <row r="235" ht="12.75" customHeight="1">
      <c r="A235" s="52"/>
      <c r="B235" s="53"/>
      <c r="C235" s="54"/>
      <c r="D235" s="55"/>
      <c r="E235" s="52"/>
      <c r="F235" s="56"/>
      <c r="G235" s="51"/>
      <c r="H235" s="43"/>
      <c r="I235" s="43"/>
      <c r="J235" s="43"/>
      <c r="K235" s="43"/>
      <c r="L235" s="43"/>
      <c r="M235" s="43"/>
      <c r="N235" s="43"/>
      <c r="O235" s="43"/>
      <c r="P235" s="43"/>
      <c r="Q235" s="43"/>
      <c r="R235" s="43"/>
      <c r="S235" s="43"/>
      <c r="T235" s="43"/>
      <c r="U235" s="43"/>
      <c r="V235" s="43"/>
      <c r="W235" s="43"/>
      <c r="X235" s="43"/>
      <c r="Y235" s="43"/>
      <c r="Z235" s="43"/>
    </row>
    <row r="236" ht="12.75" customHeight="1">
      <c r="A236" s="57">
        <v>7.0</v>
      </c>
      <c r="B236" s="58" t="s">
        <v>187</v>
      </c>
      <c r="C236" s="59" t="s">
        <v>188</v>
      </c>
      <c r="D236" s="59"/>
      <c r="E236" s="60"/>
      <c r="F236" s="60"/>
      <c r="G236" s="51"/>
      <c r="H236" s="43"/>
      <c r="I236" s="43"/>
      <c r="J236" s="43"/>
      <c r="K236" s="43"/>
      <c r="L236" s="43"/>
      <c r="M236" s="43"/>
      <c r="N236" s="43"/>
      <c r="O236" s="43"/>
      <c r="P236" s="43"/>
      <c r="Q236" s="43"/>
      <c r="R236" s="43"/>
      <c r="S236" s="43"/>
      <c r="T236" s="43"/>
      <c r="U236" s="43"/>
      <c r="V236" s="43"/>
      <c r="W236" s="43"/>
      <c r="X236" s="43"/>
      <c r="Y236" s="43"/>
      <c r="Z236" s="43"/>
    </row>
    <row r="237" ht="12.75" customHeight="1">
      <c r="A237" s="52"/>
      <c r="B237" s="53"/>
      <c r="C237" s="54"/>
      <c r="D237" s="55"/>
      <c r="E237" s="52"/>
      <c r="F237" s="56"/>
      <c r="G237" s="51"/>
      <c r="H237" s="43"/>
      <c r="I237" s="43"/>
      <c r="J237" s="43"/>
      <c r="K237" s="43"/>
      <c r="L237" s="43"/>
      <c r="M237" s="43"/>
      <c r="N237" s="43"/>
      <c r="O237" s="43"/>
      <c r="P237" s="43"/>
      <c r="Q237" s="43"/>
      <c r="R237" s="43"/>
      <c r="S237" s="43"/>
      <c r="T237" s="43"/>
      <c r="U237" s="43"/>
      <c r="V237" s="43"/>
      <c r="W237" s="43"/>
      <c r="X237" s="43"/>
      <c r="Y237" s="43"/>
      <c r="Z237" s="43"/>
    </row>
    <row r="238" ht="12.75" customHeight="1">
      <c r="A238" s="56"/>
      <c r="B238" s="61" t="s">
        <v>189</v>
      </c>
      <c r="C238" s="54"/>
      <c r="D238" s="54"/>
      <c r="E238" s="56"/>
      <c r="F238" s="56"/>
      <c r="G238" s="51"/>
      <c r="H238" s="43"/>
      <c r="I238" s="43"/>
      <c r="J238" s="43"/>
      <c r="K238" s="43"/>
      <c r="L238" s="43"/>
      <c r="M238" s="43"/>
      <c r="N238" s="43"/>
      <c r="O238" s="43"/>
      <c r="P238" s="43"/>
      <c r="Q238" s="43"/>
      <c r="R238" s="43"/>
      <c r="S238" s="43"/>
      <c r="T238" s="43"/>
      <c r="U238" s="43"/>
      <c r="V238" s="43"/>
      <c r="W238" s="43"/>
      <c r="X238" s="43"/>
      <c r="Y238" s="43"/>
      <c r="Z238" s="43"/>
    </row>
    <row r="239" ht="12.75" customHeight="1">
      <c r="A239" s="52"/>
      <c r="B239" s="53"/>
      <c r="C239" s="54"/>
      <c r="D239" s="55"/>
      <c r="E239" s="52"/>
      <c r="F239" s="56"/>
      <c r="G239" s="51"/>
      <c r="H239" s="43"/>
      <c r="I239" s="43"/>
      <c r="J239" s="43"/>
      <c r="K239" s="43"/>
      <c r="L239" s="43"/>
      <c r="M239" s="43"/>
      <c r="N239" s="43"/>
      <c r="O239" s="43"/>
      <c r="P239" s="43"/>
      <c r="Q239" s="43"/>
      <c r="R239" s="43"/>
      <c r="S239" s="43"/>
      <c r="T239" s="43"/>
      <c r="U239" s="43"/>
      <c r="V239" s="43"/>
      <c r="W239" s="43"/>
      <c r="X239" s="43"/>
      <c r="Y239" s="43"/>
      <c r="Z239" s="43"/>
    </row>
    <row r="240" ht="12.75" customHeight="1">
      <c r="A240" s="52"/>
      <c r="B240" s="53" t="s">
        <v>190</v>
      </c>
      <c r="C240" s="54"/>
      <c r="D240" s="55"/>
      <c r="E240" s="52"/>
      <c r="F240" s="56"/>
      <c r="G240" s="51"/>
      <c r="H240" s="43"/>
      <c r="I240" s="43"/>
      <c r="J240" s="43"/>
      <c r="K240" s="43"/>
      <c r="L240" s="43"/>
      <c r="M240" s="43"/>
      <c r="N240" s="43"/>
      <c r="O240" s="43"/>
      <c r="P240" s="43"/>
      <c r="Q240" s="43"/>
      <c r="R240" s="43"/>
      <c r="S240" s="43"/>
      <c r="T240" s="43"/>
      <c r="U240" s="43"/>
      <c r="V240" s="43"/>
      <c r="W240" s="43"/>
      <c r="X240" s="43"/>
      <c r="Y240" s="43"/>
      <c r="Z240" s="43"/>
    </row>
    <row r="241" ht="12.75" customHeight="1">
      <c r="A241" s="52"/>
      <c r="B241" s="53"/>
      <c r="C241" s="54"/>
      <c r="D241" s="55"/>
      <c r="E241" s="52"/>
      <c r="F241" s="56"/>
      <c r="G241" s="51"/>
      <c r="H241" s="43"/>
      <c r="I241" s="43"/>
      <c r="J241" s="43"/>
      <c r="K241" s="43"/>
      <c r="L241" s="43"/>
      <c r="M241" s="43"/>
      <c r="N241" s="43"/>
      <c r="O241" s="43"/>
      <c r="P241" s="43"/>
      <c r="Q241" s="43"/>
      <c r="R241" s="43"/>
      <c r="S241" s="43"/>
      <c r="T241" s="43"/>
      <c r="U241" s="43"/>
      <c r="V241" s="43"/>
      <c r="W241" s="43"/>
      <c r="X241" s="43"/>
      <c r="Y241" s="43"/>
      <c r="Z241" s="43"/>
    </row>
    <row r="242" ht="12.75" customHeight="1">
      <c r="A242" s="56">
        <v>7.01</v>
      </c>
      <c r="B242" s="61" t="s">
        <v>191</v>
      </c>
      <c r="C242" s="54"/>
      <c r="D242" s="54"/>
      <c r="E242" s="56"/>
      <c r="F242" s="56"/>
      <c r="G242" s="51"/>
      <c r="H242" s="43"/>
      <c r="I242" s="43"/>
      <c r="J242" s="43"/>
      <c r="K242" s="43"/>
      <c r="L242" s="43"/>
      <c r="M242" s="43"/>
      <c r="N242" s="43"/>
      <c r="O242" s="43"/>
      <c r="P242" s="43"/>
      <c r="Q242" s="43"/>
      <c r="R242" s="43"/>
      <c r="S242" s="43"/>
      <c r="T242" s="43"/>
      <c r="U242" s="43"/>
      <c r="V242" s="43"/>
      <c r="W242" s="43"/>
      <c r="X242" s="43"/>
      <c r="Y242" s="43"/>
      <c r="Z242" s="43"/>
    </row>
    <row r="243" ht="12.75" customHeight="1">
      <c r="A243" s="52"/>
      <c r="B243" s="53"/>
      <c r="C243" s="54"/>
      <c r="D243" s="55"/>
      <c r="E243" s="52"/>
      <c r="F243" s="56"/>
      <c r="G243" s="51"/>
      <c r="H243" s="43"/>
      <c r="I243" s="43"/>
      <c r="J243" s="43"/>
      <c r="K243" s="43"/>
      <c r="L243" s="43"/>
      <c r="M243" s="43"/>
      <c r="N243" s="43"/>
      <c r="O243" s="43"/>
      <c r="P243" s="43"/>
      <c r="Q243" s="43"/>
      <c r="R243" s="43"/>
      <c r="S243" s="43"/>
      <c r="T243" s="43"/>
      <c r="U243" s="43"/>
      <c r="V243" s="43"/>
      <c r="W243" s="43"/>
      <c r="X243" s="43"/>
      <c r="Y243" s="43"/>
      <c r="Z243" s="43"/>
    </row>
    <row r="244" ht="12.75" customHeight="1">
      <c r="A244" s="52"/>
      <c r="B244" s="53" t="s">
        <v>192</v>
      </c>
      <c r="C244" s="54"/>
      <c r="D244" s="55"/>
      <c r="E244" s="52"/>
      <c r="F244" s="56"/>
      <c r="G244" s="51"/>
      <c r="H244" s="43"/>
      <c r="I244" s="43"/>
      <c r="J244" s="43"/>
      <c r="K244" s="43"/>
      <c r="L244" s="43"/>
      <c r="M244" s="43"/>
      <c r="N244" s="43"/>
      <c r="O244" s="43"/>
      <c r="P244" s="43"/>
      <c r="Q244" s="43"/>
      <c r="R244" s="43"/>
      <c r="S244" s="43"/>
      <c r="T244" s="43"/>
      <c r="U244" s="43"/>
      <c r="V244" s="43"/>
      <c r="W244" s="43"/>
      <c r="X244" s="43"/>
      <c r="Y244" s="43"/>
      <c r="Z244" s="43"/>
    </row>
    <row r="245" ht="12.75" customHeight="1">
      <c r="A245" s="52"/>
      <c r="B245" s="53"/>
      <c r="C245" s="54"/>
      <c r="D245" s="55"/>
      <c r="E245" s="52"/>
      <c r="F245" s="56"/>
      <c r="G245" s="51"/>
      <c r="H245" s="43"/>
      <c r="I245" s="43"/>
      <c r="J245" s="43"/>
      <c r="K245" s="43"/>
      <c r="L245" s="43"/>
      <c r="M245" s="43"/>
      <c r="N245" s="43"/>
      <c r="O245" s="43"/>
      <c r="P245" s="43"/>
      <c r="Q245" s="43"/>
      <c r="R245" s="43"/>
      <c r="S245" s="43"/>
      <c r="T245" s="43"/>
      <c r="U245" s="43"/>
      <c r="V245" s="43"/>
      <c r="W245" s="43"/>
      <c r="X245" s="43"/>
      <c r="Y245" s="43"/>
      <c r="Z245" s="43"/>
    </row>
    <row r="246" ht="12.75" customHeight="1">
      <c r="A246" s="52" t="s">
        <v>51</v>
      </c>
      <c r="B246" s="53" t="s">
        <v>193</v>
      </c>
      <c r="C246" s="54" t="s">
        <v>33</v>
      </c>
      <c r="D246" s="55">
        <v>4.0</v>
      </c>
      <c r="E246" s="52">
        <v>469120.0</v>
      </c>
      <c r="F246" s="56">
        <f t="shared" ref="F246:F248" si="4">E246*D246</f>
        <v>1876480</v>
      </c>
      <c r="G246" s="51"/>
      <c r="H246" s="43"/>
      <c r="I246" s="43"/>
      <c r="J246" s="43"/>
      <c r="K246" s="43"/>
      <c r="L246" s="43"/>
      <c r="M246" s="43"/>
      <c r="N246" s="43"/>
      <c r="O246" s="43"/>
      <c r="P246" s="43"/>
      <c r="Q246" s="43"/>
      <c r="R246" s="43"/>
      <c r="S246" s="43"/>
      <c r="T246" s="43"/>
      <c r="U246" s="43"/>
      <c r="V246" s="43"/>
      <c r="W246" s="43"/>
      <c r="X246" s="43"/>
      <c r="Y246" s="43"/>
      <c r="Z246" s="43"/>
    </row>
    <row r="247" ht="12.75" customHeight="1">
      <c r="A247" s="52" t="s">
        <v>53</v>
      </c>
      <c r="B247" s="53" t="s">
        <v>194</v>
      </c>
      <c r="C247" s="54" t="s">
        <v>33</v>
      </c>
      <c r="D247" s="55">
        <v>0.0</v>
      </c>
      <c r="E247" s="52"/>
      <c r="F247" s="56">
        <f t="shared" si="4"/>
        <v>0</v>
      </c>
      <c r="G247" s="51"/>
      <c r="H247" s="43"/>
      <c r="I247" s="43"/>
      <c r="J247" s="43"/>
      <c r="K247" s="43"/>
      <c r="L247" s="43"/>
      <c r="M247" s="43"/>
      <c r="N247" s="43"/>
      <c r="O247" s="43"/>
      <c r="P247" s="43"/>
      <c r="Q247" s="43"/>
      <c r="R247" s="43"/>
      <c r="S247" s="43"/>
      <c r="T247" s="43"/>
      <c r="U247" s="43"/>
      <c r="V247" s="43"/>
      <c r="W247" s="43"/>
      <c r="X247" s="43"/>
      <c r="Y247" s="43"/>
      <c r="Z247" s="43"/>
    </row>
    <row r="248" ht="12.75" customHeight="1">
      <c r="A248" s="52" t="s">
        <v>55</v>
      </c>
      <c r="B248" s="53" t="s">
        <v>195</v>
      </c>
      <c r="C248" s="54" t="s">
        <v>33</v>
      </c>
      <c r="D248" s="55">
        <v>2.0</v>
      </c>
      <c r="E248" s="52">
        <v>129796.0</v>
      </c>
      <c r="F248" s="56">
        <f t="shared" si="4"/>
        <v>259592</v>
      </c>
      <c r="G248" s="51"/>
      <c r="H248" s="43"/>
      <c r="I248" s="43"/>
      <c r="J248" s="43"/>
      <c r="K248" s="43"/>
      <c r="L248" s="43"/>
      <c r="M248" s="43"/>
      <c r="N248" s="43"/>
      <c r="O248" s="43"/>
      <c r="P248" s="43"/>
      <c r="Q248" s="43"/>
      <c r="R248" s="43"/>
      <c r="S248" s="43"/>
      <c r="T248" s="43"/>
      <c r="U248" s="43"/>
      <c r="V248" s="43"/>
      <c r="W248" s="43"/>
      <c r="X248" s="43"/>
      <c r="Y248" s="43"/>
      <c r="Z248" s="43"/>
    </row>
    <row r="249" ht="12.75" customHeight="1">
      <c r="A249" s="52"/>
      <c r="B249" s="53"/>
      <c r="C249" s="54"/>
      <c r="D249" s="55"/>
      <c r="E249" s="52"/>
      <c r="F249" s="56"/>
      <c r="G249" s="51"/>
      <c r="H249" s="43"/>
      <c r="I249" s="43"/>
      <c r="J249" s="43"/>
      <c r="K249" s="43"/>
      <c r="L249" s="43"/>
      <c r="M249" s="43"/>
      <c r="N249" s="43"/>
      <c r="O249" s="43"/>
      <c r="P249" s="43"/>
      <c r="Q249" s="43"/>
      <c r="R249" s="43"/>
      <c r="S249" s="43"/>
      <c r="T249" s="43"/>
      <c r="U249" s="43"/>
      <c r="V249" s="43"/>
      <c r="W249" s="43"/>
      <c r="X249" s="43"/>
      <c r="Y249" s="43"/>
      <c r="Z249" s="43"/>
    </row>
    <row r="250" ht="12.75" customHeight="1">
      <c r="A250" s="56">
        <v>7.02</v>
      </c>
      <c r="B250" s="61" t="s">
        <v>196</v>
      </c>
      <c r="C250" s="54"/>
      <c r="D250" s="54"/>
      <c r="E250" s="56"/>
      <c r="F250" s="56"/>
      <c r="G250" s="51"/>
      <c r="H250" s="43"/>
      <c r="I250" s="43"/>
      <c r="J250" s="43"/>
      <c r="K250" s="43"/>
      <c r="L250" s="43"/>
      <c r="M250" s="43"/>
      <c r="N250" s="43"/>
      <c r="O250" s="43"/>
      <c r="P250" s="43"/>
      <c r="Q250" s="43"/>
      <c r="R250" s="43"/>
      <c r="S250" s="43"/>
      <c r="T250" s="43"/>
      <c r="U250" s="43"/>
      <c r="V250" s="43"/>
      <c r="W250" s="43"/>
      <c r="X250" s="43"/>
      <c r="Y250" s="43"/>
      <c r="Z250" s="43"/>
    </row>
    <row r="251" ht="12.75" customHeight="1">
      <c r="A251" s="52"/>
      <c r="B251" s="53"/>
      <c r="C251" s="54"/>
      <c r="D251" s="55"/>
      <c r="E251" s="52"/>
      <c r="F251" s="56"/>
      <c r="G251" s="51"/>
      <c r="H251" s="43"/>
      <c r="I251" s="43"/>
      <c r="J251" s="43"/>
      <c r="K251" s="43"/>
      <c r="L251" s="43"/>
      <c r="M251" s="43"/>
      <c r="N251" s="43"/>
      <c r="O251" s="43"/>
      <c r="P251" s="43"/>
      <c r="Q251" s="43"/>
      <c r="R251" s="43"/>
      <c r="S251" s="43"/>
      <c r="T251" s="43"/>
      <c r="U251" s="43"/>
      <c r="V251" s="43"/>
      <c r="W251" s="43"/>
      <c r="X251" s="43"/>
      <c r="Y251" s="43"/>
      <c r="Z251" s="43"/>
    </row>
    <row r="252" ht="12.75" customHeight="1">
      <c r="A252" s="52"/>
      <c r="B252" s="53" t="s">
        <v>197</v>
      </c>
      <c r="C252" s="54"/>
      <c r="D252" s="55"/>
      <c r="E252" s="52"/>
      <c r="F252" s="56"/>
      <c r="G252" s="51"/>
      <c r="H252" s="43"/>
      <c r="I252" s="43"/>
      <c r="J252" s="43"/>
      <c r="K252" s="43"/>
      <c r="L252" s="43"/>
      <c r="M252" s="43"/>
      <c r="N252" s="43"/>
      <c r="O252" s="43"/>
      <c r="P252" s="43"/>
      <c r="Q252" s="43"/>
      <c r="R252" s="43"/>
      <c r="S252" s="43"/>
      <c r="T252" s="43"/>
      <c r="U252" s="43"/>
      <c r="V252" s="43"/>
      <c r="W252" s="43"/>
      <c r="X252" s="43"/>
      <c r="Y252" s="43"/>
      <c r="Z252" s="43"/>
    </row>
    <row r="253" ht="12.75" customHeight="1">
      <c r="A253" s="52"/>
      <c r="B253" s="53"/>
      <c r="C253" s="54"/>
      <c r="D253" s="55"/>
      <c r="E253" s="52"/>
      <c r="F253" s="56"/>
      <c r="G253" s="51"/>
      <c r="H253" s="43"/>
      <c r="I253" s="43"/>
      <c r="J253" s="43"/>
      <c r="K253" s="43"/>
      <c r="L253" s="43"/>
      <c r="M253" s="43"/>
      <c r="N253" s="43"/>
      <c r="O253" s="43"/>
      <c r="P253" s="43"/>
      <c r="Q253" s="43"/>
      <c r="R253" s="43"/>
      <c r="S253" s="43"/>
      <c r="T253" s="43"/>
      <c r="U253" s="43"/>
      <c r="V253" s="43"/>
      <c r="W253" s="43"/>
      <c r="X253" s="43"/>
      <c r="Y253" s="43"/>
      <c r="Z253" s="43"/>
    </row>
    <row r="254" ht="12.75" customHeight="1">
      <c r="A254" s="52"/>
      <c r="B254" s="53" t="s">
        <v>198</v>
      </c>
      <c r="C254" s="54"/>
      <c r="D254" s="55"/>
      <c r="E254" s="52"/>
      <c r="F254" s="56"/>
      <c r="G254" s="51"/>
      <c r="H254" s="43"/>
      <c r="I254" s="43"/>
      <c r="J254" s="43"/>
      <c r="K254" s="43"/>
      <c r="L254" s="43"/>
      <c r="M254" s="43"/>
      <c r="N254" s="43"/>
      <c r="O254" s="43"/>
      <c r="P254" s="43"/>
      <c r="Q254" s="43"/>
      <c r="R254" s="43"/>
      <c r="S254" s="43"/>
      <c r="T254" s="43"/>
      <c r="U254" s="43"/>
      <c r="V254" s="43"/>
      <c r="W254" s="43"/>
      <c r="X254" s="43"/>
      <c r="Y254" s="43"/>
      <c r="Z254" s="43"/>
    </row>
    <row r="255" ht="12.75" customHeight="1">
      <c r="A255" s="52" t="s">
        <v>51</v>
      </c>
      <c r="B255" s="53" t="s">
        <v>199</v>
      </c>
      <c r="C255" s="54" t="s">
        <v>33</v>
      </c>
      <c r="D255" s="55">
        <v>2.0</v>
      </c>
      <c r="E255" s="52">
        <v>32520.0</v>
      </c>
      <c r="F255" s="56">
        <f>E255*D255</f>
        <v>65040</v>
      </c>
      <c r="G255" s="51"/>
      <c r="H255" s="43"/>
      <c r="I255" s="43"/>
      <c r="J255" s="43"/>
      <c r="K255" s="43"/>
      <c r="L255" s="43"/>
      <c r="M255" s="43"/>
      <c r="N255" s="43"/>
      <c r="O255" s="43"/>
      <c r="P255" s="43"/>
      <c r="Q255" s="43"/>
      <c r="R255" s="43"/>
      <c r="S255" s="43"/>
      <c r="T255" s="43"/>
      <c r="U255" s="43"/>
      <c r="V255" s="43"/>
      <c r="W255" s="43"/>
      <c r="X255" s="43"/>
      <c r="Y255" s="43"/>
      <c r="Z255" s="43"/>
    </row>
    <row r="256" ht="12.75" customHeight="1">
      <c r="A256" s="52"/>
      <c r="B256" s="53"/>
      <c r="C256" s="54"/>
      <c r="D256" s="55"/>
      <c r="E256" s="52"/>
      <c r="F256" s="56"/>
      <c r="G256" s="51"/>
      <c r="H256" s="43"/>
      <c r="I256" s="43"/>
      <c r="J256" s="43"/>
      <c r="K256" s="43"/>
      <c r="L256" s="43"/>
      <c r="M256" s="43"/>
      <c r="N256" s="43"/>
      <c r="O256" s="43"/>
      <c r="P256" s="43"/>
      <c r="Q256" s="43"/>
      <c r="R256" s="43"/>
      <c r="S256" s="43"/>
      <c r="T256" s="43"/>
      <c r="U256" s="43"/>
      <c r="V256" s="43"/>
      <c r="W256" s="43"/>
      <c r="X256" s="43"/>
      <c r="Y256" s="43"/>
      <c r="Z256" s="43"/>
    </row>
    <row r="257" ht="12.75" customHeight="1">
      <c r="A257" s="52" t="s">
        <v>53</v>
      </c>
      <c r="B257" s="53" t="s">
        <v>200</v>
      </c>
      <c r="C257" s="54" t="s">
        <v>33</v>
      </c>
      <c r="D257" s="55">
        <v>2.0</v>
      </c>
      <c r="E257" s="52">
        <v>32340.0</v>
      </c>
      <c r="F257" s="56">
        <f t="shared" ref="F257:F261" si="5">E257*D257</f>
        <v>64680</v>
      </c>
      <c r="G257" s="51"/>
      <c r="H257" s="43"/>
      <c r="I257" s="43"/>
      <c r="J257" s="43"/>
      <c r="K257" s="43"/>
      <c r="L257" s="43"/>
      <c r="M257" s="43"/>
      <c r="N257" s="43"/>
      <c r="O257" s="43"/>
      <c r="P257" s="43"/>
      <c r="Q257" s="43"/>
      <c r="R257" s="43"/>
      <c r="S257" s="43"/>
      <c r="T257" s="43"/>
      <c r="U257" s="43"/>
      <c r="V257" s="43"/>
      <c r="W257" s="43"/>
      <c r="X257" s="43"/>
      <c r="Y257" s="43"/>
      <c r="Z257" s="43"/>
    </row>
    <row r="258" ht="12.75" customHeight="1">
      <c r="A258" s="52" t="s">
        <v>55</v>
      </c>
      <c r="B258" s="53" t="s">
        <v>201</v>
      </c>
      <c r="C258" s="54" t="s">
        <v>33</v>
      </c>
      <c r="D258" s="55">
        <v>4.0</v>
      </c>
      <c r="E258" s="52">
        <v>32340.0</v>
      </c>
      <c r="F258" s="56">
        <f t="shared" si="5"/>
        <v>129360</v>
      </c>
      <c r="G258" s="51"/>
      <c r="H258" s="43"/>
      <c r="I258" s="43"/>
      <c r="J258" s="43"/>
      <c r="K258" s="43"/>
      <c r="L258" s="43"/>
      <c r="M258" s="43"/>
      <c r="N258" s="43"/>
      <c r="O258" s="43"/>
      <c r="P258" s="43"/>
      <c r="Q258" s="43"/>
      <c r="R258" s="43"/>
      <c r="S258" s="43"/>
      <c r="T258" s="43"/>
      <c r="U258" s="43"/>
      <c r="V258" s="43"/>
      <c r="W258" s="43"/>
      <c r="X258" s="43"/>
      <c r="Y258" s="43"/>
      <c r="Z258" s="43"/>
    </row>
    <row r="259" ht="12.75" customHeight="1">
      <c r="A259" s="52" t="s">
        <v>57</v>
      </c>
      <c r="B259" s="53" t="s">
        <v>202</v>
      </c>
      <c r="C259" s="54" t="s">
        <v>33</v>
      </c>
      <c r="D259" s="55">
        <v>4.0</v>
      </c>
      <c r="E259" s="52">
        <v>32340.0</v>
      </c>
      <c r="F259" s="56">
        <f t="shared" si="5"/>
        <v>129360</v>
      </c>
      <c r="G259" s="51"/>
      <c r="H259" s="43"/>
      <c r="I259" s="43"/>
      <c r="J259" s="43"/>
      <c r="K259" s="43"/>
      <c r="L259" s="43"/>
      <c r="M259" s="43"/>
      <c r="N259" s="43"/>
      <c r="O259" s="43"/>
      <c r="P259" s="43"/>
      <c r="Q259" s="43"/>
      <c r="R259" s="43"/>
      <c r="S259" s="43"/>
      <c r="T259" s="43"/>
      <c r="U259" s="43"/>
      <c r="V259" s="43"/>
      <c r="W259" s="43"/>
      <c r="X259" s="43"/>
      <c r="Y259" s="43"/>
      <c r="Z259" s="43"/>
    </row>
    <row r="260" ht="12.75" customHeight="1">
      <c r="A260" s="52" t="s">
        <v>59</v>
      </c>
      <c r="B260" s="53" t="s">
        <v>203</v>
      </c>
      <c r="C260" s="54" t="s">
        <v>33</v>
      </c>
      <c r="D260" s="55">
        <v>4.0</v>
      </c>
      <c r="E260" s="52">
        <v>32340.0</v>
      </c>
      <c r="F260" s="56">
        <f t="shared" si="5"/>
        <v>129360</v>
      </c>
      <c r="G260" s="51"/>
      <c r="H260" s="43"/>
      <c r="I260" s="43"/>
      <c r="J260" s="43"/>
      <c r="K260" s="43"/>
      <c r="L260" s="43"/>
      <c r="M260" s="43"/>
      <c r="N260" s="43"/>
      <c r="O260" s="43"/>
      <c r="P260" s="43"/>
      <c r="Q260" s="43"/>
      <c r="R260" s="43"/>
      <c r="S260" s="43"/>
      <c r="T260" s="43"/>
      <c r="U260" s="43"/>
      <c r="V260" s="43"/>
      <c r="W260" s="43"/>
      <c r="X260" s="43"/>
      <c r="Y260" s="43"/>
      <c r="Z260" s="43"/>
    </row>
    <row r="261" ht="12.75" customHeight="1">
      <c r="A261" s="52" t="s">
        <v>204</v>
      </c>
      <c r="B261" s="53" t="s">
        <v>205</v>
      </c>
      <c r="C261" s="54" t="s">
        <v>33</v>
      </c>
      <c r="D261" s="55">
        <v>6.0</v>
      </c>
      <c r="E261" s="52">
        <v>32340.0</v>
      </c>
      <c r="F261" s="56">
        <f t="shared" si="5"/>
        <v>194040</v>
      </c>
      <c r="G261" s="51"/>
      <c r="H261" s="43"/>
      <c r="I261" s="43"/>
      <c r="J261" s="43"/>
      <c r="K261" s="43"/>
      <c r="L261" s="43"/>
      <c r="M261" s="43"/>
      <c r="N261" s="43"/>
      <c r="O261" s="43"/>
      <c r="P261" s="43"/>
      <c r="Q261" s="43"/>
      <c r="R261" s="43"/>
      <c r="S261" s="43"/>
      <c r="T261" s="43"/>
      <c r="U261" s="43"/>
      <c r="V261" s="43"/>
      <c r="W261" s="43"/>
      <c r="X261" s="43"/>
      <c r="Y261" s="43"/>
      <c r="Z261" s="43"/>
    </row>
    <row r="262" ht="12.75" customHeight="1">
      <c r="A262" s="56"/>
      <c r="B262" s="61"/>
      <c r="C262" s="54"/>
      <c r="D262" s="54"/>
      <c r="E262" s="56"/>
      <c r="F262" s="56"/>
      <c r="G262" s="51"/>
      <c r="H262" s="43"/>
      <c r="I262" s="43"/>
      <c r="J262" s="43"/>
      <c r="K262" s="43"/>
      <c r="L262" s="43"/>
      <c r="M262" s="43"/>
      <c r="N262" s="43"/>
      <c r="O262" s="43"/>
      <c r="P262" s="43"/>
      <c r="Q262" s="43"/>
      <c r="R262" s="43"/>
      <c r="S262" s="43"/>
      <c r="T262" s="43"/>
      <c r="U262" s="43"/>
      <c r="V262" s="43"/>
      <c r="W262" s="43"/>
      <c r="X262" s="43"/>
      <c r="Y262" s="43"/>
      <c r="Z262" s="43"/>
    </row>
    <row r="263" ht="12.75" customHeight="1">
      <c r="A263" s="56">
        <v>7.03</v>
      </c>
      <c r="B263" s="61" t="s">
        <v>206</v>
      </c>
      <c r="C263" s="54"/>
      <c r="D263" s="54"/>
      <c r="E263" s="56"/>
      <c r="F263" s="56"/>
      <c r="G263" s="51"/>
      <c r="H263" s="43"/>
      <c r="I263" s="43"/>
      <c r="J263" s="43"/>
      <c r="K263" s="43"/>
      <c r="L263" s="43"/>
      <c r="M263" s="43"/>
      <c r="N263" s="43"/>
      <c r="O263" s="43"/>
      <c r="P263" s="43"/>
      <c r="Q263" s="43"/>
      <c r="R263" s="43"/>
      <c r="S263" s="43"/>
      <c r="T263" s="43"/>
      <c r="U263" s="43"/>
      <c r="V263" s="43"/>
      <c r="W263" s="43"/>
      <c r="X263" s="43"/>
      <c r="Y263" s="43"/>
      <c r="Z263" s="43"/>
    </row>
    <row r="264" ht="12.75" customHeight="1">
      <c r="A264" s="52"/>
      <c r="B264" s="53"/>
      <c r="C264" s="54"/>
      <c r="D264" s="55"/>
      <c r="E264" s="52"/>
      <c r="F264" s="56"/>
      <c r="G264" s="51"/>
      <c r="H264" s="43"/>
      <c r="I264" s="43"/>
      <c r="J264" s="43"/>
      <c r="K264" s="43"/>
      <c r="L264" s="43"/>
      <c r="M264" s="43"/>
      <c r="N264" s="43"/>
      <c r="O264" s="43"/>
      <c r="P264" s="43"/>
      <c r="Q264" s="43"/>
      <c r="R264" s="43"/>
      <c r="S264" s="43"/>
      <c r="T264" s="43"/>
      <c r="U264" s="43"/>
      <c r="V264" s="43"/>
      <c r="W264" s="43"/>
      <c r="X264" s="43"/>
      <c r="Y264" s="43"/>
      <c r="Z264" s="43"/>
    </row>
    <row r="265" ht="12.75" customHeight="1">
      <c r="A265" s="52" t="s">
        <v>51</v>
      </c>
      <c r="B265" s="53" t="s">
        <v>207</v>
      </c>
      <c r="C265" s="54" t="s">
        <v>33</v>
      </c>
      <c r="D265" s="55"/>
      <c r="E265" s="52"/>
      <c r="F265" s="56"/>
      <c r="G265" s="51"/>
      <c r="H265" s="43"/>
      <c r="I265" s="43"/>
      <c r="J265" s="43"/>
      <c r="K265" s="43"/>
      <c r="L265" s="43"/>
      <c r="M265" s="43"/>
      <c r="N265" s="43"/>
      <c r="O265" s="43"/>
      <c r="P265" s="43"/>
      <c r="Q265" s="43"/>
      <c r="R265" s="43"/>
      <c r="S265" s="43"/>
      <c r="T265" s="43"/>
      <c r="U265" s="43"/>
      <c r="V265" s="43"/>
      <c r="W265" s="43"/>
      <c r="X265" s="43"/>
      <c r="Y265" s="43"/>
      <c r="Z265" s="43"/>
    </row>
    <row r="266" ht="12.75" customHeight="1">
      <c r="A266" s="52"/>
      <c r="B266" s="53"/>
      <c r="C266" s="54"/>
      <c r="D266" s="55"/>
      <c r="E266" s="52"/>
      <c r="F266" s="56"/>
      <c r="G266" s="51"/>
      <c r="H266" s="43"/>
      <c r="I266" s="43"/>
      <c r="J266" s="43"/>
      <c r="K266" s="43"/>
      <c r="L266" s="43"/>
      <c r="M266" s="43"/>
      <c r="N266" s="43"/>
      <c r="O266" s="43"/>
      <c r="P266" s="43"/>
      <c r="Q266" s="43"/>
      <c r="R266" s="43"/>
      <c r="S266" s="43"/>
      <c r="T266" s="43"/>
      <c r="U266" s="43"/>
      <c r="V266" s="43"/>
      <c r="W266" s="43"/>
      <c r="X266" s="43"/>
      <c r="Y266" s="43"/>
      <c r="Z266" s="43"/>
    </row>
    <row r="267" ht="12.75" customHeight="1">
      <c r="A267" s="52" t="s">
        <v>53</v>
      </c>
      <c r="B267" s="53" t="s">
        <v>208</v>
      </c>
      <c r="C267" s="54" t="s">
        <v>33</v>
      </c>
      <c r="D267" s="55">
        <v>22.0</v>
      </c>
      <c r="E267" s="62">
        <v>2000.0</v>
      </c>
      <c r="F267" s="56">
        <f>E267*D267</f>
        <v>44000</v>
      </c>
      <c r="G267" s="51"/>
      <c r="H267" s="43"/>
      <c r="I267" s="43"/>
      <c r="J267" s="43"/>
      <c r="K267" s="43"/>
      <c r="L267" s="43"/>
      <c r="M267" s="43"/>
      <c r="N267" s="43"/>
      <c r="O267" s="43"/>
      <c r="P267" s="43"/>
      <c r="Q267" s="43"/>
      <c r="R267" s="43"/>
      <c r="S267" s="43"/>
      <c r="T267" s="43"/>
      <c r="U267" s="43"/>
      <c r="V267" s="43"/>
      <c r="W267" s="43"/>
      <c r="X267" s="43"/>
      <c r="Y267" s="43"/>
      <c r="Z267" s="43"/>
    </row>
    <row r="268" ht="12.75" customHeight="1">
      <c r="A268" s="52"/>
      <c r="B268" s="53"/>
      <c r="C268" s="54"/>
      <c r="D268" s="55"/>
      <c r="E268" s="52"/>
      <c r="F268" s="56"/>
      <c r="G268" s="51"/>
      <c r="H268" s="43"/>
      <c r="I268" s="43"/>
      <c r="J268" s="43"/>
      <c r="K268" s="43"/>
      <c r="L268" s="43"/>
      <c r="M268" s="43"/>
      <c r="N268" s="43"/>
      <c r="O268" s="43"/>
      <c r="P268" s="43"/>
      <c r="Q268" s="43"/>
      <c r="R268" s="43"/>
      <c r="S268" s="43"/>
      <c r="T268" s="43"/>
      <c r="U268" s="43"/>
      <c r="V268" s="43"/>
      <c r="W268" s="43"/>
      <c r="X268" s="43"/>
      <c r="Y268" s="43"/>
      <c r="Z268" s="43"/>
    </row>
    <row r="269" ht="12.75" customHeight="1">
      <c r="A269" s="52" t="s">
        <v>55</v>
      </c>
      <c r="B269" s="53" t="s">
        <v>209</v>
      </c>
      <c r="C269" s="54" t="s">
        <v>33</v>
      </c>
      <c r="D269" s="55">
        <v>20.0</v>
      </c>
      <c r="E269" s="62">
        <v>3000.0</v>
      </c>
      <c r="F269" s="56">
        <f>E269*D269</f>
        <v>60000</v>
      </c>
      <c r="G269" s="51"/>
      <c r="H269" s="43"/>
      <c r="I269" s="43"/>
      <c r="J269" s="43"/>
      <c r="K269" s="43"/>
      <c r="L269" s="43"/>
      <c r="M269" s="43"/>
      <c r="N269" s="43"/>
      <c r="O269" s="43"/>
      <c r="P269" s="43"/>
      <c r="Q269" s="43"/>
      <c r="R269" s="43"/>
      <c r="S269" s="43"/>
      <c r="T269" s="43"/>
      <c r="U269" s="43"/>
      <c r="V269" s="43"/>
      <c r="W269" s="43"/>
      <c r="X269" s="43"/>
      <c r="Y269" s="43"/>
      <c r="Z269" s="43"/>
    </row>
    <row r="270" ht="12.75" customHeight="1">
      <c r="A270" s="52"/>
      <c r="B270" s="53"/>
      <c r="C270" s="54"/>
      <c r="D270" s="55"/>
      <c r="E270" s="52"/>
      <c r="F270" s="56"/>
      <c r="G270" s="51"/>
      <c r="H270" s="43"/>
      <c r="I270" s="43"/>
      <c r="J270" s="43"/>
      <c r="K270" s="43"/>
      <c r="L270" s="43"/>
      <c r="M270" s="43"/>
      <c r="N270" s="43"/>
      <c r="O270" s="43"/>
      <c r="P270" s="43"/>
      <c r="Q270" s="43"/>
      <c r="R270" s="43"/>
      <c r="S270" s="43"/>
      <c r="T270" s="43"/>
      <c r="U270" s="43"/>
      <c r="V270" s="43"/>
      <c r="W270" s="43"/>
      <c r="X270" s="43"/>
      <c r="Y270" s="43"/>
      <c r="Z270" s="43"/>
    </row>
    <row r="271" ht="12.75" customHeight="1">
      <c r="A271" s="52" t="s">
        <v>57</v>
      </c>
      <c r="B271" s="53" t="s">
        <v>210</v>
      </c>
      <c r="C271" s="54" t="s">
        <v>104</v>
      </c>
      <c r="D271" s="55">
        <v>40.0</v>
      </c>
      <c r="E271" s="62">
        <v>1350.0</v>
      </c>
      <c r="F271" s="56">
        <f>E271*D271</f>
        <v>54000</v>
      </c>
      <c r="G271" s="51"/>
      <c r="H271" s="43"/>
      <c r="I271" s="43"/>
      <c r="J271" s="43"/>
      <c r="K271" s="43"/>
      <c r="L271" s="43"/>
      <c r="M271" s="43"/>
      <c r="N271" s="43"/>
      <c r="O271" s="43"/>
      <c r="P271" s="43"/>
      <c r="Q271" s="43"/>
      <c r="R271" s="43"/>
      <c r="S271" s="43"/>
      <c r="T271" s="43"/>
      <c r="U271" s="43"/>
      <c r="V271" s="43"/>
      <c r="W271" s="43"/>
      <c r="X271" s="43"/>
      <c r="Y271" s="43"/>
      <c r="Z271" s="43"/>
    </row>
    <row r="272" ht="12.75" customHeight="1">
      <c r="A272" s="52"/>
      <c r="B272" s="53"/>
      <c r="C272" s="54"/>
      <c r="D272" s="55"/>
      <c r="E272" s="52"/>
      <c r="F272" s="56"/>
      <c r="G272" s="51"/>
      <c r="H272" s="43"/>
      <c r="I272" s="43"/>
      <c r="J272" s="43"/>
      <c r="K272" s="43"/>
      <c r="L272" s="43"/>
      <c r="M272" s="43"/>
      <c r="N272" s="43"/>
      <c r="O272" s="43"/>
      <c r="P272" s="43"/>
      <c r="Q272" s="43"/>
      <c r="R272" s="43"/>
      <c r="S272" s="43"/>
      <c r="T272" s="43"/>
      <c r="U272" s="43"/>
      <c r="V272" s="43"/>
      <c r="W272" s="43"/>
      <c r="X272" s="43"/>
      <c r="Y272" s="43"/>
      <c r="Z272" s="43"/>
    </row>
    <row r="273" ht="12.75" customHeight="1">
      <c r="A273" s="56">
        <v>7.04</v>
      </c>
      <c r="B273" s="61" t="s">
        <v>211</v>
      </c>
      <c r="C273" s="54"/>
      <c r="D273" s="54"/>
      <c r="E273" s="56"/>
      <c r="F273" s="56"/>
      <c r="G273" s="51"/>
      <c r="H273" s="43"/>
      <c r="I273" s="43"/>
      <c r="J273" s="43"/>
      <c r="K273" s="43"/>
      <c r="L273" s="43"/>
      <c r="M273" s="43"/>
      <c r="N273" s="43"/>
      <c r="O273" s="43"/>
      <c r="P273" s="43"/>
      <c r="Q273" s="43"/>
      <c r="R273" s="43"/>
      <c r="S273" s="43"/>
      <c r="T273" s="43"/>
      <c r="U273" s="43"/>
      <c r="V273" s="43"/>
      <c r="W273" s="43"/>
      <c r="X273" s="43"/>
      <c r="Y273" s="43"/>
      <c r="Z273" s="43"/>
    </row>
    <row r="274" ht="12.75" customHeight="1">
      <c r="A274" s="52"/>
      <c r="B274" s="53"/>
      <c r="C274" s="54"/>
      <c r="D274" s="55"/>
      <c r="E274" s="52"/>
      <c r="F274" s="56"/>
      <c r="G274" s="51"/>
      <c r="H274" s="43"/>
      <c r="I274" s="43"/>
      <c r="J274" s="43"/>
      <c r="K274" s="43"/>
      <c r="L274" s="43"/>
      <c r="M274" s="43"/>
      <c r="N274" s="43"/>
      <c r="O274" s="43"/>
      <c r="P274" s="43"/>
      <c r="Q274" s="43"/>
      <c r="R274" s="43"/>
      <c r="S274" s="43"/>
      <c r="T274" s="43"/>
      <c r="U274" s="43"/>
      <c r="V274" s="43"/>
      <c r="W274" s="43"/>
      <c r="X274" s="43"/>
      <c r="Y274" s="43"/>
      <c r="Z274" s="43"/>
    </row>
    <row r="275" ht="12.75" customHeight="1">
      <c r="A275" s="52"/>
      <c r="B275" s="53" t="s">
        <v>212</v>
      </c>
      <c r="C275" s="54"/>
      <c r="D275" s="55"/>
      <c r="E275" s="52"/>
      <c r="F275" s="56"/>
      <c r="G275" s="51"/>
      <c r="H275" s="43"/>
      <c r="I275" s="43"/>
      <c r="J275" s="43"/>
      <c r="K275" s="43"/>
      <c r="L275" s="43"/>
      <c r="M275" s="43"/>
      <c r="N275" s="43"/>
      <c r="O275" s="43"/>
      <c r="P275" s="43"/>
      <c r="Q275" s="43"/>
      <c r="R275" s="43"/>
      <c r="S275" s="43"/>
      <c r="T275" s="43"/>
      <c r="U275" s="43"/>
      <c r="V275" s="43"/>
      <c r="W275" s="43"/>
      <c r="X275" s="43"/>
      <c r="Y275" s="43"/>
      <c r="Z275" s="43"/>
    </row>
    <row r="276" ht="12.75" customHeight="1">
      <c r="A276" s="52"/>
      <c r="B276" s="53" t="s">
        <v>213</v>
      </c>
      <c r="C276" s="54"/>
      <c r="D276" s="55"/>
      <c r="E276" s="52"/>
      <c r="F276" s="56"/>
      <c r="G276" s="51"/>
      <c r="H276" s="43"/>
      <c r="I276" s="43"/>
      <c r="J276" s="43"/>
      <c r="K276" s="43"/>
      <c r="L276" s="43"/>
      <c r="M276" s="43"/>
      <c r="N276" s="43"/>
      <c r="O276" s="43"/>
      <c r="P276" s="43"/>
      <c r="Q276" s="43"/>
      <c r="R276" s="43"/>
      <c r="S276" s="43"/>
      <c r="T276" s="43"/>
      <c r="U276" s="43"/>
      <c r="V276" s="43"/>
      <c r="W276" s="43"/>
      <c r="X276" s="43"/>
      <c r="Y276" s="43"/>
      <c r="Z276" s="43"/>
    </row>
    <row r="277" ht="12.75" customHeight="1">
      <c r="A277" s="52"/>
      <c r="B277" s="53" t="s">
        <v>214</v>
      </c>
      <c r="C277" s="54"/>
      <c r="D277" s="55"/>
      <c r="E277" s="52"/>
      <c r="F277" s="56"/>
      <c r="G277" s="51"/>
      <c r="H277" s="43"/>
      <c r="I277" s="43"/>
      <c r="J277" s="43"/>
      <c r="K277" s="43"/>
      <c r="L277" s="43"/>
      <c r="M277" s="43"/>
      <c r="N277" s="43"/>
      <c r="O277" s="43"/>
      <c r="P277" s="43"/>
      <c r="Q277" s="43"/>
      <c r="R277" s="43"/>
      <c r="S277" s="43"/>
      <c r="T277" s="43"/>
      <c r="U277" s="43"/>
      <c r="V277" s="43"/>
      <c r="W277" s="43"/>
      <c r="X277" s="43"/>
      <c r="Y277" s="43"/>
      <c r="Z277" s="43"/>
    </row>
    <row r="278" ht="12.75" customHeight="1">
      <c r="A278" s="52"/>
      <c r="B278" s="53" t="s">
        <v>215</v>
      </c>
      <c r="C278" s="54"/>
      <c r="D278" s="55"/>
      <c r="E278" s="52"/>
      <c r="F278" s="56"/>
      <c r="G278" s="51"/>
      <c r="H278" s="43"/>
      <c r="I278" s="43"/>
      <c r="J278" s="43"/>
      <c r="K278" s="43"/>
      <c r="L278" s="43"/>
      <c r="M278" s="43"/>
      <c r="N278" s="43"/>
      <c r="O278" s="43"/>
      <c r="P278" s="43"/>
      <c r="Q278" s="43"/>
      <c r="R278" s="43"/>
      <c r="S278" s="43"/>
      <c r="T278" s="43"/>
      <c r="U278" s="43"/>
      <c r="V278" s="43"/>
      <c r="W278" s="43"/>
      <c r="X278" s="43"/>
      <c r="Y278" s="43"/>
      <c r="Z278" s="43"/>
    </row>
    <row r="279" ht="12.75" customHeight="1">
      <c r="A279" s="52"/>
      <c r="B279" s="53" t="s">
        <v>216</v>
      </c>
      <c r="C279" s="54"/>
      <c r="D279" s="55"/>
      <c r="E279" s="52"/>
      <c r="F279" s="56"/>
      <c r="G279" s="51"/>
      <c r="H279" s="43"/>
      <c r="I279" s="43"/>
      <c r="J279" s="43"/>
      <c r="K279" s="43"/>
      <c r="L279" s="43"/>
      <c r="M279" s="43"/>
      <c r="N279" s="43"/>
      <c r="O279" s="43"/>
      <c r="P279" s="43"/>
      <c r="Q279" s="43"/>
      <c r="R279" s="43"/>
      <c r="S279" s="43"/>
      <c r="T279" s="43"/>
      <c r="U279" s="43"/>
      <c r="V279" s="43"/>
      <c r="W279" s="43"/>
      <c r="X279" s="43"/>
      <c r="Y279" s="43"/>
      <c r="Z279" s="43"/>
    </row>
    <row r="280" ht="12.75" customHeight="1">
      <c r="A280" s="52"/>
      <c r="B280" s="53" t="s">
        <v>217</v>
      </c>
      <c r="C280" s="54"/>
      <c r="D280" s="55"/>
      <c r="E280" s="52"/>
      <c r="F280" s="56"/>
      <c r="G280" s="51"/>
      <c r="H280" s="43"/>
      <c r="I280" s="43"/>
      <c r="J280" s="43"/>
      <c r="K280" s="43"/>
      <c r="L280" s="43"/>
      <c r="M280" s="43"/>
      <c r="N280" s="43"/>
      <c r="O280" s="43"/>
      <c r="P280" s="43"/>
      <c r="Q280" s="43"/>
      <c r="R280" s="43"/>
      <c r="S280" s="43"/>
      <c r="T280" s="43"/>
      <c r="U280" s="43"/>
      <c r="V280" s="43"/>
      <c r="W280" s="43"/>
      <c r="X280" s="43"/>
      <c r="Y280" s="43"/>
      <c r="Z280" s="43"/>
    </row>
    <row r="281" ht="12.75" customHeight="1">
      <c r="A281" s="52"/>
      <c r="B281" s="53" t="s">
        <v>218</v>
      </c>
      <c r="C281" s="54"/>
      <c r="D281" s="55"/>
      <c r="E281" s="52"/>
      <c r="F281" s="56"/>
      <c r="G281" s="51"/>
      <c r="H281" s="43"/>
      <c r="I281" s="43"/>
      <c r="J281" s="43"/>
      <c r="K281" s="43"/>
      <c r="L281" s="43"/>
      <c r="M281" s="43"/>
      <c r="N281" s="43"/>
      <c r="O281" s="43"/>
      <c r="P281" s="43"/>
      <c r="Q281" s="43"/>
      <c r="R281" s="43"/>
      <c r="S281" s="43"/>
      <c r="T281" s="43"/>
      <c r="U281" s="43"/>
      <c r="V281" s="43"/>
      <c r="W281" s="43"/>
      <c r="X281" s="43"/>
      <c r="Y281" s="43"/>
      <c r="Z281" s="43"/>
    </row>
    <row r="282" ht="12.75" customHeight="1">
      <c r="A282" s="52"/>
      <c r="B282" s="53" t="s">
        <v>219</v>
      </c>
      <c r="C282" s="54"/>
      <c r="D282" s="55"/>
      <c r="E282" s="52"/>
      <c r="F282" s="56"/>
      <c r="G282" s="51"/>
      <c r="H282" s="43"/>
      <c r="I282" s="43"/>
      <c r="J282" s="43"/>
      <c r="K282" s="43"/>
      <c r="L282" s="43"/>
      <c r="M282" s="43"/>
      <c r="N282" s="43"/>
      <c r="O282" s="43"/>
      <c r="P282" s="43"/>
      <c r="Q282" s="43"/>
      <c r="R282" s="43"/>
      <c r="S282" s="43"/>
      <c r="T282" s="43"/>
      <c r="U282" s="43"/>
      <c r="V282" s="43"/>
      <c r="W282" s="43"/>
      <c r="X282" s="43"/>
      <c r="Y282" s="43"/>
      <c r="Z282" s="43"/>
    </row>
    <row r="283" ht="12.75" customHeight="1">
      <c r="A283" s="52"/>
      <c r="B283" s="53" t="s">
        <v>220</v>
      </c>
      <c r="C283" s="54"/>
      <c r="D283" s="55"/>
      <c r="E283" s="52"/>
      <c r="F283" s="56"/>
      <c r="G283" s="51"/>
      <c r="H283" s="43"/>
      <c r="I283" s="43"/>
      <c r="J283" s="43"/>
      <c r="K283" s="43"/>
      <c r="L283" s="43"/>
      <c r="M283" s="43"/>
      <c r="N283" s="43"/>
      <c r="O283" s="43"/>
      <c r="P283" s="43"/>
      <c r="Q283" s="43"/>
      <c r="R283" s="43"/>
      <c r="S283" s="43"/>
      <c r="T283" s="43"/>
      <c r="U283" s="43"/>
      <c r="V283" s="43"/>
      <c r="W283" s="43"/>
      <c r="X283" s="43"/>
      <c r="Y283" s="43"/>
      <c r="Z283" s="43"/>
    </row>
    <row r="284" ht="12.75" customHeight="1">
      <c r="A284" s="52"/>
      <c r="B284" s="53" t="s">
        <v>221</v>
      </c>
      <c r="C284" s="54"/>
      <c r="D284" s="55"/>
      <c r="E284" s="52"/>
      <c r="F284" s="56"/>
      <c r="G284" s="51"/>
      <c r="H284" s="43"/>
      <c r="I284" s="43"/>
      <c r="J284" s="43"/>
      <c r="K284" s="43"/>
      <c r="L284" s="43"/>
      <c r="M284" s="43"/>
      <c r="N284" s="43"/>
      <c r="O284" s="43"/>
      <c r="P284" s="43"/>
      <c r="Q284" s="43"/>
      <c r="R284" s="43"/>
      <c r="S284" s="43"/>
      <c r="T284" s="43"/>
      <c r="U284" s="43"/>
      <c r="V284" s="43"/>
      <c r="W284" s="43"/>
      <c r="X284" s="43"/>
      <c r="Y284" s="43"/>
      <c r="Z284" s="43"/>
    </row>
    <row r="285" ht="12.75" customHeight="1">
      <c r="A285" s="52" t="s">
        <v>51</v>
      </c>
      <c r="B285" s="53" t="s">
        <v>222</v>
      </c>
      <c r="C285" s="54" t="s">
        <v>33</v>
      </c>
      <c r="D285" s="55">
        <v>20.0</v>
      </c>
      <c r="E285" s="62">
        <v>5500.0</v>
      </c>
      <c r="F285" s="56">
        <f>E285*D285</f>
        <v>110000</v>
      </c>
      <c r="G285" s="51"/>
      <c r="H285" s="43"/>
      <c r="I285" s="43"/>
      <c r="J285" s="43"/>
      <c r="K285" s="43"/>
      <c r="L285" s="43"/>
      <c r="M285" s="43"/>
      <c r="N285" s="43"/>
      <c r="O285" s="43"/>
      <c r="P285" s="43"/>
      <c r="Q285" s="43"/>
      <c r="R285" s="43"/>
      <c r="S285" s="43"/>
      <c r="T285" s="43"/>
      <c r="U285" s="43"/>
      <c r="V285" s="43"/>
      <c r="W285" s="43"/>
      <c r="X285" s="43"/>
      <c r="Y285" s="43"/>
      <c r="Z285" s="43"/>
    </row>
    <row r="286" ht="12.75" customHeight="1">
      <c r="A286" s="52"/>
      <c r="B286" s="53"/>
      <c r="C286" s="54"/>
      <c r="D286" s="55"/>
      <c r="E286" s="52"/>
      <c r="F286" s="56"/>
      <c r="G286" s="51"/>
      <c r="H286" s="43"/>
      <c r="I286" s="43"/>
      <c r="J286" s="43"/>
      <c r="K286" s="43"/>
      <c r="L286" s="43"/>
      <c r="M286" s="43"/>
      <c r="N286" s="43"/>
      <c r="O286" s="43"/>
      <c r="P286" s="43"/>
      <c r="Q286" s="43"/>
      <c r="R286" s="43"/>
      <c r="S286" s="43"/>
      <c r="T286" s="43"/>
      <c r="U286" s="43"/>
      <c r="V286" s="43"/>
      <c r="W286" s="43"/>
      <c r="X286" s="43"/>
      <c r="Y286" s="43"/>
      <c r="Z286" s="43"/>
    </row>
    <row r="287" ht="12.75" customHeight="1">
      <c r="A287" s="52" t="s">
        <v>53</v>
      </c>
      <c r="B287" s="53" t="s">
        <v>223</v>
      </c>
      <c r="C287" s="54" t="s">
        <v>33</v>
      </c>
      <c r="D287" s="55">
        <v>8.0</v>
      </c>
      <c r="E287" s="62">
        <v>25000.0</v>
      </c>
      <c r="F287" s="56">
        <f>E287*D287</f>
        <v>200000</v>
      </c>
      <c r="G287" s="51"/>
      <c r="H287" s="43"/>
      <c r="I287" s="43"/>
      <c r="J287" s="43"/>
      <c r="K287" s="43"/>
      <c r="L287" s="43"/>
      <c r="M287" s="43"/>
      <c r="N287" s="43"/>
      <c r="O287" s="43"/>
      <c r="P287" s="43"/>
      <c r="Q287" s="43"/>
      <c r="R287" s="43"/>
      <c r="S287" s="43"/>
      <c r="T287" s="43"/>
      <c r="U287" s="43"/>
      <c r="V287" s="43"/>
      <c r="W287" s="43"/>
      <c r="X287" s="43"/>
      <c r="Y287" s="43"/>
      <c r="Z287" s="43"/>
    </row>
    <row r="288" ht="12.75" customHeight="1">
      <c r="A288" s="52"/>
      <c r="B288" s="53"/>
      <c r="C288" s="54"/>
      <c r="D288" s="55"/>
      <c r="E288" s="52"/>
      <c r="F288" s="56"/>
      <c r="G288" s="51"/>
      <c r="H288" s="43"/>
      <c r="I288" s="43"/>
      <c r="J288" s="43"/>
      <c r="K288" s="43"/>
      <c r="L288" s="43"/>
      <c r="M288" s="43"/>
      <c r="N288" s="43"/>
      <c r="O288" s="43"/>
      <c r="P288" s="43"/>
      <c r="Q288" s="43"/>
      <c r="R288" s="43"/>
      <c r="S288" s="43"/>
      <c r="T288" s="43"/>
      <c r="U288" s="43"/>
      <c r="V288" s="43"/>
      <c r="W288" s="43"/>
      <c r="X288" s="43"/>
      <c r="Y288" s="43"/>
      <c r="Z288" s="43"/>
    </row>
    <row r="289" ht="12.75" customHeight="1">
      <c r="A289" s="56">
        <v>7.05</v>
      </c>
      <c r="B289" s="61" t="s">
        <v>224</v>
      </c>
      <c r="C289" s="54"/>
      <c r="D289" s="54"/>
      <c r="E289" s="56"/>
      <c r="F289" s="56"/>
      <c r="G289" s="51"/>
      <c r="H289" s="43"/>
      <c r="I289" s="43"/>
      <c r="J289" s="43"/>
      <c r="K289" s="43"/>
      <c r="L289" s="43"/>
      <c r="M289" s="43"/>
      <c r="N289" s="43"/>
      <c r="O289" s="43"/>
      <c r="P289" s="43"/>
      <c r="Q289" s="43"/>
      <c r="R289" s="43"/>
      <c r="S289" s="43"/>
      <c r="T289" s="43"/>
      <c r="U289" s="43"/>
      <c r="V289" s="43"/>
      <c r="W289" s="43"/>
      <c r="X289" s="43"/>
      <c r="Y289" s="43"/>
      <c r="Z289" s="43"/>
    </row>
    <row r="290" ht="12.75" customHeight="1">
      <c r="A290" s="52"/>
      <c r="B290" s="53" t="s">
        <v>225</v>
      </c>
      <c r="C290" s="54"/>
      <c r="D290" s="55"/>
      <c r="E290" s="52"/>
      <c r="F290" s="56"/>
      <c r="G290" s="51"/>
      <c r="H290" s="43"/>
      <c r="I290" s="43"/>
      <c r="J290" s="43"/>
      <c r="K290" s="43"/>
      <c r="L290" s="43"/>
      <c r="M290" s="43"/>
      <c r="N290" s="43"/>
      <c r="O290" s="43"/>
      <c r="P290" s="43"/>
      <c r="Q290" s="43"/>
      <c r="R290" s="43"/>
      <c r="S290" s="43"/>
      <c r="T290" s="43"/>
      <c r="U290" s="43"/>
      <c r="V290" s="43"/>
      <c r="W290" s="43"/>
      <c r="X290" s="43"/>
      <c r="Y290" s="43"/>
      <c r="Z290" s="43"/>
    </row>
    <row r="291" ht="12.75" customHeight="1">
      <c r="A291" s="52"/>
      <c r="B291" s="53" t="s">
        <v>226</v>
      </c>
      <c r="C291" s="54" t="s">
        <v>33</v>
      </c>
      <c r="D291" s="55">
        <v>1.0</v>
      </c>
      <c r="E291" s="62">
        <v>75000.0</v>
      </c>
      <c r="F291" s="56">
        <f>E291*D291</f>
        <v>75000</v>
      </c>
      <c r="G291" s="51"/>
      <c r="H291" s="43"/>
      <c r="I291" s="43"/>
      <c r="J291" s="43"/>
      <c r="K291" s="43"/>
      <c r="L291" s="43"/>
      <c r="M291" s="43"/>
      <c r="N291" s="43"/>
      <c r="O291" s="43"/>
      <c r="P291" s="43"/>
      <c r="Q291" s="43"/>
      <c r="R291" s="43"/>
      <c r="S291" s="43"/>
      <c r="T291" s="43"/>
      <c r="U291" s="43"/>
      <c r="V291" s="43"/>
      <c r="W291" s="43"/>
      <c r="X291" s="43"/>
      <c r="Y291" s="43"/>
      <c r="Z291" s="43"/>
    </row>
    <row r="292" ht="12.75" customHeight="1">
      <c r="A292" s="52"/>
      <c r="B292" s="53"/>
      <c r="C292" s="54"/>
      <c r="D292" s="55"/>
      <c r="E292" s="52"/>
      <c r="F292" s="56"/>
      <c r="G292" s="51"/>
      <c r="H292" s="43"/>
      <c r="I292" s="43"/>
      <c r="J292" s="43"/>
      <c r="K292" s="43"/>
      <c r="L292" s="43"/>
      <c r="M292" s="43"/>
      <c r="N292" s="43"/>
      <c r="O292" s="43"/>
      <c r="P292" s="43"/>
      <c r="Q292" s="43"/>
      <c r="R292" s="43"/>
      <c r="S292" s="43"/>
      <c r="T292" s="43"/>
      <c r="U292" s="43"/>
      <c r="V292" s="43"/>
      <c r="W292" s="43"/>
      <c r="X292" s="43"/>
      <c r="Y292" s="43"/>
      <c r="Z292" s="43"/>
    </row>
    <row r="293" ht="12.75" customHeight="1">
      <c r="A293" s="60"/>
      <c r="B293" s="58" t="s">
        <v>227</v>
      </c>
      <c r="C293" s="59"/>
      <c r="D293" s="59"/>
      <c r="E293" s="60"/>
      <c r="F293" s="60">
        <f>SUM(F239:F292)</f>
        <v>3390912</v>
      </c>
      <c r="G293" s="51"/>
      <c r="H293" s="43"/>
      <c r="I293" s="43"/>
      <c r="J293" s="43"/>
      <c r="K293" s="43"/>
      <c r="L293" s="43"/>
      <c r="M293" s="43"/>
      <c r="N293" s="43"/>
      <c r="O293" s="43"/>
      <c r="P293" s="43"/>
      <c r="Q293" s="43"/>
      <c r="R293" s="43"/>
      <c r="S293" s="43"/>
      <c r="T293" s="43"/>
      <c r="U293" s="43"/>
      <c r="V293" s="43"/>
      <c r="W293" s="43"/>
      <c r="X293" s="43"/>
      <c r="Y293" s="43"/>
      <c r="Z293" s="43"/>
    </row>
    <row r="294" ht="12.75" customHeight="1">
      <c r="A294" s="52"/>
      <c r="B294" s="53"/>
      <c r="C294" s="54"/>
      <c r="D294" s="55"/>
      <c r="E294" s="52"/>
      <c r="F294" s="56"/>
      <c r="G294" s="51"/>
      <c r="H294" s="43"/>
      <c r="I294" s="43"/>
      <c r="J294" s="43"/>
      <c r="K294" s="43"/>
      <c r="L294" s="43"/>
      <c r="M294" s="43"/>
      <c r="N294" s="43"/>
      <c r="O294" s="43"/>
      <c r="P294" s="43"/>
      <c r="Q294" s="43"/>
      <c r="R294" s="43"/>
      <c r="S294" s="43"/>
      <c r="T294" s="43"/>
      <c r="U294" s="43"/>
      <c r="V294" s="43"/>
      <c r="W294" s="43"/>
      <c r="X294" s="43"/>
      <c r="Y294" s="43"/>
      <c r="Z294" s="43"/>
    </row>
    <row r="295" ht="12.75" customHeight="1">
      <c r="A295" s="57">
        <v>8.0</v>
      </c>
      <c r="B295" s="58" t="s">
        <v>228</v>
      </c>
      <c r="C295" s="59"/>
      <c r="D295" s="59"/>
      <c r="E295" s="60"/>
      <c r="F295" s="60"/>
      <c r="G295" s="51"/>
      <c r="H295" s="43"/>
      <c r="I295" s="43"/>
      <c r="J295" s="43"/>
      <c r="K295" s="43"/>
      <c r="L295" s="43"/>
      <c r="M295" s="43"/>
      <c r="N295" s="43"/>
      <c r="O295" s="43"/>
      <c r="P295" s="43"/>
      <c r="Q295" s="43"/>
      <c r="R295" s="43"/>
      <c r="S295" s="43"/>
      <c r="T295" s="43"/>
      <c r="U295" s="43"/>
      <c r="V295" s="43"/>
      <c r="W295" s="43"/>
      <c r="X295" s="43"/>
      <c r="Y295" s="43"/>
      <c r="Z295" s="43"/>
    </row>
    <row r="296" ht="12.75" customHeight="1">
      <c r="A296" s="52"/>
      <c r="B296" s="53"/>
      <c r="C296" s="54"/>
      <c r="D296" s="55"/>
      <c r="E296" s="52"/>
      <c r="F296" s="56"/>
      <c r="G296" s="51"/>
      <c r="H296" s="43"/>
      <c r="I296" s="43"/>
      <c r="J296" s="43"/>
      <c r="K296" s="43"/>
      <c r="L296" s="43"/>
      <c r="M296" s="43"/>
      <c r="N296" s="43"/>
      <c r="O296" s="43"/>
      <c r="P296" s="43"/>
      <c r="Q296" s="43"/>
      <c r="R296" s="43"/>
      <c r="S296" s="43"/>
      <c r="T296" s="43"/>
      <c r="U296" s="43"/>
      <c r="V296" s="43"/>
      <c r="W296" s="43"/>
      <c r="X296" s="43"/>
      <c r="Y296" s="43"/>
      <c r="Z296" s="43"/>
    </row>
    <row r="297" ht="12.75" customHeight="1">
      <c r="A297" s="56">
        <v>8.01</v>
      </c>
      <c r="B297" s="61" t="s">
        <v>229</v>
      </c>
      <c r="C297" s="54"/>
      <c r="D297" s="54"/>
      <c r="E297" s="56"/>
      <c r="F297" s="56"/>
      <c r="G297" s="51"/>
      <c r="H297" s="43"/>
      <c r="I297" s="43"/>
      <c r="J297" s="43"/>
      <c r="K297" s="43"/>
      <c r="L297" s="43"/>
      <c r="M297" s="43"/>
      <c r="N297" s="43"/>
      <c r="O297" s="43"/>
      <c r="P297" s="43"/>
      <c r="Q297" s="43"/>
      <c r="R297" s="43"/>
      <c r="S297" s="43"/>
      <c r="T297" s="43"/>
      <c r="U297" s="43"/>
      <c r="V297" s="43"/>
      <c r="W297" s="43"/>
      <c r="X297" s="43"/>
      <c r="Y297" s="43"/>
      <c r="Z297" s="43"/>
    </row>
    <row r="298" ht="12.75" customHeight="1">
      <c r="A298" s="52"/>
      <c r="B298" s="53"/>
      <c r="C298" s="54"/>
      <c r="D298" s="55"/>
      <c r="E298" s="52"/>
      <c r="F298" s="56"/>
      <c r="G298" s="51"/>
      <c r="H298" s="43"/>
      <c r="I298" s="43"/>
      <c r="J298" s="43"/>
      <c r="K298" s="43"/>
      <c r="L298" s="43"/>
      <c r="M298" s="43"/>
      <c r="N298" s="43"/>
      <c r="O298" s="43"/>
      <c r="P298" s="43"/>
      <c r="Q298" s="43"/>
      <c r="R298" s="43"/>
      <c r="S298" s="43"/>
      <c r="T298" s="43"/>
      <c r="U298" s="43"/>
      <c r="V298" s="43"/>
      <c r="W298" s="43"/>
      <c r="X298" s="43"/>
      <c r="Y298" s="43"/>
      <c r="Z298" s="43"/>
    </row>
    <row r="299" ht="12.75" customHeight="1">
      <c r="A299" s="52"/>
      <c r="B299" s="53" t="s">
        <v>230</v>
      </c>
      <c r="C299" s="54"/>
      <c r="D299" s="55"/>
      <c r="E299" s="52"/>
      <c r="F299" s="56"/>
      <c r="G299" s="51"/>
      <c r="H299" s="43"/>
      <c r="I299" s="43"/>
      <c r="J299" s="43"/>
      <c r="K299" s="43"/>
      <c r="L299" s="43"/>
      <c r="M299" s="43"/>
      <c r="N299" s="43"/>
      <c r="O299" s="43"/>
      <c r="P299" s="43"/>
      <c r="Q299" s="43"/>
      <c r="R299" s="43"/>
      <c r="S299" s="43"/>
      <c r="T299" s="43"/>
      <c r="U299" s="43"/>
      <c r="V299" s="43"/>
      <c r="W299" s="43"/>
      <c r="X299" s="43"/>
      <c r="Y299" s="43"/>
      <c r="Z299" s="43"/>
    </row>
    <row r="300" ht="12.75" customHeight="1">
      <c r="A300" s="52"/>
      <c r="B300" s="53" t="s">
        <v>231</v>
      </c>
      <c r="C300" s="54"/>
      <c r="D300" s="55"/>
      <c r="E300" s="52"/>
      <c r="F300" s="56"/>
      <c r="G300" s="51"/>
      <c r="H300" s="43"/>
      <c r="I300" s="43"/>
      <c r="J300" s="43"/>
      <c r="K300" s="43"/>
      <c r="L300" s="43"/>
      <c r="M300" s="43"/>
      <c r="N300" s="43"/>
      <c r="O300" s="43"/>
      <c r="P300" s="43"/>
      <c r="Q300" s="43"/>
      <c r="R300" s="43"/>
      <c r="S300" s="43"/>
      <c r="T300" s="43"/>
      <c r="U300" s="43"/>
      <c r="V300" s="43"/>
      <c r="W300" s="43"/>
      <c r="X300" s="43"/>
      <c r="Y300" s="43"/>
      <c r="Z300" s="43"/>
    </row>
    <row r="301" ht="12.75" customHeight="1">
      <c r="A301" s="52"/>
      <c r="B301" s="53"/>
      <c r="C301" s="54"/>
      <c r="D301" s="55"/>
      <c r="E301" s="52"/>
      <c r="F301" s="56"/>
      <c r="G301" s="51"/>
      <c r="H301" s="43"/>
      <c r="I301" s="43"/>
      <c r="J301" s="43"/>
      <c r="K301" s="43"/>
      <c r="L301" s="43"/>
      <c r="M301" s="43"/>
      <c r="N301" s="43"/>
      <c r="O301" s="43"/>
      <c r="P301" s="43"/>
      <c r="Q301" s="43"/>
      <c r="R301" s="43"/>
      <c r="S301" s="43"/>
      <c r="T301" s="43"/>
      <c r="U301" s="43"/>
      <c r="V301" s="43"/>
      <c r="W301" s="43"/>
      <c r="X301" s="43"/>
      <c r="Y301" s="43"/>
      <c r="Z301" s="43"/>
    </row>
    <row r="302" ht="12.75" customHeight="1">
      <c r="A302" s="52"/>
      <c r="B302" s="53" t="s">
        <v>232</v>
      </c>
      <c r="C302" s="54"/>
      <c r="D302" s="55"/>
      <c r="E302" s="52"/>
      <c r="F302" s="56"/>
      <c r="G302" s="51"/>
      <c r="H302" s="43"/>
      <c r="I302" s="43"/>
      <c r="J302" s="43"/>
      <c r="K302" s="43"/>
      <c r="L302" s="43"/>
      <c r="M302" s="43"/>
      <c r="N302" s="43"/>
      <c r="O302" s="43"/>
      <c r="P302" s="43"/>
      <c r="Q302" s="43"/>
      <c r="R302" s="43"/>
      <c r="S302" s="43"/>
      <c r="T302" s="43"/>
      <c r="U302" s="43"/>
      <c r="V302" s="43"/>
      <c r="W302" s="43"/>
      <c r="X302" s="43"/>
      <c r="Y302" s="43"/>
      <c r="Z302" s="43"/>
    </row>
    <row r="303" ht="12.75" customHeight="1">
      <c r="A303" s="52"/>
      <c r="B303" s="53" t="s">
        <v>233</v>
      </c>
      <c r="C303" s="54"/>
      <c r="D303" s="55"/>
      <c r="E303" s="52"/>
      <c r="F303" s="56"/>
      <c r="G303" s="51"/>
      <c r="H303" s="43"/>
      <c r="I303" s="43"/>
      <c r="J303" s="43"/>
      <c r="K303" s="43"/>
      <c r="L303" s="43"/>
      <c r="M303" s="43"/>
      <c r="N303" s="43"/>
      <c r="O303" s="43"/>
      <c r="P303" s="43"/>
      <c r="Q303" s="43"/>
      <c r="R303" s="43"/>
      <c r="S303" s="43"/>
      <c r="T303" s="43"/>
      <c r="U303" s="43"/>
      <c r="V303" s="43"/>
      <c r="W303" s="43"/>
      <c r="X303" s="43"/>
      <c r="Y303" s="43"/>
      <c r="Z303" s="43"/>
    </row>
    <row r="304" ht="12.75" customHeight="1">
      <c r="A304" s="52"/>
      <c r="B304" s="53"/>
      <c r="C304" s="54"/>
      <c r="D304" s="55"/>
      <c r="E304" s="52"/>
      <c r="F304" s="56"/>
      <c r="G304" s="51"/>
      <c r="H304" s="43"/>
      <c r="I304" s="43"/>
      <c r="J304" s="43"/>
      <c r="K304" s="43"/>
      <c r="L304" s="43"/>
      <c r="M304" s="43"/>
      <c r="N304" s="43"/>
      <c r="O304" s="43"/>
      <c r="P304" s="43"/>
      <c r="Q304" s="43"/>
      <c r="R304" s="43"/>
      <c r="S304" s="43"/>
      <c r="T304" s="43"/>
      <c r="U304" s="43"/>
      <c r="V304" s="43"/>
      <c r="W304" s="43"/>
      <c r="X304" s="43"/>
      <c r="Y304" s="43"/>
      <c r="Z304" s="43"/>
    </row>
    <row r="305" ht="12.75" customHeight="1">
      <c r="A305" s="52" t="s">
        <v>51</v>
      </c>
      <c r="B305" s="53" t="s">
        <v>234</v>
      </c>
      <c r="C305" s="54" t="s">
        <v>39</v>
      </c>
      <c r="D305" s="55">
        <v>120.0</v>
      </c>
      <c r="E305" s="62">
        <v>1638.0</v>
      </c>
      <c r="F305" s="56">
        <f>E305*D305</f>
        <v>196560</v>
      </c>
      <c r="G305" s="51"/>
      <c r="H305" s="43"/>
      <c r="I305" s="43"/>
      <c r="J305" s="43"/>
      <c r="K305" s="43"/>
      <c r="L305" s="43"/>
      <c r="M305" s="43"/>
      <c r="N305" s="43"/>
      <c r="O305" s="43"/>
      <c r="P305" s="43"/>
      <c r="Q305" s="43"/>
      <c r="R305" s="43"/>
      <c r="S305" s="43"/>
      <c r="T305" s="43"/>
      <c r="U305" s="43"/>
      <c r="V305" s="43"/>
      <c r="W305" s="43"/>
      <c r="X305" s="43"/>
      <c r="Y305" s="43"/>
      <c r="Z305" s="43"/>
    </row>
    <row r="306" ht="12.75" customHeight="1">
      <c r="A306" s="52" t="s">
        <v>53</v>
      </c>
      <c r="B306" s="53" t="s">
        <v>235</v>
      </c>
      <c r="C306" s="54" t="s">
        <v>39</v>
      </c>
      <c r="D306" s="55"/>
      <c r="E306" s="62"/>
      <c r="F306" s="56"/>
      <c r="G306" s="51"/>
      <c r="H306" s="43"/>
      <c r="I306" s="43"/>
      <c r="J306" s="43"/>
      <c r="K306" s="43"/>
      <c r="L306" s="43"/>
      <c r="M306" s="43"/>
      <c r="N306" s="43"/>
      <c r="O306" s="43"/>
      <c r="P306" s="43"/>
      <c r="Q306" s="43"/>
      <c r="R306" s="43"/>
      <c r="S306" s="43"/>
      <c r="T306" s="43"/>
      <c r="U306" s="43"/>
      <c r="V306" s="43"/>
      <c r="W306" s="43"/>
      <c r="X306" s="43"/>
      <c r="Y306" s="43"/>
      <c r="Z306" s="43"/>
    </row>
    <row r="307" ht="12.75" customHeight="1">
      <c r="A307" s="52" t="s">
        <v>55</v>
      </c>
      <c r="B307" s="53" t="s">
        <v>236</v>
      </c>
      <c r="C307" s="54" t="s">
        <v>39</v>
      </c>
      <c r="D307" s="55"/>
      <c r="E307" s="62"/>
      <c r="F307" s="56"/>
      <c r="G307" s="51"/>
      <c r="H307" s="43"/>
      <c r="I307" s="43"/>
      <c r="J307" s="43"/>
      <c r="K307" s="43"/>
      <c r="L307" s="43"/>
      <c r="M307" s="43"/>
      <c r="N307" s="43"/>
      <c r="O307" s="43"/>
      <c r="P307" s="43"/>
      <c r="Q307" s="43"/>
      <c r="R307" s="43"/>
      <c r="S307" s="43"/>
      <c r="T307" s="43"/>
      <c r="U307" s="43"/>
      <c r="V307" s="43"/>
      <c r="W307" s="43"/>
      <c r="X307" s="43"/>
      <c r="Y307" s="43"/>
      <c r="Z307" s="43"/>
    </row>
    <row r="308" ht="12.75" customHeight="1">
      <c r="A308" s="52" t="s">
        <v>57</v>
      </c>
      <c r="B308" s="53" t="s">
        <v>237</v>
      </c>
      <c r="C308" s="54" t="s">
        <v>39</v>
      </c>
      <c r="D308" s="55">
        <v>120.0</v>
      </c>
      <c r="E308" s="62">
        <v>990.0</v>
      </c>
      <c r="F308" s="56">
        <f t="shared" ref="F308:F311" si="6">E308*D308</f>
        <v>118800</v>
      </c>
      <c r="G308" s="51"/>
      <c r="H308" s="43"/>
      <c r="I308" s="43"/>
      <c r="J308" s="43"/>
      <c r="K308" s="43"/>
      <c r="L308" s="43"/>
      <c r="M308" s="43"/>
      <c r="N308" s="43"/>
      <c r="O308" s="43"/>
      <c r="P308" s="43"/>
      <c r="Q308" s="43"/>
      <c r="R308" s="43"/>
      <c r="S308" s="43"/>
      <c r="T308" s="43"/>
      <c r="U308" s="43"/>
      <c r="V308" s="43"/>
      <c r="W308" s="43"/>
      <c r="X308" s="43"/>
      <c r="Y308" s="43"/>
      <c r="Z308" s="43"/>
    </row>
    <row r="309" ht="12.75" customHeight="1">
      <c r="A309" s="52" t="s">
        <v>59</v>
      </c>
      <c r="B309" s="53" t="s">
        <v>238</v>
      </c>
      <c r="C309" s="54" t="s">
        <v>39</v>
      </c>
      <c r="D309" s="55">
        <v>260.0</v>
      </c>
      <c r="E309" s="62">
        <v>840.0</v>
      </c>
      <c r="F309" s="56">
        <f t="shared" si="6"/>
        <v>218400</v>
      </c>
      <c r="G309" s="51"/>
      <c r="H309" s="43"/>
      <c r="I309" s="43"/>
      <c r="J309" s="43"/>
      <c r="K309" s="43"/>
      <c r="L309" s="43"/>
      <c r="M309" s="43"/>
      <c r="N309" s="43"/>
      <c r="O309" s="43"/>
      <c r="P309" s="43"/>
      <c r="Q309" s="43"/>
      <c r="R309" s="43"/>
      <c r="S309" s="43"/>
      <c r="T309" s="43"/>
      <c r="U309" s="43"/>
      <c r="V309" s="43"/>
      <c r="W309" s="43"/>
      <c r="X309" s="43"/>
      <c r="Y309" s="43"/>
      <c r="Z309" s="43"/>
    </row>
    <row r="310" ht="12.75" customHeight="1">
      <c r="A310" s="52" t="s">
        <v>204</v>
      </c>
      <c r="B310" s="53" t="s">
        <v>239</v>
      </c>
      <c r="C310" s="54" t="s">
        <v>39</v>
      </c>
      <c r="D310" s="55">
        <v>120.0</v>
      </c>
      <c r="E310" s="62">
        <v>790.0</v>
      </c>
      <c r="F310" s="56">
        <f t="shared" si="6"/>
        <v>94800</v>
      </c>
      <c r="G310" s="51"/>
      <c r="H310" s="43"/>
      <c r="I310" s="43"/>
      <c r="J310" s="43"/>
      <c r="K310" s="43"/>
      <c r="L310" s="43"/>
      <c r="M310" s="43"/>
      <c r="N310" s="43"/>
      <c r="O310" s="43"/>
      <c r="P310" s="43"/>
      <c r="Q310" s="43"/>
      <c r="R310" s="43"/>
      <c r="S310" s="43"/>
      <c r="T310" s="43"/>
      <c r="U310" s="43"/>
      <c r="V310" s="43"/>
      <c r="W310" s="43"/>
      <c r="X310" s="43"/>
      <c r="Y310" s="43"/>
      <c r="Z310" s="43"/>
    </row>
    <row r="311" ht="12.75" customHeight="1">
      <c r="A311" s="52" t="s">
        <v>240</v>
      </c>
      <c r="B311" s="53" t="s">
        <v>241</v>
      </c>
      <c r="C311" s="54" t="s">
        <v>39</v>
      </c>
      <c r="D311" s="55">
        <v>320.0</v>
      </c>
      <c r="E311" s="62">
        <v>600.0</v>
      </c>
      <c r="F311" s="56">
        <f t="shared" si="6"/>
        <v>192000</v>
      </c>
      <c r="G311" s="51"/>
      <c r="H311" s="43"/>
      <c r="I311" s="43"/>
      <c r="J311" s="43"/>
      <c r="K311" s="43"/>
      <c r="L311" s="43"/>
      <c r="M311" s="43"/>
      <c r="N311" s="43"/>
      <c r="O311" s="43"/>
      <c r="P311" s="43"/>
      <c r="Q311" s="43"/>
      <c r="R311" s="43"/>
      <c r="S311" s="43"/>
      <c r="T311" s="43"/>
      <c r="U311" s="43"/>
      <c r="V311" s="43"/>
      <c r="W311" s="43"/>
      <c r="X311" s="43"/>
      <c r="Y311" s="43"/>
      <c r="Z311" s="43"/>
    </row>
    <row r="312" ht="12.75" customHeight="1">
      <c r="A312" s="52" t="s">
        <v>242</v>
      </c>
      <c r="B312" s="53" t="s">
        <v>243</v>
      </c>
      <c r="C312" s="54" t="s">
        <v>39</v>
      </c>
      <c r="D312" s="55"/>
      <c r="E312" s="52"/>
      <c r="F312" s="56"/>
      <c r="G312" s="51"/>
      <c r="H312" s="43"/>
      <c r="I312" s="43"/>
      <c r="J312" s="43"/>
      <c r="K312" s="43"/>
      <c r="L312" s="43"/>
      <c r="M312" s="43"/>
      <c r="N312" s="43"/>
      <c r="O312" s="43"/>
      <c r="P312" s="43"/>
      <c r="Q312" s="43"/>
      <c r="R312" s="43"/>
      <c r="S312" s="43"/>
      <c r="T312" s="43"/>
      <c r="U312" s="43"/>
      <c r="V312" s="43"/>
      <c r="W312" s="43"/>
      <c r="X312" s="43"/>
      <c r="Y312" s="43"/>
      <c r="Z312" s="43"/>
    </row>
    <row r="313" ht="12.75" customHeight="1">
      <c r="A313" s="52"/>
      <c r="B313" s="53"/>
      <c r="C313" s="54"/>
      <c r="D313" s="55"/>
      <c r="E313" s="52"/>
      <c r="F313" s="56"/>
      <c r="G313" s="51"/>
      <c r="H313" s="43"/>
      <c r="I313" s="43"/>
      <c r="J313" s="43"/>
      <c r="K313" s="43"/>
      <c r="L313" s="43"/>
      <c r="M313" s="43"/>
      <c r="N313" s="43"/>
      <c r="O313" s="43"/>
      <c r="P313" s="43"/>
      <c r="Q313" s="43"/>
      <c r="R313" s="43"/>
      <c r="S313" s="43"/>
      <c r="T313" s="43"/>
      <c r="U313" s="43"/>
      <c r="V313" s="43"/>
      <c r="W313" s="43"/>
      <c r="X313" s="43"/>
      <c r="Y313" s="43"/>
      <c r="Z313" s="43"/>
    </row>
    <row r="314" ht="12.75" customHeight="1">
      <c r="A314" s="52" t="s">
        <v>244</v>
      </c>
      <c r="B314" s="53" t="s">
        <v>245</v>
      </c>
      <c r="C314" s="54" t="s">
        <v>39</v>
      </c>
      <c r="D314" s="55">
        <v>90.0</v>
      </c>
      <c r="E314" s="62">
        <v>805.0</v>
      </c>
      <c r="F314" s="56">
        <f t="shared" ref="F314:F315" si="7">E314*D314</f>
        <v>72450</v>
      </c>
      <c r="G314" s="51"/>
      <c r="H314" s="43"/>
      <c r="I314" s="43"/>
      <c r="J314" s="43"/>
      <c r="K314" s="43"/>
      <c r="L314" s="43"/>
      <c r="M314" s="43"/>
      <c r="N314" s="43"/>
      <c r="O314" s="43"/>
      <c r="P314" s="43"/>
      <c r="Q314" s="43"/>
      <c r="R314" s="43"/>
      <c r="S314" s="43"/>
      <c r="T314" s="43"/>
      <c r="U314" s="43"/>
      <c r="V314" s="43"/>
      <c r="W314" s="43"/>
      <c r="X314" s="43"/>
      <c r="Y314" s="43"/>
      <c r="Z314" s="43"/>
    </row>
    <row r="315" ht="12.75" customHeight="1">
      <c r="A315" s="52" t="s">
        <v>246</v>
      </c>
      <c r="B315" s="53" t="s">
        <v>247</v>
      </c>
      <c r="C315" s="54" t="s">
        <v>39</v>
      </c>
      <c r="D315" s="55">
        <v>210.0</v>
      </c>
      <c r="E315" s="62">
        <v>585.0</v>
      </c>
      <c r="F315" s="56">
        <f t="shared" si="7"/>
        <v>122850</v>
      </c>
      <c r="G315" s="51"/>
      <c r="H315" s="43"/>
      <c r="I315" s="43"/>
      <c r="J315" s="43"/>
      <c r="K315" s="43"/>
      <c r="L315" s="43"/>
      <c r="M315" s="43"/>
      <c r="N315" s="43"/>
      <c r="O315" s="43"/>
      <c r="P315" s="43"/>
      <c r="Q315" s="43"/>
      <c r="R315" s="43"/>
      <c r="S315" s="43"/>
      <c r="T315" s="43"/>
      <c r="U315" s="43"/>
      <c r="V315" s="43"/>
      <c r="W315" s="43"/>
      <c r="X315" s="43"/>
      <c r="Y315" s="43"/>
      <c r="Z315" s="43"/>
    </row>
    <row r="316" ht="12.75" customHeight="1">
      <c r="A316" s="52"/>
      <c r="B316" s="53"/>
      <c r="C316" s="54"/>
      <c r="D316" s="55"/>
      <c r="E316" s="52"/>
      <c r="F316" s="56"/>
      <c r="G316" s="51"/>
      <c r="H316" s="43"/>
      <c r="I316" s="43"/>
      <c r="J316" s="43"/>
      <c r="K316" s="43"/>
      <c r="L316" s="43"/>
      <c r="M316" s="43"/>
      <c r="N316" s="43"/>
      <c r="O316" s="43"/>
      <c r="P316" s="43"/>
      <c r="Q316" s="43"/>
      <c r="R316" s="43"/>
      <c r="S316" s="43"/>
      <c r="T316" s="43"/>
      <c r="U316" s="43"/>
      <c r="V316" s="43"/>
      <c r="W316" s="43"/>
      <c r="X316" s="43"/>
      <c r="Y316" s="43"/>
      <c r="Z316" s="43"/>
    </row>
    <row r="317" ht="12.75" customHeight="1">
      <c r="A317" s="56">
        <v>8.02</v>
      </c>
      <c r="B317" s="61" t="s">
        <v>248</v>
      </c>
      <c r="C317" s="54"/>
      <c r="D317" s="54"/>
      <c r="E317" s="56"/>
      <c r="F317" s="56"/>
      <c r="G317" s="51"/>
      <c r="H317" s="43"/>
      <c r="I317" s="43"/>
      <c r="J317" s="43"/>
      <c r="K317" s="43"/>
      <c r="L317" s="43"/>
      <c r="M317" s="43"/>
      <c r="N317" s="43"/>
      <c r="O317" s="43"/>
      <c r="P317" s="43"/>
      <c r="Q317" s="43"/>
      <c r="R317" s="43"/>
      <c r="S317" s="43"/>
      <c r="T317" s="43"/>
      <c r="U317" s="43"/>
      <c r="V317" s="43"/>
      <c r="W317" s="43"/>
      <c r="X317" s="43"/>
      <c r="Y317" s="43"/>
      <c r="Z317" s="43"/>
    </row>
    <row r="318" ht="12.75" customHeight="1">
      <c r="A318" s="52"/>
      <c r="B318" s="53"/>
      <c r="C318" s="54"/>
      <c r="D318" s="55"/>
      <c r="E318" s="52"/>
      <c r="F318" s="56"/>
      <c r="G318" s="51"/>
      <c r="H318" s="43"/>
      <c r="I318" s="43"/>
      <c r="J318" s="43"/>
      <c r="K318" s="43"/>
      <c r="L318" s="43"/>
      <c r="M318" s="43"/>
      <c r="N318" s="43"/>
      <c r="O318" s="43"/>
      <c r="P318" s="43"/>
      <c r="Q318" s="43"/>
      <c r="R318" s="43"/>
      <c r="S318" s="43"/>
      <c r="T318" s="43"/>
      <c r="U318" s="43"/>
      <c r="V318" s="43"/>
      <c r="W318" s="43"/>
      <c r="X318" s="43"/>
      <c r="Y318" s="43"/>
      <c r="Z318" s="43"/>
    </row>
    <row r="319" ht="12.75" customHeight="1">
      <c r="A319" s="52"/>
      <c r="B319" s="53" t="s">
        <v>249</v>
      </c>
      <c r="C319" s="54"/>
      <c r="D319" s="55"/>
      <c r="E319" s="52"/>
      <c r="F319" s="56"/>
      <c r="G319" s="51"/>
      <c r="H319" s="43"/>
      <c r="I319" s="43"/>
      <c r="J319" s="43"/>
      <c r="K319" s="43"/>
      <c r="L319" s="43"/>
      <c r="M319" s="43"/>
      <c r="N319" s="43"/>
      <c r="O319" s="43"/>
      <c r="P319" s="43"/>
      <c r="Q319" s="43"/>
      <c r="R319" s="43"/>
      <c r="S319" s="43"/>
      <c r="T319" s="43"/>
      <c r="U319" s="43"/>
      <c r="V319" s="43"/>
      <c r="W319" s="43"/>
      <c r="X319" s="43"/>
      <c r="Y319" s="43"/>
      <c r="Z319" s="43"/>
    </row>
    <row r="320" ht="12.75" customHeight="1">
      <c r="A320" s="52"/>
      <c r="B320" s="53" t="s">
        <v>250</v>
      </c>
      <c r="C320" s="54"/>
      <c r="D320" s="55"/>
      <c r="E320" s="52"/>
      <c r="F320" s="56"/>
      <c r="G320" s="51"/>
      <c r="H320" s="43"/>
      <c r="I320" s="43"/>
      <c r="J320" s="43"/>
      <c r="K320" s="43"/>
      <c r="L320" s="43"/>
      <c r="M320" s="43"/>
      <c r="N320" s="43"/>
      <c r="O320" s="43"/>
      <c r="P320" s="43"/>
      <c r="Q320" s="43"/>
      <c r="R320" s="43"/>
      <c r="S320" s="43"/>
      <c r="T320" s="43"/>
      <c r="U320" s="43"/>
      <c r="V320" s="43"/>
      <c r="W320" s="43"/>
      <c r="X320" s="43"/>
      <c r="Y320" s="43"/>
      <c r="Z320" s="43"/>
    </row>
    <row r="321" ht="12.75" customHeight="1">
      <c r="A321" s="52"/>
      <c r="B321" s="53" t="s">
        <v>251</v>
      </c>
      <c r="C321" s="54"/>
      <c r="D321" s="55"/>
      <c r="E321" s="52"/>
      <c r="F321" s="56"/>
      <c r="G321" s="51"/>
      <c r="H321" s="43"/>
      <c r="I321" s="43"/>
      <c r="J321" s="43"/>
      <c r="K321" s="43"/>
      <c r="L321" s="43"/>
      <c r="M321" s="43"/>
      <c r="N321" s="43"/>
      <c r="O321" s="43"/>
      <c r="P321" s="43"/>
      <c r="Q321" s="43"/>
      <c r="R321" s="43"/>
      <c r="S321" s="43"/>
      <c r="T321" s="43"/>
      <c r="U321" s="43"/>
      <c r="V321" s="43"/>
      <c r="W321" s="43"/>
      <c r="X321" s="43"/>
      <c r="Y321" s="43"/>
      <c r="Z321" s="43"/>
    </row>
    <row r="322" ht="12.75" customHeight="1">
      <c r="A322" s="52"/>
      <c r="B322" s="53"/>
      <c r="C322" s="54"/>
      <c r="D322" s="55"/>
      <c r="E322" s="52"/>
      <c r="F322" s="56"/>
      <c r="G322" s="51"/>
      <c r="H322" s="43"/>
      <c r="I322" s="43"/>
      <c r="J322" s="43"/>
      <c r="K322" s="43"/>
      <c r="L322" s="43"/>
      <c r="M322" s="43"/>
      <c r="N322" s="43"/>
      <c r="O322" s="43"/>
      <c r="P322" s="43"/>
      <c r="Q322" s="43"/>
      <c r="R322" s="43"/>
      <c r="S322" s="43"/>
      <c r="T322" s="43"/>
      <c r="U322" s="43"/>
      <c r="V322" s="43"/>
      <c r="W322" s="43"/>
      <c r="X322" s="43"/>
      <c r="Y322" s="43"/>
      <c r="Z322" s="43"/>
    </row>
    <row r="323" ht="12.75" customHeight="1">
      <c r="A323" s="52" t="s">
        <v>51</v>
      </c>
      <c r="B323" s="53" t="s">
        <v>252</v>
      </c>
      <c r="C323" s="54" t="s">
        <v>33</v>
      </c>
      <c r="D323" s="55">
        <v>18.0</v>
      </c>
      <c r="E323" s="62">
        <v>5500.0</v>
      </c>
      <c r="F323" s="56">
        <f>E323*D323</f>
        <v>99000</v>
      </c>
      <c r="G323" s="51"/>
      <c r="H323" s="43"/>
      <c r="I323" s="43"/>
      <c r="J323" s="43"/>
      <c r="K323" s="43"/>
      <c r="L323" s="43"/>
      <c r="M323" s="43"/>
      <c r="N323" s="43"/>
      <c r="O323" s="43"/>
      <c r="P323" s="43"/>
      <c r="Q323" s="43"/>
      <c r="R323" s="43"/>
      <c r="S323" s="43"/>
      <c r="T323" s="43"/>
      <c r="U323" s="43"/>
      <c r="V323" s="43"/>
      <c r="W323" s="43"/>
      <c r="X323" s="43"/>
      <c r="Y323" s="43"/>
      <c r="Z323" s="43"/>
    </row>
    <row r="324" ht="12.75" customHeight="1">
      <c r="A324" s="52" t="s">
        <v>53</v>
      </c>
      <c r="B324" s="53" t="s">
        <v>253</v>
      </c>
      <c r="C324" s="54" t="s">
        <v>33</v>
      </c>
      <c r="D324" s="55"/>
      <c r="E324" s="52"/>
      <c r="F324" s="56"/>
      <c r="G324" s="51"/>
      <c r="H324" s="43"/>
      <c r="I324" s="43"/>
      <c r="J324" s="43"/>
      <c r="K324" s="43"/>
      <c r="L324" s="43"/>
      <c r="M324" s="43"/>
      <c r="N324" s="43"/>
      <c r="O324" s="43"/>
      <c r="P324" s="43"/>
      <c r="Q324" s="43"/>
      <c r="R324" s="43"/>
      <c r="S324" s="43"/>
      <c r="T324" s="43"/>
      <c r="U324" s="43"/>
      <c r="V324" s="43"/>
      <c r="W324" s="43"/>
      <c r="X324" s="43"/>
      <c r="Y324" s="43"/>
      <c r="Z324" s="43"/>
    </row>
    <row r="325" ht="12.75" customHeight="1">
      <c r="A325" s="52"/>
      <c r="B325" s="53"/>
      <c r="C325" s="54"/>
      <c r="D325" s="55"/>
      <c r="E325" s="52"/>
      <c r="F325" s="56"/>
      <c r="G325" s="51"/>
      <c r="H325" s="43"/>
      <c r="I325" s="43"/>
      <c r="J325" s="43"/>
      <c r="K325" s="43"/>
      <c r="L325" s="43"/>
      <c r="M325" s="43"/>
      <c r="N325" s="43"/>
      <c r="O325" s="43"/>
      <c r="P325" s="43"/>
      <c r="Q325" s="43"/>
      <c r="R325" s="43"/>
      <c r="S325" s="43"/>
      <c r="T325" s="43"/>
      <c r="U325" s="43"/>
      <c r="V325" s="43"/>
      <c r="W325" s="43"/>
      <c r="X325" s="43"/>
      <c r="Y325" s="43"/>
      <c r="Z325" s="43"/>
    </row>
    <row r="326" ht="12.75" customHeight="1">
      <c r="A326" s="56">
        <v>8.03</v>
      </c>
      <c r="B326" s="61" t="s">
        <v>254</v>
      </c>
      <c r="C326" s="54"/>
      <c r="D326" s="54"/>
      <c r="E326" s="56"/>
      <c r="F326" s="56"/>
      <c r="G326" s="51"/>
      <c r="H326" s="43"/>
      <c r="I326" s="43"/>
      <c r="J326" s="43"/>
      <c r="K326" s="43"/>
      <c r="L326" s="43"/>
      <c r="M326" s="43"/>
      <c r="N326" s="43"/>
      <c r="O326" s="43"/>
      <c r="P326" s="43"/>
      <c r="Q326" s="43"/>
      <c r="R326" s="43"/>
      <c r="S326" s="43"/>
      <c r="T326" s="43"/>
      <c r="U326" s="43"/>
      <c r="V326" s="43"/>
      <c r="W326" s="43"/>
      <c r="X326" s="43"/>
      <c r="Y326" s="43"/>
      <c r="Z326" s="43"/>
    </row>
    <row r="327" ht="12.75" customHeight="1">
      <c r="A327" s="52"/>
      <c r="B327" s="53"/>
      <c r="C327" s="54"/>
      <c r="D327" s="55"/>
      <c r="E327" s="52"/>
      <c r="F327" s="56"/>
      <c r="G327" s="51"/>
      <c r="H327" s="43"/>
      <c r="I327" s="43"/>
      <c r="J327" s="43"/>
      <c r="K327" s="43"/>
      <c r="L327" s="43"/>
      <c r="M327" s="43"/>
      <c r="N327" s="43"/>
      <c r="O327" s="43"/>
      <c r="P327" s="43"/>
      <c r="Q327" s="43"/>
      <c r="R327" s="43"/>
      <c r="S327" s="43"/>
      <c r="T327" s="43"/>
      <c r="U327" s="43"/>
      <c r="V327" s="43"/>
      <c r="W327" s="43"/>
      <c r="X327" s="43"/>
      <c r="Y327" s="43"/>
      <c r="Z327" s="43"/>
    </row>
    <row r="328" ht="12.75" customHeight="1">
      <c r="A328" s="52"/>
      <c r="B328" s="53" t="s">
        <v>255</v>
      </c>
      <c r="C328" s="54"/>
      <c r="D328" s="55"/>
      <c r="E328" s="52"/>
      <c r="F328" s="56"/>
      <c r="G328" s="51"/>
      <c r="H328" s="43"/>
      <c r="I328" s="43"/>
      <c r="J328" s="43"/>
      <c r="K328" s="43"/>
      <c r="L328" s="43"/>
      <c r="M328" s="43"/>
      <c r="N328" s="43"/>
      <c r="O328" s="43"/>
      <c r="P328" s="43"/>
      <c r="Q328" s="43"/>
      <c r="R328" s="43"/>
      <c r="S328" s="43"/>
      <c r="T328" s="43"/>
      <c r="U328" s="43"/>
      <c r="V328" s="43"/>
      <c r="W328" s="43"/>
      <c r="X328" s="43"/>
      <c r="Y328" s="43"/>
      <c r="Z328" s="43"/>
    </row>
    <row r="329" ht="12.75" customHeight="1">
      <c r="A329" s="52"/>
      <c r="B329" s="53"/>
      <c r="C329" s="54"/>
      <c r="D329" s="55"/>
      <c r="E329" s="52"/>
      <c r="F329" s="56"/>
      <c r="G329" s="51"/>
      <c r="H329" s="43"/>
      <c r="I329" s="43"/>
      <c r="J329" s="43"/>
      <c r="K329" s="43"/>
      <c r="L329" s="43"/>
      <c r="M329" s="43"/>
      <c r="N329" s="43"/>
      <c r="O329" s="43"/>
      <c r="P329" s="43"/>
      <c r="Q329" s="43"/>
      <c r="R329" s="43"/>
      <c r="S329" s="43"/>
      <c r="T329" s="43"/>
      <c r="U329" s="43"/>
      <c r="V329" s="43"/>
      <c r="W329" s="43"/>
      <c r="X329" s="43"/>
      <c r="Y329" s="43"/>
      <c r="Z329" s="43"/>
    </row>
    <row r="330" ht="12.75" customHeight="1">
      <c r="A330" s="52" t="s">
        <v>51</v>
      </c>
      <c r="B330" s="53" t="s">
        <v>256</v>
      </c>
      <c r="C330" s="54" t="s">
        <v>39</v>
      </c>
      <c r="D330" s="55"/>
      <c r="E330" s="52"/>
      <c r="F330" s="56"/>
      <c r="G330" s="51"/>
      <c r="H330" s="43"/>
      <c r="I330" s="43"/>
      <c r="J330" s="43"/>
      <c r="K330" s="43"/>
      <c r="L330" s="43"/>
      <c r="M330" s="43"/>
      <c r="N330" s="43"/>
      <c r="O330" s="43"/>
      <c r="P330" s="43"/>
      <c r="Q330" s="43"/>
      <c r="R330" s="43"/>
      <c r="S330" s="43"/>
      <c r="T330" s="43"/>
      <c r="U330" s="43"/>
      <c r="V330" s="43"/>
      <c r="W330" s="43"/>
      <c r="X330" s="43"/>
      <c r="Y330" s="43"/>
      <c r="Z330" s="43"/>
    </row>
    <row r="331" ht="12.75" customHeight="1">
      <c r="A331" s="52" t="s">
        <v>53</v>
      </c>
      <c r="B331" s="53" t="s">
        <v>257</v>
      </c>
      <c r="C331" s="54" t="s">
        <v>39</v>
      </c>
      <c r="D331" s="55">
        <v>150.0</v>
      </c>
      <c r="E331" s="62">
        <v>1060.0</v>
      </c>
      <c r="F331" s="56">
        <f>E331*D331</f>
        <v>159000</v>
      </c>
      <c r="G331" s="51"/>
      <c r="H331" s="43"/>
      <c r="I331" s="43"/>
      <c r="J331" s="43"/>
      <c r="K331" s="43"/>
      <c r="L331" s="43"/>
      <c r="M331" s="43"/>
      <c r="N331" s="43"/>
      <c r="O331" s="43"/>
      <c r="P331" s="43"/>
      <c r="Q331" s="43"/>
      <c r="R331" s="43"/>
      <c r="S331" s="43"/>
      <c r="T331" s="43"/>
      <c r="U331" s="43"/>
      <c r="V331" s="43"/>
      <c r="W331" s="43"/>
      <c r="X331" s="43"/>
      <c r="Y331" s="43"/>
      <c r="Z331" s="43"/>
    </row>
    <row r="332" ht="12.75" customHeight="1">
      <c r="A332" s="52"/>
      <c r="B332" s="53"/>
      <c r="C332" s="54"/>
      <c r="D332" s="55"/>
      <c r="E332" s="52"/>
      <c r="F332" s="56"/>
      <c r="G332" s="51"/>
      <c r="H332" s="43"/>
      <c r="I332" s="43"/>
      <c r="J332" s="43"/>
      <c r="K332" s="43"/>
      <c r="L332" s="43"/>
      <c r="M332" s="43"/>
      <c r="N332" s="43"/>
      <c r="O332" s="43"/>
      <c r="P332" s="43"/>
      <c r="Q332" s="43"/>
      <c r="R332" s="43"/>
      <c r="S332" s="43"/>
      <c r="T332" s="43"/>
      <c r="U332" s="43"/>
      <c r="V332" s="43"/>
      <c r="W332" s="43"/>
      <c r="X332" s="43"/>
      <c r="Y332" s="43"/>
      <c r="Z332" s="43"/>
    </row>
    <row r="333" ht="12.75" customHeight="1">
      <c r="A333" s="56">
        <v>8.04</v>
      </c>
      <c r="B333" s="61" t="s">
        <v>258</v>
      </c>
      <c r="C333" s="54"/>
      <c r="D333" s="54"/>
      <c r="E333" s="56"/>
      <c r="F333" s="56"/>
      <c r="G333" s="51"/>
      <c r="H333" s="43"/>
      <c r="I333" s="43"/>
      <c r="J333" s="43"/>
      <c r="K333" s="43"/>
      <c r="L333" s="43"/>
      <c r="M333" s="43"/>
      <c r="N333" s="43"/>
      <c r="O333" s="43"/>
      <c r="P333" s="43"/>
      <c r="Q333" s="43"/>
      <c r="R333" s="43"/>
      <c r="S333" s="43"/>
      <c r="T333" s="43"/>
      <c r="U333" s="43"/>
      <c r="V333" s="43"/>
      <c r="W333" s="43"/>
      <c r="X333" s="43"/>
      <c r="Y333" s="43"/>
      <c r="Z333" s="43"/>
    </row>
    <row r="334" ht="12.75" customHeight="1">
      <c r="A334" s="52"/>
      <c r="B334" s="53"/>
      <c r="C334" s="54"/>
      <c r="D334" s="55"/>
      <c r="E334" s="52"/>
      <c r="F334" s="56"/>
      <c r="G334" s="51"/>
      <c r="H334" s="43"/>
      <c r="I334" s="43"/>
      <c r="J334" s="43"/>
      <c r="K334" s="43"/>
      <c r="L334" s="43"/>
      <c r="M334" s="43"/>
      <c r="N334" s="43"/>
      <c r="O334" s="43"/>
      <c r="P334" s="43"/>
      <c r="Q334" s="43"/>
      <c r="R334" s="43"/>
      <c r="S334" s="43"/>
      <c r="T334" s="43"/>
      <c r="U334" s="43"/>
      <c r="V334" s="43"/>
      <c r="W334" s="43"/>
      <c r="X334" s="43"/>
      <c r="Y334" s="43"/>
      <c r="Z334" s="43"/>
    </row>
    <row r="335" ht="12.75" customHeight="1">
      <c r="A335" s="52"/>
      <c r="B335" s="53" t="s">
        <v>259</v>
      </c>
      <c r="C335" s="54"/>
      <c r="D335" s="55"/>
      <c r="E335" s="52"/>
      <c r="F335" s="56"/>
      <c r="G335" s="51"/>
      <c r="H335" s="43"/>
      <c r="I335" s="43"/>
      <c r="J335" s="43"/>
      <c r="K335" s="43"/>
      <c r="L335" s="43"/>
      <c r="M335" s="43"/>
      <c r="N335" s="43"/>
      <c r="O335" s="43"/>
      <c r="P335" s="43"/>
      <c r="Q335" s="43"/>
      <c r="R335" s="43"/>
      <c r="S335" s="43"/>
      <c r="T335" s="43"/>
      <c r="U335" s="43"/>
      <c r="V335" s="43"/>
      <c r="W335" s="43"/>
      <c r="X335" s="43"/>
      <c r="Y335" s="43"/>
      <c r="Z335" s="43"/>
    </row>
    <row r="336" ht="12.75" customHeight="1">
      <c r="A336" s="52"/>
      <c r="B336" s="53"/>
      <c r="C336" s="54"/>
      <c r="D336" s="55"/>
      <c r="E336" s="52"/>
      <c r="F336" s="56"/>
      <c r="G336" s="51"/>
      <c r="H336" s="43"/>
      <c r="I336" s="43"/>
      <c r="J336" s="43"/>
      <c r="K336" s="43"/>
      <c r="L336" s="43"/>
      <c r="M336" s="43"/>
      <c r="N336" s="43"/>
      <c r="O336" s="43"/>
      <c r="P336" s="43"/>
      <c r="Q336" s="43"/>
      <c r="R336" s="43"/>
      <c r="S336" s="43"/>
      <c r="T336" s="43"/>
      <c r="U336" s="43"/>
      <c r="V336" s="43"/>
      <c r="W336" s="43"/>
      <c r="X336" s="43"/>
      <c r="Y336" s="43"/>
      <c r="Z336" s="43"/>
    </row>
    <row r="337" ht="12.75" customHeight="1">
      <c r="A337" s="52" t="s">
        <v>51</v>
      </c>
      <c r="B337" s="53" t="s">
        <v>260</v>
      </c>
      <c r="C337" s="54" t="s">
        <v>39</v>
      </c>
      <c r="D337" s="55">
        <v>30.0</v>
      </c>
      <c r="E337" s="62">
        <v>320.0</v>
      </c>
      <c r="F337" s="56">
        <f t="shared" ref="F337:F339" si="8">E337*D337</f>
        <v>9600</v>
      </c>
      <c r="G337" s="51"/>
      <c r="H337" s="43"/>
      <c r="I337" s="43"/>
      <c r="J337" s="43"/>
      <c r="K337" s="43"/>
      <c r="L337" s="43"/>
      <c r="M337" s="43"/>
      <c r="N337" s="43"/>
      <c r="O337" s="43"/>
      <c r="P337" s="43"/>
      <c r="Q337" s="43"/>
      <c r="R337" s="43"/>
      <c r="S337" s="43"/>
      <c r="T337" s="43"/>
      <c r="U337" s="43"/>
      <c r="V337" s="43"/>
      <c r="W337" s="43"/>
      <c r="X337" s="43"/>
      <c r="Y337" s="43"/>
      <c r="Z337" s="43"/>
    </row>
    <row r="338" ht="12.75" customHeight="1">
      <c r="A338" s="52" t="s">
        <v>53</v>
      </c>
      <c r="B338" s="53" t="s">
        <v>257</v>
      </c>
      <c r="C338" s="54" t="s">
        <v>39</v>
      </c>
      <c r="D338" s="55">
        <v>40.0</v>
      </c>
      <c r="E338" s="62">
        <v>250.0</v>
      </c>
      <c r="F338" s="56">
        <f t="shared" si="8"/>
        <v>10000</v>
      </c>
      <c r="G338" s="51"/>
      <c r="H338" s="43"/>
      <c r="I338" s="43"/>
      <c r="J338" s="43"/>
      <c r="K338" s="43"/>
      <c r="L338" s="43"/>
      <c r="M338" s="43"/>
      <c r="N338" s="43"/>
      <c r="O338" s="43"/>
      <c r="P338" s="43"/>
      <c r="Q338" s="43"/>
      <c r="R338" s="43"/>
      <c r="S338" s="43"/>
      <c r="T338" s="43"/>
      <c r="U338" s="43"/>
      <c r="V338" s="43"/>
      <c r="W338" s="43"/>
      <c r="X338" s="43"/>
      <c r="Y338" s="43"/>
      <c r="Z338" s="43"/>
    </row>
    <row r="339" ht="12.75" customHeight="1">
      <c r="A339" s="52" t="s">
        <v>55</v>
      </c>
      <c r="B339" s="53" t="s">
        <v>256</v>
      </c>
      <c r="C339" s="54" t="s">
        <v>39</v>
      </c>
      <c r="D339" s="55">
        <v>80.0</v>
      </c>
      <c r="E339" s="62">
        <v>220.0</v>
      </c>
      <c r="F339" s="56">
        <f t="shared" si="8"/>
        <v>17600</v>
      </c>
      <c r="G339" s="51"/>
      <c r="H339" s="43"/>
      <c r="I339" s="43"/>
      <c r="J339" s="43"/>
      <c r="K339" s="43"/>
      <c r="L339" s="43"/>
      <c r="M339" s="43"/>
      <c r="N339" s="43"/>
      <c r="O339" s="43"/>
      <c r="P339" s="43"/>
      <c r="Q339" s="43"/>
      <c r="R339" s="43"/>
      <c r="S339" s="43"/>
      <c r="T339" s="43"/>
      <c r="U339" s="43"/>
      <c r="V339" s="43"/>
      <c r="W339" s="43"/>
      <c r="X339" s="43"/>
      <c r="Y339" s="43"/>
      <c r="Z339" s="43"/>
    </row>
    <row r="340" ht="12.75" customHeight="1">
      <c r="A340" s="52"/>
      <c r="B340" s="53"/>
      <c r="C340" s="54"/>
      <c r="D340" s="55"/>
      <c r="E340" s="52"/>
      <c r="F340" s="56"/>
      <c r="G340" s="51"/>
      <c r="H340" s="43"/>
      <c r="I340" s="43"/>
      <c r="J340" s="43"/>
      <c r="K340" s="43"/>
      <c r="L340" s="43"/>
      <c r="M340" s="43"/>
      <c r="N340" s="43"/>
      <c r="O340" s="43"/>
      <c r="P340" s="43"/>
      <c r="Q340" s="43"/>
      <c r="R340" s="43"/>
      <c r="S340" s="43"/>
      <c r="T340" s="43"/>
      <c r="U340" s="43"/>
      <c r="V340" s="43"/>
      <c r="W340" s="43"/>
      <c r="X340" s="43"/>
      <c r="Y340" s="43"/>
      <c r="Z340" s="43"/>
    </row>
    <row r="341" ht="12.75" customHeight="1">
      <c r="A341" s="60"/>
      <c r="B341" s="58" t="s">
        <v>261</v>
      </c>
      <c r="C341" s="59"/>
      <c r="D341" s="59"/>
      <c r="E341" s="60"/>
      <c r="F341" s="60">
        <f>SUM(F298:F340)</f>
        <v>1311060</v>
      </c>
      <c r="G341" s="51"/>
      <c r="H341" s="43"/>
      <c r="I341" s="43"/>
      <c r="J341" s="43"/>
      <c r="K341" s="43"/>
      <c r="L341" s="43"/>
      <c r="M341" s="43"/>
      <c r="N341" s="43"/>
      <c r="O341" s="43"/>
      <c r="P341" s="43"/>
      <c r="Q341" s="43"/>
      <c r="R341" s="43"/>
      <c r="S341" s="43"/>
      <c r="T341" s="43"/>
      <c r="U341" s="43"/>
      <c r="V341" s="43"/>
      <c r="W341" s="43"/>
      <c r="X341" s="43"/>
      <c r="Y341" s="43"/>
      <c r="Z341" s="43"/>
    </row>
    <row r="342" ht="12.75" customHeight="1">
      <c r="A342" s="52"/>
      <c r="B342" s="53"/>
      <c r="C342" s="54"/>
      <c r="D342" s="55"/>
      <c r="E342" s="52"/>
      <c r="F342" s="56"/>
      <c r="G342" s="51"/>
      <c r="H342" s="43"/>
      <c r="I342" s="43"/>
      <c r="J342" s="43"/>
      <c r="K342" s="43"/>
      <c r="L342" s="43"/>
      <c r="M342" s="43"/>
      <c r="N342" s="43"/>
      <c r="O342" s="43"/>
      <c r="P342" s="43"/>
      <c r="Q342" s="43"/>
      <c r="R342" s="43"/>
      <c r="S342" s="43"/>
      <c r="T342" s="43"/>
      <c r="U342" s="43"/>
      <c r="V342" s="43"/>
      <c r="W342" s="43"/>
      <c r="X342" s="43"/>
      <c r="Y342" s="43"/>
      <c r="Z342" s="43"/>
    </row>
    <row r="343" ht="12.75" customHeight="1">
      <c r="A343" s="57">
        <v>9.0</v>
      </c>
      <c r="B343" s="58" t="s">
        <v>262</v>
      </c>
      <c r="C343" s="59"/>
      <c r="D343" s="59"/>
      <c r="E343" s="60"/>
      <c r="F343" s="60"/>
      <c r="G343" s="51"/>
      <c r="H343" s="43"/>
      <c r="I343" s="43"/>
      <c r="J343" s="43"/>
      <c r="K343" s="43"/>
      <c r="L343" s="43"/>
      <c r="M343" s="43"/>
      <c r="N343" s="43"/>
      <c r="O343" s="43"/>
      <c r="P343" s="43"/>
      <c r="Q343" s="43"/>
      <c r="R343" s="43"/>
      <c r="S343" s="43"/>
      <c r="T343" s="43"/>
      <c r="U343" s="43"/>
      <c r="V343" s="43"/>
      <c r="W343" s="43"/>
      <c r="X343" s="43"/>
      <c r="Y343" s="43"/>
      <c r="Z343" s="43"/>
    </row>
    <row r="344" ht="12.75" customHeight="1">
      <c r="A344" s="52"/>
      <c r="B344" s="53"/>
      <c r="C344" s="54"/>
      <c r="D344" s="55"/>
      <c r="E344" s="52"/>
      <c r="F344" s="56"/>
      <c r="G344" s="51"/>
      <c r="H344" s="43"/>
      <c r="I344" s="43"/>
      <c r="J344" s="43"/>
      <c r="K344" s="43"/>
      <c r="L344" s="43"/>
      <c r="M344" s="43"/>
      <c r="N344" s="43"/>
      <c r="O344" s="43"/>
      <c r="P344" s="43"/>
      <c r="Q344" s="43"/>
      <c r="R344" s="43"/>
      <c r="S344" s="43"/>
      <c r="T344" s="43"/>
      <c r="U344" s="43"/>
      <c r="V344" s="43"/>
      <c r="W344" s="43"/>
      <c r="X344" s="43"/>
      <c r="Y344" s="43"/>
      <c r="Z344" s="43"/>
    </row>
    <row r="345" ht="12.75" customHeight="1">
      <c r="A345" s="56"/>
      <c r="B345" s="61" t="s">
        <v>263</v>
      </c>
      <c r="C345" s="54"/>
      <c r="D345" s="54"/>
      <c r="E345" s="56"/>
      <c r="F345" s="56"/>
      <c r="G345" s="51"/>
      <c r="H345" s="43"/>
      <c r="I345" s="43"/>
      <c r="J345" s="43"/>
      <c r="K345" s="43"/>
      <c r="L345" s="43"/>
      <c r="M345" s="43"/>
      <c r="N345" s="43"/>
      <c r="O345" s="43"/>
      <c r="P345" s="43"/>
      <c r="Q345" s="43"/>
      <c r="R345" s="43"/>
      <c r="S345" s="43"/>
      <c r="T345" s="43"/>
      <c r="U345" s="43"/>
      <c r="V345" s="43"/>
      <c r="W345" s="43"/>
      <c r="X345" s="43"/>
      <c r="Y345" s="43"/>
      <c r="Z345" s="43"/>
    </row>
    <row r="346" ht="12.75" customHeight="1">
      <c r="A346" s="52"/>
      <c r="B346" s="53"/>
      <c r="C346" s="54"/>
      <c r="D346" s="55"/>
      <c r="E346" s="52"/>
      <c r="F346" s="56"/>
      <c r="G346" s="51"/>
      <c r="H346" s="43"/>
      <c r="I346" s="43"/>
      <c r="J346" s="43"/>
      <c r="K346" s="43"/>
      <c r="L346" s="43"/>
      <c r="M346" s="43"/>
      <c r="N346" s="43"/>
      <c r="O346" s="43"/>
      <c r="P346" s="43"/>
      <c r="Q346" s="43"/>
      <c r="R346" s="43"/>
      <c r="S346" s="43"/>
      <c r="T346" s="43"/>
      <c r="U346" s="43"/>
      <c r="V346" s="43"/>
      <c r="W346" s="43"/>
      <c r="X346" s="43"/>
      <c r="Y346" s="43"/>
      <c r="Z346" s="43"/>
    </row>
    <row r="347" ht="12.75" customHeight="1">
      <c r="A347" s="52"/>
      <c r="B347" s="53" t="s">
        <v>264</v>
      </c>
      <c r="C347" s="54"/>
      <c r="D347" s="55"/>
      <c r="E347" s="52"/>
      <c r="F347" s="56"/>
      <c r="G347" s="51"/>
      <c r="H347" s="43"/>
      <c r="I347" s="43"/>
      <c r="J347" s="43"/>
      <c r="K347" s="43"/>
      <c r="L347" s="43"/>
      <c r="M347" s="43"/>
      <c r="N347" s="43"/>
      <c r="O347" s="43"/>
      <c r="P347" s="43"/>
      <c r="Q347" s="43"/>
      <c r="R347" s="43"/>
      <c r="S347" s="43"/>
      <c r="T347" s="43"/>
      <c r="U347" s="43"/>
      <c r="V347" s="43"/>
      <c r="W347" s="43"/>
      <c r="X347" s="43"/>
      <c r="Y347" s="43"/>
      <c r="Z347" s="43"/>
    </row>
    <row r="348" ht="12.75" customHeight="1">
      <c r="A348" s="52"/>
      <c r="B348" s="53"/>
      <c r="C348" s="54"/>
      <c r="D348" s="55"/>
      <c r="E348" s="52"/>
      <c r="F348" s="56"/>
      <c r="G348" s="51"/>
      <c r="H348" s="43"/>
      <c r="I348" s="43"/>
      <c r="J348" s="43"/>
      <c r="K348" s="43"/>
      <c r="L348" s="43"/>
      <c r="M348" s="43"/>
      <c r="N348" s="43"/>
      <c r="O348" s="43"/>
      <c r="P348" s="43"/>
      <c r="Q348" s="43"/>
      <c r="R348" s="43"/>
      <c r="S348" s="43"/>
      <c r="T348" s="43"/>
      <c r="U348" s="43"/>
      <c r="V348" s="43"/>
      <c r="W348" s="43"/>
      <c r="X348" s="43"/>
      <c r="Y348" s="43"/>
      <c r="Z348" s="43"/>
    </row>
    <row r="349" ht="12.75" customHeight="1">
      <c r="A349" s="52"/>
      <c r="B349" s="53" t="s">
        <v>265</v>
      </c>
      <c r="C349" s="54"/>
      <c r="D349" s="55"/>
      <c r="E349" s="52"/>
      <c r="F349" s="56"/>
      <c r="G349" s="51"/>
      <c r="H349" s="43"/>
      <c r="I349" s="43"/>
      <c r="J349" s="43"/>
      <c r="K349" s="43"/>
      <c r="L349" s="43"/>
      <c r="M349" s="43"/>
      <c r="N349" s="43"/>
      <c r="O349" s="43"/>
      <c r="P349" s="43"/>
      <c r="Q349" s="43"/>
      <c r="R349" s="43"/>
      <c r="S349" s="43"/>
      <c r="T349" s="43"/>
      <c r="U349" s="43"/>
      <c r="V349" s="43"/>
      <c r="W349" s="43"/>
      <c r="X349" s="43"/>
      <c r="Y349" s="43"/>
      <c r="Z349" s="43"/>
    </row>
    <row r="350" ht="12.75" customHeight="1">
      <c r="A350" s="52"/>
      <c r="B350" s="53"/>
      <c r="C350" s="54"/>
      <c r="D350" s="55"/>
      <c r="E350" s="52"/>
      <c r="F350" s="56"/>
      <c r="G350" s="51"/>
      <c r="H350" s="43"/>
      <c r="I350" s="43"/>
      <c r="J350" s="43"/>
      <c r="K350" s="43"/>
      <c r="L350" s="43"/>
      <c r="M350" s="43"/>
      <c r="N350" s="43"/>
      <c r="O350" s="43"/>
      <c r="P350" s="43"/>
      <c r="Q350" s="43"/>
      <c r="R350" s="43"/>
      <c r="S350" s="43"/>
      <c r="T350" s="43"/>
      <c r="U350" s="43"/>
      <c r="V350" s="43"/>
      <c r="W350" s="43"/>
      <c r="X350" s="43"/>
      <c r="Y350" s="43"/>
      <c r="Z350" s="43"/>
    </row>
    <row r="351" ht="12.75" customHeight="1">
      <c r="A351" s="52"/>
      <c r="B351" s="53" t="s">
        <v>266</v>
      </c>
      <c r="C351" s="54"/>
      <c r="D351" s="55"/>
      <c r="E351" s="52"/>
      <c r="F351" s="56"/>
      <c r="G351" s="51"/>
      <c r="H351" s="43"/>
      <c r="I351" s="43"/>
      <c r="J351" s="43"/>
      <c r="K351" s="43"/>
      <c r="L351" s="43"/>
      <c r="M351" s="43"/>
      <c r="N351" s="43"/>
      <c r="O351" s="43"/>
      <c r="P351" s="43"/>
      <c r="Q351" s="43"/>
      <c r="R351" s="43"/>
      <c r="S351" s="43"/>
      <c r="T351" s="43"/>
      <c r="U351" s="43"/>
      <c r="V351" s="43"/>
      <c r="W351" s="43"/>
      <c r="X351" s="43"/>
      <c r="Y351" s="43"/>
      <c r="Z351" s="43"/>
    </row>
    <row r="352" ht="12.75" customHeight="1">
      <c r="A352" s="52"/>
      <c r="B352" s="53"/>
      <c r="C352" s="54"/>
      <c r="D352" s="55"/>
      <c r="E352" s="52"/>
      <c r="F352" s="56"/>
      <c r="G352" s="51"/>
      <c r="H352" s="43"/>
      <c r="I352" s="43"/>
      <c r="J352" s="43"/>
      <c r="K352" s="43"/>
      <c r="L352" s="43"/>
      <c r="M352" s="43"/>
      <c r="N352" s="43"/>
      <c r="O352" s="43"/>
      <c r="P352" s="43"/>
      <c r="Q352" s="43"/>
      <c r="R352" s="43"/>
      <c r="S352" s="43"/>
      <c r="T352" s="43"/>
      <c r="U352" s="43"/>
      <c r="V352" s="43"/>
      <c r="W352" s="43"/>
      <c r="X352" s="43"/>
      <c r="Y352" s="43"/>
      <c r="Z352" s="43"/>
    </row>
    <row r="353" ht="12.75" customHeight="1">
      <c r="A353" s="52"/>
      <c r="B353" s="53" t="s">
        <v>267</v>
      </c>
      <c r="C353" s="54"/>
      <c r="D353" s="55"/>
      <c r="E353" s="52"/>
      <c r="F353" s="56"/>
      <c r="G353" s="51"/>
      <c r="H353" s="43"/>
      <c r="I353" s="43"/>
      <c r="J353" s="43"/>
      <c r="K353" s="43"/>
      <c r="L353" s="43"/>
      <c r="M353" s="43"/>
      <c r="N353" s="43"/>
      <c r="O353" s="43"/>
      <c r="P353" s="43"/>
      <c r="Q353" s="43"/>
      <c r="R353" s="43"/>
      <c r="S353" s="43"/>
      <c r="T353" s="43"/>
      <c r="U353" s="43"/>
      <c r="V353" s="43"/>
      <c r="W353" s="43"/>
      <c r="X353" s="43"/>
      <c r="Y353" s="43"/>
      <c r="Z353" s="43"/>
    </row>
    <row r="354" ht="12.75" customHeight="1">
      <c r="A354" s="52"/>
      <c r="B354" s="53"/>
      <c r="C354" s="54"/>
      <c r="D354" s="55"/>
      <c r="E354" s="52"/>
      <c r="F354" s="56"/>
      <c r="G354" s="51"/>
      <c r="H354" s="43"/>
      <c r="I354" s="43"/>
      <c r="J354" s="43"/>
      <c r="K354" s="43"/>
      <c r="L354" s="43"/>
      <c r="M354" s="43"/>
      <c r="N354" s="43"/>
      <c r="O354" s="43"/>
      <c r="P354" s="43"/>
      <c r="Q354" s="43"/>
      <c r="R354" s="43"/>
      <c r="S354" s="43"/>
      <c r="T354" s="43"/>
      <c r="U354" s="43"/>
      <c r="V354" s="43"/>
      <c r="W354" s="43"/>
      <c r="X354" s="43"/>
      <c r="Y354" s="43"/>
      <c r="Z354" s="43"/>
    </row>
    <row r="355" ht="12.75" customHeight="1">
      <c r="A355" s="52"/>
      <c r="B355" s="53" t="s">
        <v>268</v>
      </c>
      <c r="C355" s="54"/>
      <c r="D355" s="55"/>
      <c r="E355" s="52"/>
      <c r="F355" s="56"/>
      <c r="G355" s="51"/>
      <c r="H355" s="43"/>
      <c r="I355" s="43"/>
      <c r="J355" s="43"/>
      <c r="K355" s="43"/>
      <c r="L355" s="43"/>
      <c r="M355" s="43"/>
      <c r="N355" s="43"/>
      <c r="O355" s="43"/>
      <c r="P355" s="43"/>
      <c r="Q355" s="43"/>
      <c r="R355" s="43"/>
      <c r="S355" s="43"/>
      <c r="T355" s="43"/>
      <c r="U355" s="43"/>
      <c r="V355" s="43"/>
      <c r="W355" s="43"/>
      <c r="X355" s="43"/>
      <c r="Y355" s="43"/>
      <c r="Z355" s="43"/>
    </row>
    <row r="356" ht="12.75" customHeight="1">
      <c r="A356" s="52"/>
      <c r="B356" s="53"/>
      <c r="C356" s="54"/>
      <c r="D356" s="55"/>
      <c r="E356" s="52"/>
      <c r="F356" s="56"/>
      <c r="G356" s="51"/>
      <c r="H356" s="43"/>
      <c r="I356" s="43"/>
      <c r="J356" s="43"/>
      <c r="K356" s="43"/>
      <c r="L356" s="43"/>
      <c r="M356" s="43"/>
      <c r="N356" s="43"/>
      <c r="O356" s="43"/>
      <c r="P356" s="43"/>
      <c r="Q356" s="43"/>
      <c r="R356" s="43"/>
      <c r="S356" s="43"/>
      <c r="T356" s="43"/>
      <c r="U356" s="43"/>
      <c r="V356" s="43"/>
      <c r="W356" s="43"/>
      <c r="X356" s="43"/>
      <c r="Y356" s="43"/>
      <c r="Z356" s="43"/>
    </row>
    <row r="357" ht="12.75" customHeight="1">
      <c r="A357" s="52"/>
      <c r="B357" s="53" t="s">
        <v>269</v>
      </c>
      <c r="C357" s="54"/>
      <c r="D357" s="55"/>
      <c r="E357" s="52"/>
      <c r="F357" s="56"/>
      <c r="G357" s="51"/>
      <c r="H357" s="43"/>
      <c r="I357" s="43"/>
      <c r="J357" s="43"/>
      <c r="K357" s="43"/>
      <c r="L357" s="43"/>
      <c r="M357" s="43"/>
      <c r="N357" s="43"/>
      <c r="O357" s="43"/>
      <c r="P357" s="43"/>
      <c r="Q357" s="43"/>
      <c r="R357" s="43"/>
      <c r="S357" s="43"/>
      <c r="T357" s="43"/>
      <c r="U357" s="43"/>
      <c r="V357" s="43"/>
      <c r="W357" s="43"/>
      <c r="X357" s="43"/>
      <c r="Y357" s="43"/>
      <c r="Z357" s="43"/>
    </row>
    <row r="358" ht="12.75" customHeight="1">
      <c r="A358" s="52"/>
      <c r="B358" s="53" t="s">
        <v>270</v>
      </c>
      <c r="C358" s="54"/>
      <c r="D358" s="55"/>
      <c r="E358" s="52"/>
      <c r="F358" s="56"/>
      <c r="G358" s="51"/>
      <c r="H358" s="43"/>
      <c r="I358" s="43"/>
      <c r="J358" s="43"/>
      <c r="K358" s="43"/>
      <c r="L358" s="43"/>
      <c r="M358" s="43"/>
      <c r="N358" s="43"/>
      <c r="O358" s="43"/>
      <c r="P358" s="43"/>
      <c r="Q358" s="43"/>
      <c r="R358" s="43"/>
      <c r="S358" s="43"/>
      <c r="T358" s="43"/>
      <c r="U358" s="43"/>
      <c r="V358" s="43"/>
      <c r="W358" s="43"/>
      <c r="X358" s="43"/>
      <c r="Y358" s="43"/>
      <c r="Z358" s="43"/>
    </row>
    <row r="359" ht="12.75" customHeight="1">
      <c r="A359" s="52"/>
      <c r="B359" s="53"/>
      <c r="C359" s="54"/>
      <c r="D359" s="55"/>
      <c r="E359" s="52"/>
      <c r="F359" s="56"/>
      <c r="G359" s="51"/>
      <c r="H359" s="43"/>
      <c r="I359" s="43"/>
      <c r="J359" s="43"/>
      <c r="K359" s="43"/>
      <c r="L359" s="43"/>
      <c r="M359" s="43"/>
      <c r="N359" s="43"/>
      <c r="O359" s="43"/>
      <c r="P359" s="43"/>
      <c r="Q359" s="43"/>
      <c r="R359" s="43"/>
      <c r="S359" s="43"/>
      <c r="T359" s="43"/>
      <c r="U359" s="43"/>
      <c r="V359" s="43"/>
      <c r="W359" s="43"/>
      <c r="X359" s="43"/>
      <c r="Y359" s="43"/>
      <c r="Z359" s="43"/>
    </row>
    <row r="360" ht="12.75" customHeight="1">
      <c r="A360" s="52"/>
      <c r="B360" s="53" t="s">
        <v>271</v>
      </c>
      <c r="C360" s="54"/>
      <c r="D360" s="55"/>
      <c r="E360" s="52"/>
      <c r="F360" s="56"/>
      <c r="G360" s="51"/>
      <c r="H360" s="43"/>
      <c r="I360" s="43"/>
      <c r="J360" s="43"/>
      <c r="K360" s="43"/>
      <c r="L360" s="43"/>
      <c r="M360" s="43"/>
      <c r="N360" s="43"/>
      <c r="O360" s="43"/>
      <c r="P360" s="43"/>
      <c r="Q360" s="43"/>
      <c r="R360" s="43"/>
      <c r="S360" s="43"/>
      <c r="T360" s="43"/>
      <c r="U360" s="43"/>
      <c r="V360" s="43"/>
      <c r="W360" s="43"/>
      <c r="X360" s="43"/>
      <c r="Y360" s="43"/>
      <c r="Z360" s="43"/>
    </row>
    <row r="361" ht="12.75" customHeight="1">
      <c r="A361" s="52"/>
      <c r="B361" s="53"/>
      <c r="C361" s="54"/>
      <c r="D361" s="55"/>
      <c r="E361" s="52"/>
      <c r="F361" s="56"/>
      <c r="G361" s="51"/>
      <c r="H361" s="43"/>
      <c r="I361" s="43"/>
      <c r="J361" s="43"/>
      <c r="K361" s="43"/>
      <c r="L361" s="43"/>
      <c r="M361" s="43"/>
      <c r="N361" s="43"/>
      <c r="O361" s="43"/>
      <c r="P361" s="43"/>
      <c r="Q361" s="43"/>
      <c r="R361" s="43"/>
      <c r="S361" s="43"/>
      <c r="T361" s="43"/>
      <c r="U361" s="43"/>
      <c r="V361" s="43"/>
      <c r="W361" s="43"/>
      <c r="X361" s="43"/>
      <c r="Y361" s="43"/>
      <c r="Z361" s="43"/>
    </row>
    <row r="362" ht="12.75" customHeight="1">
      <c r="A362" s="52"/>
      <c r="B362" s="53" t="s">
        <v>272</v>
      </c>
      <c r="C362" s="54"/>
      <c r="D362" s="55"/>
      <c r="E362" s="52"/>
      <c r="F362" s="56"/>
      <c r="G362" s="51"/>
      <c r="H362" s="43"/>
      <c r="I362" s="43"/>
      <c r="J362" s="43"/>
      <c r="K362" s="43"/>
      <c r="L362" s="43"/>
      <c r="M362" s="43"/>
      <c r="N362" s="43"/>
      <c r="O362" s="43"/>
      <c r="P362" s="43"/>
      <c r="Q362" s="43"/>
      <c r="R362" s="43"/>
      <c r="S362" s="43"/>
      <c r="T362" s="43"/>
      <c r="U362" s="43"/>
      <c r="V362" s="43"/>
      <c r="W362" s="43"/>
      <c r="X362" s="43"/>
      <c r="Y362" s="43"/>
      <c r="Z362" s="43"/>
    </row>
    <row r="363" ht="12.75" customHeight="1">
      <c r="A363" s="52"/>
      <c r="B363" s="53"/>
      <c r="C363" s="54"/>
      <c r="D363" s="55"/>
      <c r="E363" s="52"/>
      <c r="F363" s="56"/>
      <c r="G363" s="51"/>
      <c r="H363" s="43"/>
      <c r="I363" s="43"/>
      <c r="J363" s="43"/>
      <c r="K363" s="43"/>
      <c r="L363" s="43"/>
      <c r="M363" s="43"/>
      <c r="N363" s="43"/>
      <c r="O363" s="43"/>
      <c r="P363" s="43"/>
      <c r="Q363" s="43"/>
      <c r="R363" s="43"/>
      <c r="S363" s="43"/>
      <c r="T363" s="43"/>
      <c r="U363" s="43"/>
      <c r="V363" s="43"/>
      <c r="W363" s="43"/>
      <c r="X363" s="43"/>
      <c r="Y363" s="43"/>
      <c r="Z363" s="43"/>
    </row>
    <row r="364" ht="12.75" customHeight="1">
      <c r="A364" s="52"/>
      <c r="B364" s="53" t="s">
        <v>273</v>
      </c>
      <c r="C364" s="54"/>
      <c r="D364" s="55"/>
      <c r="E364" s="52"/>
      <c r="F364" s="56"/>
      <c r="G364" s="51"/>
      <c r="H364" s="43"/>
      <c r="I364" s="43"/>
      <c r="J364" s="43"/>
      <c r="K364" s="43"/>
      <c r="L364" s="43"/>
      <c r="M364" s="43"/>
      <c r="N364" s="43"/>
      <c r="O364" s="43"/>
      <c r="P364" s="43"/>
      <c r="Q364" s="43"/>
      <c r="R364" s="43"/>
      <c r="S364" s="43"/>
      <c r="T364" s="43"/>
      <c r="U364" s="43"/>
      <c r="V364" s="43"/>
      <c r="W364" s="43"/>
      <c r="X364" s="43"/>
      <c r="Y364" s="43"/>
      <c r="Z364" s="43"/>
    </row>
    <row r="365" ht="12.75" customHeight="1">
      <c r="A365" s="52"/>
      <c r="B365" s="53" t="s">
        <v>274</v>
      </c>
      <c r="C365" s="54"/>
      <c r="D365" s="55"/>
      <c r="E365" s="52"/>
      <c r="F365" s="56"/>
      <c r="G365" s="51"/>
      <c r="H365" s="43"/>
      <c r="I365" s="43"/>
      <c r="J365" s="43"/>
      <c r="K365" s="43"/>
      <c r="L365" s="43"/>
      <c r="M365" s="43"/>
      <c r="N365" s="43"/>
      <c r="O365" s="43"/>
      <c r="P365" s="43"/>
      <c r="Q365" s="43"/>
      <c r="R365" s="43"/>
      <c r="S365" s="43"/>
      <c r="T365" s="43"/>
      <c r="U365" s="43"/>
      <c r="V365" s="43"/>
      <c r="W365" s="43"/>
      <c r="X365" s="43"/>
      <c r="Y365" s="43"/>
      <c r="Z365" s="43"/>
    </row>
    <row r="366" ht="12.75" customHeight="1">
      <c r="A366" s="52"/>
      <c r="B366" s="53" t="s">
        <v>275</v>
      </c>
      <c r="C366" s="54"/>
      <c r="D366" s="55"/>
      <c r="E366" s="52"/>
      <c r="F366" s="56"/>
      <c r="G366" s="51"/>
      <c r="H366" s="43"/>
      <c r="I366" s="43"/>
      <c r="J366" s="43"/>
      <c r="K366" s="43"/>
      <c r="L366" s="43"/>
      <c r="M366" s="43"/>
      <c r="N366" s="43"/>
      <c r="O366" s="43"/>
      <c r="P366" s="43"/>
      <c r="Q366" s="43"/>
      <c r="R366" s="43"/>
      <c r="S366" s="43"/>
      <c r="T366" s="43"/>
      <c r="U366" s="43"/>
      <c r="V366" s="43"/>
      <c r="W366" s="43"/>
      <c r="X366" s="43"/>
      <c r="Y366" s="43"/>
      <c r="Z366" s="43"/>
    </row>
    <row r="367" ht="12.75" customHeight="1">
      <c r="A367" s="52"/>
      <c r="B367" s="53" t="s">
        <v>276</v>
      </c>
      <c r="C367" s="54"/>
      <c r="D367" s="55"/>
      <c r="E367" s="52"/>
      <c r="F367" s="56"/>
      <c r="G367" s="51"/>
      <c r="H367" s="43"/>
      <c r="I367" s="43"/>
      <c r="J367" s="43"/>
      <c r="K367" s="43"/>
      <c r="L367" s="43"/>
      <c r="M367" s="43"/>
      <c r="N367" s="43"/>
      <c r="O367" s="43"/>
      <c r="P367" s="43"/>
      <c r="Q367" s="43"/>
      <c r="R367" s="43"/>
      <c r="S367" s="43"/>
      <c r="T367" s="43"/>
      <c r="U367" s="43"/>
      <c r="V367" s="43"/>
      <c r="W367" s="43"/>
      <c r="X367" s="43"/>
      <c r="Y367" s="43"/>
      <c r="Z367" s="43"/>
    </row>
    <row r="368" ht="12.75" customHeight="1">
      <c r="A368" s="52"/>
      <c r="B368" s="53"/>
      <c r="C368" s="54"/>
      <c r="D368" s="55"/>
      <c r="E368" s="52"/>
      <c r="F368" s="56"/>
      <c r="G368" s="51"/>
      <c r="H368" s="43"/>
      <c r="I368" s="43"/>
      <c r="J368" s="43"/>
      <c r="K368" s="43"/>
      <c r="L368" s="43"/>
      <c r="M368" s="43"/>
      <c r="N368" s="43"/>
      <c r="O368" s="43"/>
      <c r="P368" s="43"/>
      <c r="Q368" s="43"/>
      <c r="R368" s="43"/>
      <c r="S368" s="43"/>
      <c r="T368" s="43"/>
      <c r="U368" s="43"/>
      <c r="V368" s="43"/>
      <c r="W368" s="43"/>
      <c r="X368" s="43"/>
      <c r="Y368" s="43"/>
      <c r="Z368" s="43"/>
    </row>
    <row r="369" ht="12.75" customHeight="1">
      <c r="A369" s="52"/>
      <c r="B369" s="53" t="s">
        <v>277</v>
      </c>
      <c r="C369" s="54"/>
      <c r="D369" s="55"/>
      <c r="E369" s="52"/>
      <c r="F369" s="56"/>
      <c r="G369" s="51"/>
      <c r="H369" s="43"/>
      <c r="I369" s="43"/>
      <c r="J369" s="43"/>
      <c r="K369" s="43"/>
      <c r="L369" s="43"/>
      <c r="M369" s="43"/>
      <c r="N369" s="43"/>
      <c r="O369" s="43"/>
      <c r="P369" s="43"/>
      <c r="Q369" s="43"/>
      <c r="R369" s="43"/>
      <c r="S369" s="43"/>
      <c r="T369" s="43"/>
      <c r="U369" s="43"/>
      <c r="V369" s="43"/>
      <c r="W369" s="43"/>
      <c r="X369" s="43"/>
      <c r="Y369" s="43"/>
      <c r="Z369" s="43"/>
    </row>
    <row r="370" ht="12.75" customHeight="1">
      <c r="A370" s="52"/>
      <c r="B370" s="53" t="s">
        <v>278</v>
      </c>
      <c r="C370" s="54"/>
      <c r="D370" s="55"/>
      <c r="E370" s="52"/>
      <c r="F370" s="56"/>
      <c r="G370" s="51"/>
      <c r="H370" s="43"/>
      <c r="I370" s="43"/>
      <c r="J370" s="43"/>
      <c r="K370" s="43"/>
      <c r="L370" s="43"/>
      <c r="M370" s="43"/>
      <c r="N370" s="43"/>
      <c r="O370" s="43"/>
      <c r="P370" s="43"/>
      <c r="Q370" s="43"/>
      <c r="R370" s="43"/>
      <c r="S370" s="43"/>
      <c r="T370" s="43"/>
      <c r="U370" s="43"/>
      <c r="V370" s="43"/>
      <c r="W370" s="43"/>
      <c r="X370" s="43"/>
      <c r="Y370" s="43"/>
      <c r="Z370" s="43"/>
    </row>
    <row r="371" ht="12.75" customHeight="1">
      <c r="A371" s="52"/>
      <c r="B371" s="53" t="s">
        <v>279</v>
      </c>
      <c r="C371" s="54"/>
      <c r="D371" s="55"/>
      <c r="E371" s="52"/>
      <c r="F371" s="56"/>
      <c r="G371" s="51"/>
      <c r="H371" s="43"/>
      <c r="I371" s="43"/>
      <c r="J371" s="43"/>
      <c r="K371" s="43"/>
      <c r="L371" s="43"/>
      <c r="M371" s="43"/>
      <c r="N371" s="43"/>
      <c r="O371" s="43"/>
      <c r="P371" s="43"/>
      <c r="Q371" s="43"/>
      <c r="R371" s="43"/>
      <c r="S371" s="43"/>
      <c r="T371" s="43"/>
      <c r="U371" s="43"/>
      <c r="V371" s="43"/>
      <c r="W371" s="43"/>
      <c r="X371" s="43"/>
      <c r="Y371" s="43"/>
      <c r="Z371" s="43"/>
    </row>
    <row r="372" ht="12.75" customHeight="1">
      <c r="A372" s="52"/>
      <c r="B372" s="53"/>
      <c r="C372" s="54"/>
      <c r="D372" s="55"/>
      <c r="E372" s="52"/>
      <c r="F372" s="56"/>
      <c r="G372" s="51"/>
      <c r="H372" s="43"/>
      <c r="I372" s="43"/>
      <c r="J372" s="43"/>
      <c r="K372" s="43"/>
      <c r="L372" s="43"/>
      <c r="M372" s="43"/>
      <c r="N372" s="43"/>
      <c r="O372" s="43"/>
      <c r="P372" s="43"/>
      <c r="Q372" s="43"/>
      <c r="R372" s="43"/>
      <c r="S372" s="43"/>
      <c r="T372" s="43"/>
      <c r="U372" s="43"/>
      <c r="V372" s="43"/>
      <c r="W372" s="43"/>
      <c r="X372" s="43"/>
      <c r="Y372" s="43"/>
      <c r="Z372" s="43"/>
    </row>
    <row r="373" ht="12.75" customHeight="1">
      <c r="A373" s="52"/>
      <c r="B373" s="53" t="s">
        <v>280</v>
      </c>
      <c r="C373" s="54"/>
      <c r="D373" s="55"/>
      <c r="E373" s="52"/>
      <c r="F373" s="56"/>
      <c r="G373" s="51"/>
      <c r="H373" s="43"/>
      <c r="I373" s="43"/>
      <c r="J373" s="43"/>
      <c r="K373" s="43"/>
      <c r="L373" s="43"/>
      <c r="M373" s="43"/>
      <c r="N373" s="43"/>
      <c r="O373" s="43"/>
      <c r="P373" s="43"/>
      <c r="Q373" s="43"/>
      <c r="R373" s="43"/>
      <c r="S373" s="43"/>
      <c r="T373" s="43"/>
      <c r="U373" s="43"/>
      <c r="V373" s="43"/>
      <c r="W373" s="43"/>
      <c r="X373" s="43"/>
      <c r="Y373" s="43"/>
      <c r="Z373" s="43"/>
    </row>
    <row r="374" ht="12.75" customHeight="1">
      <c r="A374" s="52"/>
      <c r="B374" s="53" t="s">
        <v>281</v>
      </c>
      <c r="C374" s="54"/>
      <c r="D374" s="55"/>
      <c r="E374" s="52"/>
      <c r="F374" s="56"/>
      <c r="G374" s="51"/>
      <c r="H374" s="43"/>
      <c r="I374" s="43"/>
      <c r="J374" s="43"/>
      <c r="K374" s="43"/>
      <c r="L374" s="43"/>
      <c r="M374" s="43"/>
      <c r="N374" s="43"/>
      <c r="O374" s="43"/>
      <c r="P374" s="43"/>
      <c r="Q374" s="43"/>
      <c r="R374" s="43"/>
      <c r="S374" s="43"/>
      <c r="T374" s="43"/>
      <c r="U374" s="43"/>
      <c r="V374" s="43"/>
      <c r="W374" s="43"/>
      <c r="X374" s="43"/>
      <c r="Y374" s="43"/>
      <c r="Z374" s="43"/>
    </row>
    <row r="375" ht="12.75" customHeight="1">
      <c r="A375" s="52"/>
      <c r="B375" s="53" t="s">
        <v>282</v>
      </c>
      <c r="C375" s="54"/>
      <c r="D375" s="55"/>
      <c r="E375" s="52"/>
      <c r="F375" s="56"/>
      <c r="G375" s="51"/>
      <c r="H375" s="43"/>
      <c r="I375" s="43"/>
      <c r="J375" s="43"/>
      <c r="K375" s="43"/>
      <c r="L375" s="43"/>
      <c r="M375" s="43"/>
      <c r="N375" s="43"/>
      <c r="O375" s="43"/>
      <c r="P375" s="43"/>
      <c r="Q375" s="43"/>
      <c r="R375" s="43"/>
      <c r="S375" s="43"/>
      <c r="T375" s="43"/>
      <c r="U375" s="43"/>
      <c r="V375" s="43"/>
      <c r="W375" s="43"/>
      <c r="X375" s="43"/>
      <c r="Y375" s="43"/>
      <c r="Z375" s="43"/>
    </row>
    <row r="376" ht="12.75" customHeight="1">
      <c r="A376" s="52"/>
      <c r="B376" s="53"/>
      <c r="C376" s="54"/>
      <c r="D376" s="55"/>
      <c r="E376" s="52"/>
      <c r="F376" s="56"/>
      <c r="G376" s="51"/>
      <c r="H376" s="43"/>
      <c r="I376" s="43"/>
      <c r="J376" s="43"/>
      <c r="K376" s="43"/>
      <c r="L376" s="43"/>
      <c r="M376" s="43"/>
      <c r="N376" s="43"/>
      <c r="O376" s="43"/>
      <c r="P376" s="43"/>
      <c r="Q376" s="43"/>
      <c r="R376" s="43"/>
      <c r="S376" s="43"/>
      <c r="T376" s="43"/>
      <c r="U376" s="43"/>
      <c r="V376" s="43"/>
      <c r="W376" s="43"/>
      <c r="X376" s="43"/>
      <c r="Y376" s="43"/>
      <c r="Z376" s="43"/>
    </row>
    <row r="377" ht="12.75" customHeight="1">
      <c r="A377" s="52"/>
      <c r="B377" s="53" t="s">
        <v>283</v>
      </c>
      <c r="C377" s="54"/>
      <c r="D377" s="55"/>
      <c r="E377" s="52"/>
      <c r="F377" s="56"/>
      <c r="G377" s="51"/>
      <c r="H377" s="43"/>
      <c r="I377" s="43"/>
      <c r="J377" s="43"/>
      <c r="K377" s="43"/>
      <c r="L377" s="43"/>
      <c r="M377" s="43"/>
      <c r="N377" s="43"/>
      <c r="O377" s="43"/>
      <c r="P377" s="43"/>
      <c r="Q377" s="43"/>
      <c r="R377" s="43"/>
      <c r="S377" s="43"/>
      <c r="T377" s="43"/>
      <c r="U377" s="43"/>
      <c r="V377" s="43"/>
      <c r="W377" s="43"/>
      <c r="X377" s="43"/>
      <c r="Y377" s="43"/>
      <c r="Z377" s="43"/>
    </row>
    <row r="378" ht="12.75" customHeight="1">
      <c r="A378" s="52"/>
      <c r="B378" s="53" t="s">
        <v>284</v>
      </c>
      <c r="C378" s="54"/>
      <c r="D378" s="55"/>
      <c r="E378" s="52"/>
      <c r="F378" s="56"/>
      <c r="G378" s="51"/>
      <c r="H378" s="43"/>
      <c r="I378" s="43"/>
      <c r="J378" s="43"/>
      <c r="K378" s="43"/>
      <c r="L378" s="43"/>
      <c r="M378" s="43"/>
      <c r="N378" s="43"/>
      <c r="O378" s="43"/>
      <c r="P378" s="43"/>
      <c r="Q378" s="43"/>
      <c r="R378" s="43"/>
      <c r="S378" s="43"/>
      <c r="T378" s="43"/>
      <c r="U378" s="43"/>
      <c r="V378" s="43"/>
      <c r="W378" s="43"/>
      <c r="X378" s="43"/>
      <c r="Y378" s="43"/>
      <c r="Z378" s="43"/>
    </row>
    <row r="379" ht="12.75" customHeight="1">
      <c r="A379" s="52"/>
      <c r="B379" s="53"/>
      <c r="C379" s="54"/>
      <c r="D379" s="55"/>
      <c r="E379" s="52"/>
      <c r="F379" s="56"/>
      <c r="G379" s="51"/>
      <c r="H379" s="43"/>
      <c r="I379" s="43"/>
      <c r="J379" s="43"/>
      <c r="K379" s="43"/>
      <c r="L379" s="43"/>
      <c r="M379" s="43"/>
      <c r="N379" s="43"/>
      <c r="O379" s="43"/>
      <c r="P379" s="43"/>
      <c r="Q379" s="43"/>
      <c r="R379" s="43"/>
      <c r="S379" s="43"/>
      <c r="T379" s="43"/>
      <c r="U379" s="43"/>
      <c r="V379" s="43"/>
      <c r="W379" s="43"/>
      <c r="X379" s="43"/>
      <c r="Y379" s="43"/>
      <c r="Z379" s="43"/>
    </row>
    <row r="380" ht="12.75" customHeight="1">
      <c r="A380" s="52"/>
      <c r="B380" s="53" t="s">
        <v>285</v>
      </c>
      <c r="C380" s="54"/>
      <c r="D380" s="55"/>
      <c r="E380" s="52"/>
      <c r="F380" s="56"/>
      <c r="G380" s="51"/>
      <c r="H380" s="43"/>
      <c r="I380" s="43"/>
      <c r="J380" s="43"/>
      <c r="K380" s="43"/>
      <c r="L380" s="43"/>
      <c r="M380" s="43"/>
      <c r="N380" s="43"/>
      <c r="O380" s="43"/>
      <c r="P380" s="43"/>
      <c r="Q380" s="43"/>
      <c r="R380" s="43"/>
      <c r="S380" s="43"/>
      <c r="T380" s="43"/>
      <c r="U380" s="43"/>
      <c r="V380" s="43"/>
      <c r="W380" s="43"/>
      <c r="X380" s="43"/>
      <c r="Y380" s="43"/>
      <c r="Z380" s="43"/>
    </row>
    <row r="381" ht="12.75" customHeight="1">
      <c r="A381" s="52"/>
      <c r="B381" s="53" t="s">
        <v>286</v>
      </c>
      <c r="C381" s="54"/>
      <c r="D381" s="55"/>
      <c r="E381" s="52"/>
      <c r="F381" s="56"/>
      <c r="G381" s="51"/>
      <c r="H381" s="43"/>
      <c r="I381" s="43"/>
      <c r="J381" s="43"/>
      <c r="K381" s="43"/>
      <c r="L381" s="43"/>
      <c r="M381" s="43"/>
      <c r="N381" s="43"/>
      <c r="O381" s="43"/>
      <c r="P381" s="43"/>
      <c r="Q381" s="43"/>
      <c r="R381" s="43"/>
      <c r="S381" s="43"/>
      <c r="T381" s="43"/>
      <c r="U381" s="43"/>
      <c r="V381" s="43"/>
      <c r="W381" s="43"/>
      <c r="X381" s="43"/>
      <c r="Y381" s="43"/>
      <c r="Z381" s="43"/>
    </row>
    <row r="382" ht="12.75" customHeight="1">
      <c r="A382" s="52"/>
      <c r="B382" s="53" t="s">
        <v>287</v>
      </c>
      <c r="C382" s="54"/>
      <c r="D382" s="55"/>
      <c r="E382" s="52"/>
      <c r="F382" s="56"/>
      <c r="G382" s="51"/>
      <c r="H382" s="43"/>
      <c r="I382" s="43"/>
      <c r="J382" s="43"/>
      <c r="K382" s="43"/>
      <c r="L382" s="43"/>
      <c r="M382" s="43"/>
      <c r="N382" s="43"/>
      <c r="O382" s="43"/>
      <c r="P382" s="43"/>
      <c r="Q382" s="43"/>
      <c r="R382" s="43"/>
      <c r="S382" s="43"/>
      <c r="T382" s="43"/>
      <c r="U382" s="43"/>
      <c r="V382" s="43"/>
      <c r="W382" s="43"/>
      <c r="X382" s="43"/>
      <c r="Y382" s="43"/>
      <c r="Z382" s="43"/>
    </row>
    <row r="383" ht="12.75" customHeight="1">
      <c r="A383" s="52"/>
      <c r="B383" s="53" t="s">
        <v>288</v>
      </c>
      <c r="C383" s="54"/>
      <c r="D383" s="55"/>
      <c r="E383" s="52"/>
      <c r="F383" s="56"/>
      <c r="G383" s="51"/>
      <c r="H383" s="43"/>
      <c r="I383" s="43"/>
      <c r="J383" s="43"/>
      <c r="K383" s="43"/>
      <c r="L383" s="43"/>
      <c r="M383" s="43"/>
      <c r="N383" s="43"/>
      <c r="O383" s="43"/>
      <c r="P383" s="43"/>
      <c r="Q383" s="43"/>
      <c r="R383" s="43"/>
      <c r="S383" s="43"/>
      <c r="T383" s="43"/>
      <c r="U383" s="43"/>
      <c r="V383" s="43"/>
      <c r="W383" s="43"/>
      <c r="X383" s="43"/>
      <c r="Y383" s="43"/>
      <c r="Z383" s="43"/>
    </row>
    <row r="384" ht="12.75" customHeight="1">
      <c r="A384" s="52"/>
      <c r="B384" s="53"/>
      <c r="C384" s="54"/>
      <c r="D384" s="55"/>
      <c r="E384" s="52"/>
      <c r="F384" s="56"/>
      <c r="G384" s="51"/>
      <c r="H384" s="43"/>
      <c r="I384" s="43"/>
      <c r="J384" s="43"/>
      <c r="K384" s="43"/>
      <c r="L384" s="43"/>
      <c r="M384" s="43"/>
      <c r="N384" s="43"/>
      <c r="O384" s="43"/>
      <c r="P384" s="43"/>
      <c r="Q384" s="43"/>
      <c r="R384" s="43"/>
      <c r="S384" s="43"/>
      <c r="T384" s="43"/>
      <c r="U384" s="43"/>
      <c r="V384" s="43"/>
      <c r="W384" s="43"/>
      <c r="X384" s="43"/>
      <c r="Y384" s="43"/>
      <c r="Z384" s="43"/>
    </row>
    <row r="385" ht="12.75" customHeight="1">
      <c r="A385" s="52"/>
      <c r="B385" s="53" t="s">
        <v>289</v>
      </c>
      <c r="C385" s="54"/>
      <c r="D385" s="55"/>
      <c r="E385" s="52"/>
      <c r="F385" s="56"/>
      <c r="G385" s="51"/>
      <c r="H385" s="43"/>
      <c r="I385" s="43"/>
      <c r="J385" s="43"/>
      <c r="K385" s="43"/>
      <c r="L385" s="43"/>
      <c r="M385" s="43"/>
      <c r="N385" s="43"/>
      <c r="O385" s="43"/>
      <c r="P385" s="43"/>
      <c r="Q385" s="43"/>
      <c r="R385" s="43"/>
      <c r="S385" s="43"/>
      <c r="T385" s="43"/>
      <c r="U385" s="43"/>
      <c r="V385" s="43"/>
      <c r="W385" s="43"/>
      <c r="X385" s="43"/>
      <c r="Y385" s="43"/>
      <c r="Z385" s="43"/>
    </row>
    <row r="386" ht="12.75" customHeight="1">
      <c r="A386" s="52"/>
      <c r="B386" s="53"/>
      <c r="C386" s="54"/>
      <c r="D386" s="55"/>
      <c r="E386" s="52"/>
      <c r="F386" s="56"/>
      <c r="G386" s="51"/>
      <c r="H386" s="43"/>
      <c r="I386" s="43"/>
      <c r="J386" s="43"/>
      <c r="K386" s="43"/>
      <c r="L386" s="43"/>
      <c r="M386" s="43"/>
      <c r="N386" s="43"/>
      <c r="O386" s="43"/>
      <c r="P386" s="43"/>
      <c r="Q386" s="43"/>
      <c r="R386" s="43"/>
      <c r="S386" s="43"/>
      <c r="T386" s="43"/>
      <c r="U386" s="43"/>
      <c r="V386" s="43"/>
      <c r="W386" s="43"/>
      <c r="X386" s="43"/>
      <c r="Y386" s="43"/>
      <c r="Z386" s="43"/>
    </row>
    <row r="387" ht="12.75" customHeight="1">
      <c r="A387" s="52"/>
      <c r="B387" s="53" t="s">
        <v>290</v>
      </c>
      <c r="C387" s="54"/>
      <c r="D387" s="55"/>
      <c r="E387" s="52"/>
      <c r="F387" s="56"/>
      <c r="G387" s="51"/>
      <c r="H387" s="43"/>
      <c r="I387" s="43"/>
      <c r="J387" s="43"/>
      <c r="K387" s="43"/>
      <c r="L387" s="43"/>
      <c r="M387" s="43"/>
      <c r="N387" s="43"/>
      <c r="O387" s="43"/>
      <c r="P387" s="43"/>
      <c r="Q387" s="43"/>
      <c r="R387" s="43"/>
      <c r="S387" s="43"/>
      <c r="T387" s="43"/>
      <c r="U387" s="43"/>
      <c r="V387" s="43"/>
      <c r="W387" s="43"/>
      <c r="X387" s="43"/>
      <c r="Y387" s="43"/>
      <c r="Z387" s="43"/>
    </row>
    <row r="388" ht="12.75" customHeight="1">
      <c r="A388" s="52"/>
      <c r="B388" s="53" t="s">
        <v>291</v>
      </c>
      <c r="C388" s="54"/>
      <c r="D388" s="55"/>
      <c r="E388" s="52"/>
      <c r="F388" s="56"/>
      <c r="G388" s="51"/>
      <c r="H388" s="43"/>
      <c r="I388" s="43"/>
      <c r="J388" s="43"/>
      <c r="K388" s="43"/>
      <c r="L388" s="43"/>
      <c r="M388" s="43"/>
      <c r="N388" s="43"/>
      <c r="O388" s="43"/>
      <c r="P388" s="43"/>
      <c r="Q388" s="43"/>
      <c r="R388" s="43"/>
      <c r="S388" s="43"/>
      <c r="T388" s="43"/>
      <c r="U388" s="43"/>
      <c r="V388" s="43"/>
      <c r="W388" s="43"/>
      <c r="X388" s="43"/>
      <c r="Y388" s="43"/>
      <c r="Z388" s="43"/>
    </row>
    <row r="389" ht="12.75" customHeight="1">
      <c r="A389" s="52"/>
      <c r="B389" s="53" t="s">
        <v>292</v>
      </c>
      <c r="C389" s="54"/>
      <c r="D389" s="55"/>
      <c r="E389" s="52"/>
      <c r="F389" s="56"/>
      <c r="G389" s="51"/>
      <c r="H389" s="43"/>
      <c r="I389" s="43"/>
      <c r="J389" s="43"/>
      <c r="K389" s="43"/>
      <c r="L389" s="43"/>
      <c r="M389" s="43"/>
      <c r="N389" s="43"/>
      <c r="O389" s="43"/>
      <c r="P389" s="43"/>
      <c r="Q389" s="43"/>
      <c r="R389" s="43"/>
      <c r="S389" s="43"/>
      <c r="T389" s="43"/>
      <c r="U389" s="43"/>
      <c r="V389" s="43"/>
      <c r="W389" s="43"/>
      <c r="X389" s="43"/>
      <c r="Y389" s="43"/>
      <c r="Z389" s="43"/>
    </row>
    <row r="390" ht="12.75" customHeight="1">
      <c r="A390" s="52"/>
      <c r="B390" s="53"/>
      <c r="C390" s="54"/>
      <c r="D390" s="55"/>
      <c r="E390" s="52"/>
      <c r="F390" s="56"/>
      <c r="G390" s="51"/>
      <c r="H390" s="43"/>
      <c r="I390" s="43"/>
      <c r="J390" s="43"/>
      <c r="K390" s="43"/>
      <c r="L390" s="43"/>
      <c r="M390" s="43"/>
      <c r="N390" s="43"/>
      <c r="O390" s="43"/>
      <c r="P390" s="43"/>
      <c r="Q390" s="43"/>
      <c r="R390" s="43"/>
      <c r="S390" s="43"/>
      <c r="T390" s="43"/>
      <c r="U390" s="43"/>
      <c r="V390" s="43"/>
      <c r="W390" s="43"/>
      <c r="X390" s="43"/>
      <c r="Y390" s="43"/>
      <c r="Z390" s="43"/>
    </row>
    <row r="391" ht="12.75" customHeight="1">
      <c r="A391" s="56">
        <v>9.01</v>
      </c>
      <c r="B391" s="61" t="s">
        <v>293</v>
      </c>
      <c r="C391" s="54"/>
      <c r="D391" s="54"/>
      <c r="E391" s="56"/>
      <c r="F391" s="56"/>
      <c r="G391" s="51"/>
      <c r="H391" s="43"/>
      <c r="I391" s="43"/>
      <c r="J391" s="43"/>
      <c r="K391" s="43"/>
      <c r="L391" s="43"/>
      <c r="M391" s="43"/>
      <c r="N391" s="43"/>
      <c r="O391" s="43"/>
      <c r="P391" s="43"/>
      <c r="Q391" s="43"/>
      <c r="R391" s="43"/>
      <c r="S391" s="43"/>
      <c r="T391" s="43"/>
      <c r="U391" s="43"/>
      <c r="V391" s="43"/>
      <c r="W391" s="43"/>
      <c r="X391" s="43"/>
      <c r="Y391" s="43"/>
      <c r="Z391" s="43"/>
    </row>
    <row r="392" ht="12.75" customHeight="1">
      <c r="A392" s="52"/>
      <c r="B392" s="53"/>
      <c r="C392" s="54"/>
      <c r="D392" s="55"/>
      <c r="E392" s="52"/>
      <c r="F392" s="56"/>
      <c r="G392" s="51"/>
      <c r="H392" s="43"/>
      <c r="I392" s="43"/>
      <c r="J392" s="43"/>
      <c r="K392" s="43"/>
      <c r="L392" s="43"/>
      <c r="M392" s="43"/>
      <c r="N392" s="43"/>
      <c r="O392" s="43"/>
      <c r="P392" s="43"/>
      <c r="Q392" s="43"/>
      <c r="R392" s="43"/>
      <c r="S392" s="43"/>
      <c r="T392" s="43"/>
      <c r="U392" s="43"/>
      <c r="V392" s="43"/>
      <c r="W392" s="43"/>
      <c r="X392" s="43"/>
      <c r="Y392" s="43"/>
      <c r="Z392" s="43"/>
    </row>
    <row r="393" ht="12.75" customHeight="1">
      <c r="A393" s="52"/>
      <c r="B393" s="53" t="s">
        <v>294</v>
      </c>
      <c r="C393" s="54"/>
      <c r="D393" s="55"/>
      <c r="E393" s="52"/>
      <c r="F393" s="56"/>
      <c r="G393" s="51"/>
      <c r="H393" s="43"/>
      <c r="I393" s="43"/>
      <c r="J393" s="43"/>
      <c r="K393" s="43"/>
      <c r="L393" s="43"/>
      <c r="M393" s="43"/>
      <c r="N393" s="43"/>
      <c r="O393" s="43"/>
      <c r="P393" s="43"/>
      <c r="Q393" s="43"/>
      <c r="R393" s="43"/>
      <c r="S393" s="43"/>
      <c r="T393" s="43"/>
      <c r="U393" s="43"/>
      <c r="V393" s="43"/>
      <c r="W393" s="43"/>
      <c r="X393" s="43"/>
      <c r="Y393" s="43"/>
      <c r="Z393" s="43"/>
    </row>
    <row r="394" ht="12.75" customHeight="1">
      <c r="A394" s="52"/>
      <c r="B394" s="53" t="s">
        <v>295</v>
      </c>
      <c r="C394" s="54"/>
      <c r="D394" s="55"/>
      <c r="E394" s="52"/>
      <c r="F394" s="56"/>
      <c r="G394" s="51"/>
      <c r="H394" s="43"/>
      <c r="I394" s="43"/>
      <c r="J394" s="43"/>
      <c r="K394" s="43"/>
      <c r="L394" s="43"/>
      <c r="M394" s="43"/>
      <c r="N394" s="43"/>
      <c r="O394" s="43"/>
      <c r="P394" s="43"/>
      <c r="Q394" s="43"/>
      <c r="R394" s="43"/>
      <c r="S394" s="43"/>
      <c r="T394" s="43"/>
      <c r="U394" s="43"/>
      <c r="V394" s="43"/>
      <c r="W394" s="43"/>
      <c r="X394" s="43"/>
      <c r="Y394" s="43"/>
      <c r="Z394" s="43"/>
    </row>
    <row r="395" ht="12.75" customHeight="1">
      <c r="A395" s="52"/>
      <c r="B395" s="53" t="s">
        <v>296</v>
      </c>
      <c r="C395" s="54"/>
      <c r="D395" s="55"/>
      <c r="E395" s="52"/>
      <c r="F395" s="56"/>
      <c r="G395" s="51"/>
      <c r="H395" s="43"/>
      <c r="I395" s="43"/>
      <c r="J395" s="43"/>
      <c r="K395" s="43"/>
      <c r="L395" s="43"/>
      <c r="M395" s="43"/>
      <c r="N395" s="43"/>
      <c r="O395" s="43"/>
      <c r="P395" s="43"/>
      <c r="Q395" s="43"/>
      <c r="R395" s="43"/>
      <c r="S395" s="43"/>
      <c r="T395" s="43"/>
      <c r="U395" s="43"/>
      <c r="V395" s="43"/>
      <c r="W395" s="43"/>
      <c r="X395" s="43"/>
      <c r="Y395" s="43"/>
      <c r="Z395" s="43"/>
    </row>
    <row r="396" ht="12.75" customHeight="1">
      <c r="A396" s="52"/>
      <c r="B396" s="53" t="s">
        <v>297</v>
      </c>
      <c r="C396" s="54"/>
      <c r="D396" s="55"/>
      <c r="E396" s="52"/>
      <c r="F396" s="56"/>
      <c r="G396" s="51"/>
      <c r="H396" s="43"/>
      <c r="I396" s="43"/>
      <c r="J396" s="43"/>
      <c r="K396" s="43"/>
      <c r="L396" s="43"/>
      <c r="M396" s="43"/>
      <c r="N396" s="43"/>
      <c r="O396" s="43"/>
      <c r="P396" s="43"/>
      <c r="Q396" s="43"/>
      <c r="R396" s="43"/>
      <c r="S396" s="43"/>
      <c r="T396" s="43"/>
      <c r="U396" s="43"/>
      <c r="V396" s="43"/>
      <c r="W396" s="43"/>
      <c r="X396" s="43"/>
      <c r="Y396" s="43"/>
      <c r="Z396" s="43"/>
    </row>
    <row r="397" ht="12.75" customHeight="1">
      <c r="A397" s="52"/>
      <c r="B397" s="53" t="s">
        <v>298</v>
      </c>
      <c r="C397" s="54"/>
      <c r="D397" s="55"/>
      <c r="E397" s="52"/>
      <c r="F397" s="56"/>
      <c r="G397" s="51"/>
      <c r="H397" s="43"/>
      <c r="I397" s="43"/>
      <c r="J397" s="43"/>
      <c r="K397" s="43"/>
      <c r="L397" s="43"/>
      <c r="M397" s="43"/>
      <c r="N397" s="43"/>
      <c r="O397" s="43"/>
      <c r="P397" s="43"/>
      <c r="Q397" s="43"/>
      <c r="R397" s="43"/>
      <c r="S397" s="43"/>
      <c r="T397" s="43"/>
      <c r="U397" s="43"/>
      <c r="V397" s="43"/>
      <c r="W397" s="43"/>
      <c r="X397" s="43"/>
      <c r="Y397" s="43"/>
      <c r="Z397" s="43"/>
    </row>
    <row r="398" ht="12.75" customHeight="1">
      <c r="A398" s="52"/>
      <c r="B398" s="53"/>
      <c r="C398" s="54"/>
      <c r="D398" s="55"/>
      <c r="E398" s="52"/>
      <c r="F398" s="56"/>
      <c r="G398" s="51"/>
      <c r="H398" s="43"/>
      <c r="I398" s="43"/>
      <c r="J398" s="43"/>
      <c r="K398" s="43"/>
      <c r="L398" s="43"/>
      <c r="M398" s="43"/>
      <c r="N398" s="43"/>
      <c r="O398" s="43"/>
      <c r="P398" s="43"/>
      <c r="Q398" s="43"/>
      <c r="R398" s="43"/>
      <c r="S398" s="43"/>
      <c r="T398" s="43"/>
      <c r="U398" s="43"/>
      <c r="V398" s="43"/>
      <c r="W398" s="43"/>
      <c r="X398" s="43"/>
      <c r="Y398" s="43"/>
      <c r="Z398" s="43"/>
    </row>
    <row r="399" ht="12.75" customHeight="1">
      <c r="A399" s="52"/>
      <c r="B399" s="53" t="s">
        <v>299</v>
      </c>
      <c r="C399" s="54" t="s">
        <v>39</v>
      </c>
      <c r="D399" s="55">
        <v>410.0</v>
      </c>
      <c r="E399" s="62">
        <v>350.0</v>
      </c>
      <c r="F399" s="56">
        <f>E399*D399</f>
        <v>143500</v>
      </c>
      <c r="G399" s="51"/>
      <c r="H399" s="43"/>
      <c r="I399" s="43"/>
      <c r="J399" s="43"/>
      <c r="K399" s="43"/>
      <c r="L399" s="43"/>
      <c r="M399" s="43"/>
      <c r="N399" s="43"/>
      <c r="O399" s="43"/>
      <c r="P399" s="43"/>
      <c r="Q399" s="43"/>
      <c r="R399" s="43"/>
      <c r="S399" s="43"/>
      <c r="T399" s="43"/>
      <c r="U399" s="43"/>
      <c r="V399" s="43"/>
      <c r="W399" s="43"/>
      <c r="X399" s="43"/>
      <c r="Y399" s="43"/>
      <c r="Z399" s="43"/>
    </row>
    <row r="400" ht="12.75" customHeight="1">
      <c r="A400" s="52"/>
      <c r="B400" s="53"/>
      <c r="C400" s="54"/>
      <c r="D400" s="55"/>
      <c r="E400" s="52"/>
      <c r="F400" s="56"/>
      <c r="G400" s="51"/>
      <c r="H400" s="43"/>
      <c r="I400" s="43"/>
      <c r="J400" s="43"/>
      <c r="K400" s="43"/>
      <c r="L400" s="43"/>
      <c r="M400" s="43"/>
      <c r="N400" s="43"/>
      <c r="O400" s="43"/>
      <c r="P400" s="43"/>
      <c r="Q400" s="43"/>
      <c r="R400" s="43"/>
      <c r="S400" s="43"/>
      <c r="T400" s="43"/>
      <c r="U400" s="43"/>
      <c r="V400" s="43"/>
      <c r="W400" s="43"/>
      <c r="X400" s="43"/>
      <c r="Y400" s="43"/>
      <c r="Z400" s="43"/>
    </row>
    <row r="401" ht="12.75" customHeight="1">
      <c r="A401" s="56">
        <v>9.02</v>
      </c>
      <c r="B401" s="61" t="s">
        <v>300</v>
      </c>
      <c r="C401" s="54"/>
      <c r="D401" s="54"/>
      <c r="E401" s="56"/>
      <c r="F401" s="56"/>
      <c r="G401" s="51"/>
      <c r="H401" s="43"/>
      <c r="I401" s="43"/>
      <c r="J401" s="43"/>
      <c r="K401" s="43"/>
      <c r="L401" s="43"/>
      <c r="M401" s="43"/>
      <c r="N401" s="43"/>
      <c r="O401" s="43"/>
      <c r="P401" s="43"/>
      <c r="Q401" s="43"/>
      <c r="R401" s="43"/>
      <c r="S401" s="43"/>
      <c r="T401" s="43"/>
      <c r="U401" s="43"/>
      <c r="V401" s="43"/>
      <c r="W401" s="43"/>
      <c r="X401" s="43"/>
      <c r="Y401" s="43"/>
      <c r="Z401" s="43"/>
    </row>
    <row r="402" ht="12.75" customHeight="1">
      <c r="A402" s="52"/>
      <c r="B402" s="53"/>
      <c r="C402" s="54"/>
      <c r="D402" s="55"/>
      <c r="E402" s="52"/>
      <c r="F402" s="56"/>
      <c r="G402" s="51"/>
      <c r="H402" s="43"/>
      <c r="I402" s="43"/>
      <c r="J402" s="43"/>
      <c r="K402" s="43"/>
      <c r="L402" s="43"/>
      <c r="M402" s="43"/>
      <c r="N402" s="43"/>
      <c r="O402" s="43"/>
      <c r="P402" s="43"/>
      <c r="Q402" s="43"/>
      <c r="R402" s="43"/>
      <c r="S402" s="43"/>
      <c r="T402" s="43"/>
      <c r="U402" s="43"/>
      <c r="V402" s="43"/>
      <c r="W402" s="43"/>
      <c r="X402" s="43"/>
      <c r="Y402" s="43"/>
      <c r="Z402" s="43"/>
    </row>
    <row r="403" ht="12.75" customHeight="1">
      <c r="A403" s="52"/>
      <c r="B403" s="53" t="s">
        <v>294</v>
      </c>
      <c r="C403" s="54"/>
      <c r="D403" s="55"/>
      <c r="E403" s="52"/>
      <c r="F403" s="56"/>
      <c r="G403" s="51"/>
      <c r="H403" s="43"/>
      <c r="I403" s="43"/>
      <c r="J403" s="43"/>
      <c r="K403" s="43"/>
      <c r="L403" s="43"/>
      <c r="M403" s="43"/>
      <c r="N403" s="43"/>
      <c r="O403" s="43"/>
      <c r="P403" s="43"/>
      <c r="Q403" s="43"/>
      <c r="R403" s="43"/>
      <c r="S403" s="43"/>
      <c r="T403" s="43"/>
      <c r="U403" s="43"/>
      <c r="V403" s="43"/>
      <c r="W403" s="43"/>
      <c r="X403" s="43"/>
      <c r="Y403" s="43"/>
      <c r="Z403" s="43"/>
    </row>
    <row r="404" ht="12.75" customHeight="1">
      <c r="A404" s="52"/>
      <c r="B404" s="53" t="s">
        <v>295</v>
      </c>
      <c r="C404" s="54"/>
      <c r="D404" s="55"/>
      <c r="E404" s="52"/>
      <c r="F404" s="56"/>
      <c r="G404" s="51"/>
      <c r="H404" s="43"/>
      <c r="I404" s="43"/>
      <c r="J404" s="43"/>
      <c r="K404" s="43"/>
      <c r="L404" s="43"/>
      <c r="M404" s="43"/>
      <c r="N404" s="43"/>
      <c r="O404" s="43"/>
      <c r="P404" s="43"/>
      <c r="Q404" s="43"/>
      <c r="R404" s="43"/>
      <c r="S404" s="43"/>
      <c r="T404" s="43"/>
      <c r="U404" s="43"/>
      <c r="V404" s="43"/>
      <c r="W404" s="43"/>
      <c r="X404" s="43"/>
      <c r="Y404" s="43"/>
      <c r="Z404" s="43"/>
    </row>
    <row r="405" ht="12.75" customHeight="1">
      <c r="A405" s="52"/>
      <c r="B405" s="53" t="s">
        <v>296</v>
      </c>
      <c r="C405" s="54"/>
      <c r="D405" s="55"/>
      <c r="E405" s="52"/>
      <c r="F405" s="56"/>
      <c r="G405" s="51"/>
      <c r="H405" s="43"/>
      <c r="I405" s="43"/>
      <c r="J405" s="43"/>
      <c r="K405" s="43"/>
      <c r="L405" s="43"/>
      <c r="M405" s="43"/>
      <c r="N405" s="43"/>
      <c r="O405" s="43"/>
      <c r="P405" s="43"/>
      <c r="Q405" s="43"/>
      <c r="R405" s="43"/>
      <c r="S405" s="43"/>
      <c r="T405" s="43"/>
      <c r="U405" s="43"/>
      <c r="V405" s="43"/>
      <c r="W405" s="43"/>
      <c r="X405" s="43"/>
      <c r="Y405" s="43"/>
      <c r="Z405" s="43"/>
    </row>
    <row r="406" ht="12.75" customHeight="1">
      <c r="A406" s="52"/>
      <c r="B406" s="53" t="s">
        <v>301</v>
      </c>
      <c r="C406" s="54"/>
      <c r="D406" s="55"/>
      <c r="E406" s="52"/>
      <c r="F406" s="56"/>
      <c r="G406" s="51"/>
      <c r="H406" s="43"/>
      <c r="I406" s="43"/>
      <c r="J406" s="43"/>
      <c r="K406" s="43"/>
      <c r="L406" s="43"/>
      <c r="M406" s="43"/>
      <c r="N406" s="43"/>
      <c r="O406" s="43"/>
      <c r="P406" s="43"/>
      <c r="Q406" s="43"/>
      <c r="R406" s="43"/>
      <c r="S406" s="43"/>
      <c r="T406" s="43"/>
      <c r="U406" s="43"/>
      <c r="V406" s="43"/>
      <c r="W406" s="43"/>
      <c r="X406" s="43"/>
      <c r="Y406" s="43"/>
      <c r="Z406" s="43"/>
    </row>
    <row r="407" ht="12.75" customHeight="1">
      <c r="A407" s="52"/>
      <c r="B407" s="53" t="s">
        <v>302</v>
      </c>
      <c r="C407" s="54"/>
      <c r="D407" s="55"/>
      <c r="E407" s="52"/>
      <c r="F407" s="56"/>
      <c r="G407" s="51"/>
      <c r="H407" s="43"/>
      <c r="I407" s="43"/>
      <c r="J407" s="43"/>
      <c r="K407" s="43"/>
      <c r="L407" s="43"/>
      <c r="M407" s="43"/>
      <c r="N407" s="43"/>
      <c r="O407" s="43"/>
      <c r="P407" s="43"/>
      <c r="Q407" s="43"/>
      <c r="R407" s="43"/>
      <c r="S407" s="43"/>
      <c r="T407" s="43"/>
      <c r="U407" s="43"/>
      <c r="V407" s="43"/>
      <c r="W407" s="43"/>
      <c r="X407" s="43"/>
      <c r="Y407" s="43"/>
      <c r="Z407" s="43"/>
    </row>
    <row r="408" ht="12.75" customHeight="1">
      <c r="A408" s="52"/>
      <c r="B408" s="53"/>
      <c r="C408" s="54"/>
      <c r="D408" s="55"/>
      <c r="E408" s="52"/>
      <c r="F408" s="56"/>
      <c r="G408" s="51"/>
      <c r="H408" s="43"/>
      <c r="I408" s="43"/>
      <c r="J408" s="43"/>
      <c r="K408" s="43"/>
      <c r="L408" s="43"/>
      <c r="M408" s="43"/>
      <c r="N408" s="43"/>
      <c r="O408" s="43"/>
      <c r="P408" s="43"/>
      <c r="Q408" s="43"/>
      <c r="R408" s="43"/>
      <c r="S408" s="43"/>
      <c r="T408" s="43"/>
      <c r="U408" s="43"/>
      <c r="V408" s="43"/>
      <c r="W408" s="43"/>
      <c r="X408" s="43"/>
      <c r="Y408" s="43"/>
      <c r="Z408" s="43"/>
    </row>
    <row r="409" ht="12.75" customHeight="1">
      <c r="A409" s="52"/>
      <c r="B409" s="53" t="s">
        <v>303</v>
      </c>
      <c r="C409" s="54" t="s">
        <v>39</v>
      </c>
      <c r="D409" s="55">
        <v>140.0</v>
      </c>
      <c r="E409" s="62">
        <v>228.0</v>
      </c>
      <c r="F409" s="56">
        <f>E409*D409</f>
        <v>31920</v>
      </c>
      <c r="G409" s="51"/>
      <c r="H409" s="43"/>
      <c r="I409" s="43"/>
      <c r="J409" s="43"/>
      <c r="K409" s="43"/>
      <c r="L409" s="43"/>
      <c r="M409" s="43"/>
      <c r="N409" s="43"/>
      <c r="O409" s="43"/>
      <c r="P409" s="43"/>
      <c r="Q409" s="43"/>
      <c r="R409" s="43"/>
      <c r="S409" s="43"/>
      <c r="T409" s="43"/>
      <c r="U409" s="43"/>
      <c r="V409" s="43"/>
      <c r="W409" s="43"/>
      <c r="X409" s="43"/>
      <c r="Y409" s="43"/>
      <c r="Z409" s="43"/>
    </row>
    <row r="410" ht="12.75" customHeight="1">
      <c r="A410" s="52"/>
      <c r="B410" s="53"/>
      <c r="C410" s="54"/>
      <c r="D410" s="55"/>
      <c r="E410" s="52"/>
      <c r="F410" s="56"/>
      <c r="G410" s="51"/>
      <c r="H410" s="43"/>
      <c r="I410" s="43"/>
      <c r="J410" s="43"/>
      <c r="K410" s="43"/>
      <c r="L410" s="43"/>
      <c r="M410" s="43"/>
      <c r="N410" s="43"/>
      <c r="O410" s="43"/>
      <c r="P410" s="43"/>
      <c r="Q410" s="43"/>
      <c r="R410" s="43"/>
      <c r="S410" s="43"/>
      <c r="T410" s="43"/>
      <c r="U410" s="43"/>
      <c r="V410" s="43"/>
      <c r="W410" s="43"/>
      <c r="X410" s="43"/>
      <c r="Y410" s="43"/>
      <c r="Z410" s="43"/>
    </row>
    <row r="411" ht="12.75" customHeight="1">
      <c r="A411" s="52"/>
      <c r="B411" s="53"/>
      <c r="C411" s="54"/>
      <c r="D411" s="55"/>
      <c r="E411" s="52"/>
      <c r="F411" s="56"/>
      <c r="G411" s="51"/>
      <c r="H411" s="43"/>
      <c r="I411" s="43"/>
      <c r="J411" s="43"/>
      <c r="K411" s="43"/>
      <c r="L411" s="43"/>
      <c r="M411" s="43"/>
      <c r="N411" s="43"/>
      <c r="O411" s="43"/>
      <c r="P411" s="43"/>
      <c r="Q411" s="43"/>
      <c r="R411" s="43"/>
      <c r="S411" s="43"/>
      <c r="T411" s="43"/>
      <c r="U411" s="43"/>
      <c r="V411" s="43"/>
      <c r="W411" s="43"/>
      <c r="X411" s="43"/>
      <c r="Y411" s="43"/>
      <c r="Z411" s="43"/>
    </row>
    <row r="412" ht="12.75" customHeight="1">
      <c r="A412" s="52">
        <v>9.03</v>
      </c>
      <c r="B412" s="53" t="s">
        <v>304</v>
      </c>
      <c r="C412" s="54"/>
      <c r="D412" s="55"/>
      <c r="E412" s="52"/>
      <c r="F412" s="56"/>
      <c r="G412" s="51"/>
      <c r="H412" s="43"/>
      <c r="I412" s="43"/>
      <c r="J412" s="43"/>
      <c r="K412" s="43"/>
      <c r="L412" s="43"/>
      <c r="M412" s="43"/>
      <c r="N412" s="43"/>
      <c r="O412" s="43"/>
      <c r="P412" s="43"/>
      <c r="Q412" s="43"/>
      <c r="R412" s="43"/>
      <c r="S412" s="43"/>
      <c r="T412" s="43"/>
      <c r="U412" s="43"/>
      <c r="V412" s="43"/>
      <c r="W412" s="43"/>
      <c r="X412" s="43"/>
      <c r="Y412" s="43"/>
      <c r="Z412" s="43"/>
    </row>
    <row r="413" ht="12.75" customHeight="1">
      <c r="A413" s="52" t="s">
        <v>51</v>
      </c>
      <c r="B413" s="53" t="s">
        <v>305</v>
      </c>
      <c r="C413" s="54" t="s">
        <v>39</v>
      </c>
      <c r="D413" s="55">
        <v>50.0</v>
      </c>
      <c r="E413" s="62">
        <v>545.0</v>
      </c>
      <c r="F413" s="56">
        <f t="shared" ref="F413:F414" si="9">E413*D413</f>
        <v>27250</v>
      </c>
      <c r="G413" s="51"/>
      <c r="H413" s="43"/>
      <c r="I413" s="43"/>
      <c r="J413" s="43"/>
      <c r="K413" s="43"/>
      <c r="L413" s="43"/>
      <c r="M413" s="43"/>
      <c r="N413" s="43"/>
      <c r="O413" s="43"/>
      <c r="P413" s="43"/>
      <c r="Q413" s="43"/>
      <c r="R413" s="43"/>
      <c r="S413" s="43"/>
      <c r="T413" s="43"/>
      <c r="U413" s="43"/>
      <c r="V413" s="43"/>
      <c r="W413" s="43"/>
      <c r="X413" s="43"/>
      <c r="Y413" s="43"/>
      <c r="Z413" s="43"/>
    </row>
    <row r="414" ht="12.75" customHeight="1">
      <c r="A414" s="52" t="s">
        <v>53</v>
      </c>
      <c r="B414" s="53" t="s">
        <v>306</v>
      </c>
      <c r="C414" s="54" t="s">
        <v>39</v>
      </c>
      <c r="D414" s="55">
        <v>80.0</v>
      </c>
      <c r="E414" s="62">
        <v>867.0</v>
      </c>
      <c r="F414" s="56">
        <f t="shared" si="9"/>
        <v>69360</v>
      </c>
      <c r="G414" s="51"/>
      <c r="H414" s="43"/>
      <c r="I414" s="43"/>
      <c r="J414" s="43"/>
      <c r="K414" s="43"/>
      <c r="L414" s="43"/>
      <c r="M414" s="43"/>
      <c r="N414" s="43"/>
      <c r="O414" s="43"/>
      <c r="P414" s="43"/>
      <c r="Q414" s="43"/>
      <c r="R414" s="43"/>
      <c r="S414" s="43"/>
      <c r="T414" s="43"/>
      <c r="U414" s="43"/>
      <c r="V414" s="43"/>
      <c r="W414" s="43"/>
      <c r="X414" s="43"/>
      <c r="Y414" s="43"/>
      <c r="Z414" s="43"/>
    </row>
    <row r="415" ht="12.75" customHeight="1">
      <c r="A415" s="52"/>
      <c r="B415" s="53"/>
      <c r="C415" s="54"/>
      <c r="D415" s="55"/>
      <c r="E415" s="52"/>
      <c r="F415" s="56"/>
      <c r="G415" s="51"/>
      <c r="H415" s="43"/>
      <c r="I415" s="43"/>
      <c r="J415" s="43"/>
      <c r="K415" s="43"/>
      <c r="L415" s="43"/>
      <c r="M415" s="43"/>
      <c r="N415" s="43"/>
      <c r="O415" s="43"/>
      <c r="P415" s="43"/>
      <c r="Q415" s="43"/>
      <c r="R415" s="43"/>
      <c r="S415" s="43"/>
      <c r="T415" s="43"/>
      <c r="U415" s="43"/>
      <c r="V415" s="43"/>
      <c r="W415" s="43"/>
      <c r="X415" s="43"/>
      <c r="Y415" s="43"/>
      <c r="Z415" s="43"/>
    </row>
    <row r="416" ht="12.75" customHeight="1">
      <c r="A416" s="52" t="s">
        <v>55</v>
      </c>
      <c r="B416" s="53" t="s">
        <v>307</v>
      </c>
      <c r="C416" s="54" t="s">
        <v>39</v>
      </c>
      <c r="D416" s="55">
        <v>50.0</v>
      </c>
      <c r="E416" s="62">
        <v>108.0</v>
      </c>
      <c r="F416" s="56">
        <f>E416*D416</f>
        <v>5400</v>
      </c>
      <c r="G416" s="51"/>
      <c r="H416" s="43"/>
      <c r="I416" s="43"/>
      <c r="J416" s="43"/>
      <c r="K416" s="43"/>
      <c r="L416" s="43"/>
      <c r="M416" s="43"/>
      <c r="N416" s="43"/>
      <c r="O416" s="43"/>
      <c r="P416" s="43"/>
      <c r="Q416" s="43"/>
      <c r="R416" s="43"/>
      <c r="S416" s="43"/>
      <c r="T416" s="43"/>
      <c r="U416" s="43"/>
      <c r="V416" s="43"/>
      <c r="W416" s="43"/>
      <c r="X416" s="43"/>
      <c r="Y416" s="43"/>
      <c r="Z416" s="43"/>
    </row>
    <row r="417" ht="12.75" customHeight="1">
      <c r="A417" s="52"/>
      <c r="B417" s="53"/>
      <c r="C417" s="54"/>
      <c r="D417" s="55"/>
      <c r="E417" s="52"/>
      <c r="F417" s="56"/>
      <c r="G417" s="51"/>
      <c r="H417" s="43"/>
      <c r="I417" s="43"/>
      <c r="J417" s="43"/>
      <c r="K417" s="43"/>
      <c r="L417" s="43"/>
      <c r="M417" s="43"/>
      <c r="N417" s="43"/>
      <c r="O417" s="43"/>
      <c r="P417" s="43"/>
      <c r="Q417" s="43"/>
      <c r="R417" s="43"/>
      <c r="S417" s="43"/>
      <c r="T417" s="43"/>
      <c r="U417" s="43"/>
      <c r="V417" s="43"/>
      <c r="W417" s="43"/>
      <c r="X417" s="43"/>
      <c r="Y417" s="43"/>
      <c r="Z417" s="43"/>
    </row>
    <row r="418" ht="12.75" customHeight="1">
      <c r="A418" s="52">
        <v>9.04</v>
      </c>
      <c r="B418" s="53" t="s">
        <v>308</v>
      </c>
      <c r="C418" s="54"/>
      <c r="D418" s="55"/>
      <c r="E418" s="52"/>
      <c r="F418" s="56"/>
      <c r="G418" s="51"/>
      <c r="H418" s="43"/>
      <c r="I418" s="43"/>
      <c r="J418" s="43"/>
      <c r="K418" s="43"/>
      <c r="L418" s="43"/>
      <c r="M418" s="43"/>
      <c r="N418" s="43"/>
      <c r="O418" s="43"/>
      <c r="P418" s="43"/>
      <c r="Q418" s="43"/>
      <c r="R418" s="43"/>
      <c r="S418" s="43"/>
      <c r="T418" s="43"/>
      <c r="U418" s="43"/>
      <c r="V418" s="43"/>
      <c r="W418" s="43"/>
      <c r="X418" s="43"/>
      <c r="Y418" s="43"/>
      <c r="Z418" s="43"/>
    </row>
    <row r="419" ht="12.75" customHeight="1">
      <c r="A419" s="52" t="s">
        <v>51</v>
      </c>
      <c r="B419" s="53" t="s">
        <v>309</v>
      </c>
      <c r="C419" s="54" t="s">
        <v>33</v>
      </c>
      <c r="D419" s="55">
        <v>2.0</v>
      </c>
      <c r="E419" s="62">
        <v>1560.0</v>
      </c>
      <c r="F419" s="56">
        <f>E419*D419</f>
        <v>3120</v>
      </c>
      <c r="G419" s="51"/>
      <c r="H419" s="43"/>
      <c r="I419" s="43"/>
      <c r="J419" s="43"/>
      <c r="K419" s="43"/>
      <c r="L419" s="43"/>
      <c r="M419" s="43"/>
      <c r="N419" s="43"/>
      <c r="O419" s="43"/>
      <c r="P419" s="43"/>
      <c r="Q419" s="43"/>
      <c r="R419" s="43"/>
      <c r="S419" s="43"/>
      <c r="T419" s="43"/>
      <c r="U419" s="43"/>
      <c r="V419" s="43"/>
      <c r="W419" s="43"/>
      <c r="X419" s="43"/>
      <c r="Y419" s="43"/>
      <c r="Z419" s="43"/>
    </row>
    <row r="420" ht="12.75" customHeight="1">
      <c r="A420" s="52" t="s">
        <v>53</v>
      </c>
      <c r="B420" s="53" t="s">
        <v>310</v>
      </c>
      <c r="C420" s="54" t="s">
        <v>33</v>
      </c>
      <c r="D420" s="55"/>
      <c r="E420" s="52"/>
      <c r="F420" s="56"/>
      <c r="G420" s="51"/>
      <c r="H420" s="43"/>
      <c r="I420" s="43"/>
      <c r="J420" s="43"/>
      <c r="K420" s="43"/>
      <c r="L420" s="43"/>
      <c r="M420" s="43"/>
      <c r="N420" s="43"/>
      <c r="O420" s="43"/>
      <c r="P420" s="43"/>
      <c r="Q420" s="43"/>
      <c r="R420" s="43"/>
      <c r="S420" s="43"/>
      <c r="T420" s="43"/>
      <c r="U420" s="43"/>
      <c r="V420" s="43"/>
      <c r="W420" s="43"/>
      <c r="X420" s="43"/>
      <c r="Y420" s="43"/>
      <c r="Z420" s="43"/>
    </row>
    <row r="421" ht="12.75" customHeight="1">
      <c r="A421" s="52" t="s">
        <v>55</v>
      </c>
      <c r="B421" s="53" t="s">
        <v>311</v>
      </c>
      <c r="C421" s="54" t="s">
        <v>33</v>
      </c>
      <c r="D421" s="55">
        <v>4.0</v>
      </c>
      <c r="E421" s="62">
        <v>2220.0</v>
      </c>
      <c r="F421" s="56">
        <f>E421*D421</f>
        <v>8880</v>
      </c>
      <c r="G421" s="51"/>
      <c r="H421" s="43"/>
      <c r="I421" s="43"/>
      <c r="J421" s="43"/>
      <c r="K421" s="43"/>
      <c r="L421" s="43"/>
      <c r="M421" s="43"/>
      <c r="N421" s="43"/>
      <c r="O421" s="43"/>
      <c r="P421" s="43"/>
      <c r="Q421" s="43"/>
      <c r="R421" s="43"/>
      <c r="S421" s="43"/>
      <c r="T421" s="43"/>
      <c r="U421" s="43"/>
      <c r="V421" s="43"/>
      <c r="W421" s="43"/>
      <c r="X421" s="43"/>
      <c r="Y421" s="43"/>
      <c r="Z421" s="43"/>
    </row>
    <row r="422" ht="12.75" customHeight="1">
      <c r="A422" s="52" t="s">
        <v>57</v>
      </c>
      <c r="B422" s="53" t="s">
        <v>312</v>
      </c>
      <c r="C422" s="54" t="s">
        <v>33</v>
      </c>
      <c r="D422" s="55"/>
      <c r="E422" s="52"/>
      <c r="F422" s="56"/>
      <c r="G422" s="51"/>
      <c r="H422" s="43"/>
      <c r="I422" s="43"/>
      <c r="J422" s="43"/>
      <c r="K422" s="43"/>
      <c r="L422" s="43"/>
      <c r="M422" s="43"/>
      <c r="N422" s="43"/>
      <c r="O422" s="43"/>
      <c r="P422" s="43"/>
      <c r="Q422" s="43"/>
      <c r="R422" s="43"/>
      <c r="S422" s="43"/>
      <c r="T422" s="43"/>
      <c r="U422" s="43"/>
      <c r="V422" s="43"/>
      <c r="W422" s="43"/>
      <c r="X422" s="43"/>
      <c r="Y422" s="43"/>
      <c r="Z422" s="43"/>
    </row>
    <row r="423" ht="12.75" customHeight="1">
      <c r="A423" s="52"/>
      <c r="B423" s="53"/>
      <c r="C423" s="54"/>
      <c r="D423" s="55"/>
      <c r="E423" s="52"/>
      <c r="F423" s="56"/>
      <c r="G423" s="51"/>
      <c r="H423" s="43"/>
      <c r="I423" s="43"/>
      <c r="J423" s="43"/>
      <c r="K423" s="43"/>
      <c r="L423" s="43"/>
      <c r="M423" s="43"/>
      <c r="N423" s="43"/>
      <c r="O423" s="43"/>
      <c r="P423" s="43"/>
      <c r="Q423" s="43"/>
      <c r="R423" s="43"/>
      <c r="S423" s="43"/>
      <c r="T423" s="43"/>
      <c r="U423" s="43"/>
      <c r="V423" s="43"/>
      <c r="W423" s="43"/>
      <c r="X423" s="43"/>
      <c r="Y423" s="43"/>
      <c r="Z423" s="43"/>
    </row>
    <row r="424" ht="12.75" customHeight="1">
      <c r="A424" s="52">
        <v>9.05</v>
      </c>
      <c r="B424" s="53" t="s">
        <v>313</v>
      </c>
      <c r="C424" s="54" t="s">
        <v>39</v>
      </c>
      <c r="D424" s="55">
        <v>200.0</v>
      </c>
      <c r="E424" s="62">
        <v>229.0</v>
      </c>
      <c r="F424" s="56">
        <f>E424*D424</f>
        <v>45800</v>
      </c>
      <c r="G424" s="51"/>
      <c r="H424" s="43"/>
      <c r="I424" s="43"/>
      <c r="J424" s="43"/>
      <c r="K424" s="43"/>
      <c r="L424" s="43"/>
      <c r="M424" s="43"/>
      <c r="N424" s="43"/>
      <c r="O424" s="43"/>
      <c r="P424" s="43"/>
      <c r="Q424" s="43"/>
      <c r="R424" s="43"/>
      <c r="S424" s="43"/>
      <c r="T424" s="43"/>
      <c r="U424" s="43"/>
      <c r="V424" s="43"/>
      <c r="W424" s="43"/>
      <c r="X424" s="43"/>
      <c r="Y424" s="43"/>
      <c r="Z424" s="43"/>
    </row>
    <row r="425" ht="12.75" customHeight="1">
      <c r="A425" s="52"/>
      <c r="B425" s="53"/>
      <c r="C425" s="54"/>
      <c r="D425" s="55"/>
      <c r="E425" s="52"/>
      <c r="F425" s="56"/>
      <c r="G425" s="51"/>
      <c r="H425" s="43"/>
      <c r="I425" s="43"/>
      <c r="J425" s="43"/>
      <c r="K425" s="43"/>
      <c r="L425" s="43"/>
      <c r="M425" s="43"/>
      <c r="N425" s="43"/>
      <c r="O425" s="43"/>
      <c r="P425" s="43"/>
      <c r="Q425" s="43"/>
      <c r="R425" s="43"/>
      <c r="S425" s="43"/>
      <c r="T425" s="43"/>
      <c r="U425" s="43"/>
      <c r="V425" s="43"/>
      <c r="W425" s="43"/>
      <c r="X425" s="43"/>
      <c r="Y425" s="43"/>
      <c r="Z425" s="43"/>
    </row>
    <row r="426" ht="12.75" customHeight="1">
      <c r="A426" s="52"/>
      <c r="B426" s="53"/>
      <c r="C426" s="54"/>
      <c r="D426" s="55"/>
      <c r="E426" s="52"/>
      <c r="F426" s="56"/>
      <c r="G426" s="51"/>
      <c r="H426" s="43"/>
      <c r="I426" s="43"/>
      <c r="J426" s="43"/>
      <c r="K426" s="43"/>
      <c r="L426" s="43"/>
      <c r="M426" s="43"/>
      <c r="N426" s="43"/>
      <c r="O426" s="43"/>
      <c r="P426" s="43"/>
      <c r="Q426" s="43"/>
      <c r="R426" s="43"/>
      <c r="S426" s="43"/>
      <c r="T426" s="43"/>
      <c r="U426" s="43"/>
      <c r="V426" s="43"/>
      <c r="W426" s="43"/>
      <c r="X426" s="43"/>
      <c r="Y426" s="43"/>
      <c r="Z426" s="43"/>
    </row>
    <row r="427" ht="12.75" customHeight="1">
      <c r="A427" s="60"/>
      <c r="B427" s="58" t="s">
        <v>314</v>
      </c>
      <c r="C427" s="59"/>
      <c r="D427" s="59"/>
      <c r="E427" s="60"/>
      <c r="F427" s="60">
        <f>SUM(F345:F426)</f>
        <v>335230</v>
      </c>
      <c r="G427" s="51"/>
      <c r="H427" s="43"/>
      <c r="I427" s="43"/>
      <c r="J427" s="43"/>
      <c r="K427" s="43"/>
      <c r="L427" s="43"/>
      <c r="M427" s="43"/>
      <c r="N427" s="43"/>
      <c r="O427" s="43"/>
      <c r="P427" s="43"/>
      <c r="Q427" s="43"/>
      <c r="R427" s="43"/>
      <c r="S427" s="43"/>
      <c r="T427" s="43"/>
      <c r="U427" s="43"/>
      <c r="V427" s="43"/>
      <c r="W427" s="43"/>
      <c r="X427" s="43"/>
      <c r="Y427" s="43"/>
      <c r="Z427" s="43"/>
    </row>
    <row r="428" ht="12.75" customHeight="1">
      <c r="A428" s="52"/>
      <c r="B428" s="53"/>
      <c r="C428" s="54"/>
      <c r="D428" s="55"/>
      <c r="E428" s="52"/>
      <c r="F428" s="56"/>
      <c r="G428" s="51"/>
      <c r="H428" s="43"/>
      <c r="I428" s="43"/>
      <c r="J428" s="43"/>
      <c r="K428" s="43"/>
      <c r="L428" s="43"/>
      <c r="M428" s="43"/>
      <c r="N428" s="43"/>
      <c r="O428" s="43"/>
      <c r="P428" s="43"/>
      <c r="Q428" s="43"/>
      <c r="R428" s="43"/>
      <c r="S428" s="43"/>
      <c r="T428" s="43"/>
      <c r="U428" s="43"/>
      <c r="V428" s="43"/>
      <c r="W428" s="43"/>
      <c r="X428" s="43"/>
      <c r="Y428" s="43"/>
      <c r="Z428" s="43"/>
    </row>
    <row r="429" ht="12.75" customHeight="1">
      <c r="A429" s="57">
        <v>10.0</v>
      </c>
      <c r="B429" s="58" t="s">
        <v>315</v>
      </c>
      <c r="C429" s="59"/>
      <c r="D429" s="59"/>
      <c r="E429" s="60"/>
      <c r="F429" s="60"/>
      <c r="G429" s="51"/>
      <c r="H429" s="43"/>
      <c r="I429" s="43"/>
      <c r="J429" s="43"/>
      <c r="K429" s="43"/>
      <c r="L429" s="43"/>
      <c r="M429" s="43"/>
      <c r="N429" s="43"/>
      <c r="O429" s="43"/>
      <c r="P429" s="43"/>
      <c r="Q429" s="43"/>
      <c r="R429" s="43"/>
      <c r="S429" s="43"/>
      <c r="T429" s="43"/>
      <c r="U429" s="43"/>
      <c r="V429" s="43"/>
      <c r="W429" s="43"/>
      <c r="X429" s="43"/>
      <c r="Y429" s="43"/>
      <c r="Z429" s="43"/>
    </row>
    <row r="430" ht="12.75" customHeight="1">
      <c r="A430" s="52"/>
      <c r="B430" s="53"/>
      <c r="C430" s="54"/>
      <c r="D430" s="55"/>
      <c r="E430" s="52"/>
      <c r="F430" s="56"/>
      <c r="G430" s="51"/>
      <c r="H430" s="43"/>
      <c r="I430" s="43"/>
      <c r="J430" s="43"/>
      <c r="K430" s="43"/>
      <c r="L430" s="43"/>
      <c r="M430" s="43"/>
      <c r="N430" s="43"/>
      <c r="O430" s="43"/>
      <c r="P430" s="43"/>
      <c r="Q430" s="43"/>
      <c r="R430" s="43"/>
      <c r="S430" s="43"/>
      <c r="T430" s="43"/>
      <c r="U430" s="43"/>
      <c r="V430" s="43"/>
      <c r="W430" s="43"/>
      <c r="X430" s="43"/>
      <c r="Y430" s="43"/>
      <c r="Z430" s="43"/>
    </row>
    <row r="431" ht="12.75" customHeight="1">
      <c r="A431" s="56">
        <v>10.01</v>
      </c>
      <c r="B431" s="61" t="s">
        <v>316</v>
      </c>
      <c r="C431" s="54"/>
      <c r="D431" s="54"/>
      <c r="E431" s="56"/>
      <c r="F431" s="56"/>
      <c r="G431" s="51"/>
      <c r="H431" s="43"/>
      <c r="I431" s="43"/>
      <c r="J431" s="43"/>
      <c r="K431" s="43"/>
      <c r="L431" s="43"/>
      <c r="M431" s="43"/>
      <c r="N431" s="43"/>
      <c r="O431" s="43"/>
      <c r="P431" s="43"/>
      <c r="Q431" s="43"/>
      <c r="R431" s="43"/>
      <c r="S431" s="43"/>
      <c r="T431" s="43"/>
      <c r="U431" s="43"/>
      <c r="V431" s="43"/>
      <c r="W431" s="43"/>
      <c r="X431" s="43"/>
      <c r="Y431" s="43"/>
      <c r="Z431" s="43"/>
    </row>
    <row r="432" ht="12.75" customHeight="1">
      <c r="A432" s="52"/>
      <c r="B432" s="53" t="s">
        <v>317</v>
      </c>
      <c r="C432" s="54"/>
      <c r="D432" s="55"/>
      <c r="E432" s="52"/>
      <c r="F432" s="56"/>
      <c r="G432" s="51"/>
      <c r="H432" s="43"/>
      <c r="I432" s="43"/>
      <c r="J432" s="43"/>
      <c r="K432" s="43"/>
      <c r="L432" s="43"/>
      <c r="M432" s="43"/>
      <c r="N432" s="43"/>
      <c r="O432" s="43"/>
      <c r="P432" s="43"/>
      <c r="Q432" s="43"/>
      <c r="R432" s="43"/>
      <c r="S432" s="43"/>
      <c r="T432" s="43"/>
      <c r="U432" s="43"/>
      <c r="V432" s="43"/>
      <c r="W432" s="43"/>
      <c r="X432" s="43"/>
      <c r="Y432" s="43"/>
      <c r="Z432" s="43"/>
    </row>
    <row r="433" ht="12.75" customHeight="1">
      <c r="A433" s="52"/>
      <c r="B433" s="53" t="s">
        <v>318</v>
      </c>
      <c r="C433" s="54"/>
      <c r="D433" s="55"/>
      <c r="E433" s="52"/>
      <c r="F433" s="56"/>
      <c r="G433" s="51"/>
      <c r="H433" s="43"/>
      <c r="I433" s="43"/>
      <c r="J433" s="43"/>
      <c r="K433" s="43"/>
      <c r="L433" s="43"/>
      <c r="M433" s="43"/>
      <c r="N433" s="43"/>
      <c r="O433" s="43"/>
      <c r="P433" s="43"/>
      <c r="Q433" s="43"/>
      <c r="R433" s="43"/>
      <c r="S433" s="43"/>
      <c r="T433" s="43"/>
      <c r="U433" s="43"/>
      <c r="V433" s="43"/>
      <c r="W433" s="43"/>
      <c r="X433" s="43"/>
      <c r="Y433" s="43"/>
      <c r="Z433" s="43"/>
    </row>
    <row r="434" ht="12.75" customHeight="1">
      <c r="A434" s="52"/>
      <c r="B434" s="53" t="s">
        <v>319</v>
      </c>
      <c r="C434" s="54"/>
      <c r="D434" s="55"/>
      <c r="E434" s="52"/>
      <c r="F434" s="56"/>
      <c r="G434" s="51"/>
      <c r="H434" s="43"/>
      <c r="I434" s="43"/>
      <c r="J434" s="43"/>
      <c r="K434" s="43"/>
      <c r="L434" s="43"/>
      <c r="M434" s="43"/>
      <c r="N434" s="43"/>
      <c r="O434" s="43"/>
      <c r="P434" s="43"/>
      <c r="Q434" s="43"/>
      <c r="R434" s="43"/>
      <c r="S434" s="43"/>
      <c r="T434" s="43"/>
      <c r="U434" s="43"/>
      <c r="V434" s="43"/>
      <c r="W434" s="43"/>
      <c r="X434" s="43"/>
      <c r="Y434" s="43"/>
      <c r="Z434" s="43"/>
    </row>
    <row r="435" ht="12.75" customHeight="1">
      <c r="A435" s="52"/>
      <c r="B435" s="53" t="s">
        <v>320</v>
      </c>
      <c r="C435" s="54"/>
      <c r="D435" s="55"/>
      <c r="E435" s="52"/>
      <c r="F435" s="56"/>
      <c r="G435" s="51"/>
      <c r="H435" s="43"/>
      <c r="I435" s="43"/>
      <c r="J435" s="43"/>
      <c r="K435" s="43"/>
      <c r="L435" s="43"/>
      <c r="M435" s="43"/>
      <c r="N435" s="43"/>
      <c r="O435" s="43"/>
      <c r="P435" s="43"/>
      <c r="Q435" s="43"/>
      <c r="R435" s="43"/>
      <c r="S435" s="43"/>
      <c r="T435" s="43"/>
      <c r="U435" s="43"/>
      <c r="V435" s="43"/>
      <c r="W435" s="43"/>
      <c r="X435" s="43"/>
      <c r="Y435" s="43"/>
      <c r="Z435" s="43"/>
    </row>
    <row r="436" ht="12.75" customHeight="1">
      <c r="A436" s="52"/>
      <c r="B436" s="53"/>
      <c r="C436" s="54"/>
      <c r="D436" s="55"/>
      <c r="E436" s="52"/>
      <c r="F436" s="56"/>
      <c r="G436" s="51"/>
      <c r="H436" s="43"/>
      <c r="I436" s="43"/>
      <c r="J436" s="43"/>
      <c r="K436" s="43"/>
      <c r="L436" s="43"/>
      <c r="M436" s="43"/>
      <c r="N436" s="43"/>
      <c r="O436" s="43"/>
      <c r="P436" s="43"/>
      <c r="Q436" s="43"/>
      <c r="R436" s="43"/>
      <c r="S436" s="43"/>
      <c r="T436" s="43"/>
      <c r="U436" s="43"/>
      <c r="V436" s="43"/>
      <c r="W436" s="43"/>
      <c r="X436" s="43"/>
      <c r="Y436" s="43"/>
      <c r="Z436" s="43"/>
    </row>
    <row r="437" ht="12.75" customHeight="1">
      <c r="A437" s="52"/>
      <c r="B437" s="53" t="s">
        <v>321</v>
      </c>
      <c r="C437" s="54"/>
      <c r="D437" s="55"/>
      <c r="E437" s="52"/>
      <c r="F437" s="56"/>
      <c r="G437" s="51"/>
      <c r="H437" s="43"/>
      <c r="I437" s="43"/>
      <c r="J437" s="43"/>
      <c r="K437" s="43"/>
      <c r="L437" s="43"/>
      <c r="M437" s="43"/>
      <c r="N437" s="43"/>
      <c r="O437" s="43"/>
      <c r="P437" s="43"/>
      <c r="Q437" s="43"/>
      <c r="R437" s="43"/>
      <c r="S437" s="43"/>
      <c r="T437" s="43"/>
      <c r="U437" s="43"/>
      <c r="V437" s="43"/>
      <c r="W437" s="43"/>
      <c r="X437" s="43"/>
      <c r="Y437" s="43"/>
      <c r="Z437" s="43"/>
    </row>
    <row r="438" ht="12.75" customHeight="1">
      <c r="A438" s="52"/>
      <c r="B438" s="53" t="s">
        <v>322</v>
      </c>
      <c r="C438" s="54"/>
      <c r="D438" s="55"/>
      <c r="E438" s="52"/>
      <c r="F438" s="56"/>
      <c r="G438" s="51"/>
      <c r="H438" s="43"/>
      <c r="I438" s="43"/>
      <c r="J438" s="43"/>
      <c r="K438" s="43"/>
      <c r="L438" s="43"/>
      <c r="M438" s="43"/>
      <c r="N438" s="43"/>
      <c r="O438" s="43"/>
      <c r="P438" s="43"/>
      <c r="Q438" s="43"/>
      <c r="R438" s="43"/>
      <c r="S438" s="43"/>
      <c r="T438" s="43"/>
      <c r="U438" s="43"/>
      <c r="V438" s="43"/>
      <c r="W438" s="43"/>
      <c r="X438" s="43"/>
      <c r="Y438" s="43"/>
      <c r="Z438" s="43"/>
    </row>
    <row r="439" ht="12.75" customHeight="1">
      <c r="A439" s="52"/>
      <c r="B439" s="53"/>
      <c r="C439" s="54"/>
      <c r="D439" s="55"/>
      <c r="E439" s="52"/>
      <c r="F439" s="56"/>
      <c r="G439" s="51"/>
      <c r="H439" s="43"/>
      <c r="I439" s="43"/>
      <c r="J439" s="43"/>
      <c r="K439" s="43"/>
      <c r="L439" s="43"/>
      <c r="M439" s="43"/>
      <c r="N439" s="43"/>
      <c r="O439" s="43"/>
      <c r="P439" s="43"/>
      <c r="Q439" s="43"/>
      <c r="R439" s="43"/>
      <c r="S439" s="43"/>
      <c r="T439" s="43"/>
      <c r="U439" s="43"/>
      <c r="V439" s="43"/>
      <c r="W439" s="43"/>
      <c r="X439" s="43"/>
      <c r="Y439" s="43"/>
      <c r="Z439" s="43"/>
    </row>
    <row r="440" ht="12.75" customHeight="1">
      <c r="A440" s="52" t="s">
        <v>51</v>
      </c>
      <c r="B440" s="53" t="s">
        <v>323</v>
      </c>
      <c r="C440" s="54" t="s">
        <v>33</v>
      </c>
      <c r="D440" s="55">
        <v>41.0</v>
      </c>
      <c r="E440" s="62">
        <v>24500.0</v>
      </c>
      <c r="F440" s="56">
        <f t="shared" ref="F440:F441" si="10">E440*D440</f>
        <v>1004500</v>
      </c>
      <c r="G440" s="51"/>
      <c r="H440" s="43"/>
      <c r="I440" s="43"/>
      <c r="J440" s="43"/>
      <c r="K440" s="43"/>
      <c r="L440" s="43"/>
      <c r="M440" s="43"/>
      <c r="N440" s="43"/>
      <c r="O440" s="43"/>
      <c r="P440" s="43"/>
      <c r="Q440" s="43"/>
      <c r="R440" s="43"/>
      <c r="S440" s="43"/>
      <c r="T440" s="43"/>
      <c r="U440" s="43"/>
      <c r="V440" s="43"/>
      <c r="W440" s="43"/>
      <c r="X440" s="43"/>
      <c r="Y440" s="43"/>
      <c r="Z440" s="43"/>
    </row>
    <row r="441" ht="12.75" customHeight="1">
      <c r="A441" s="52" t="s">
        <v>53</v>
      </c>
      <c r="B441" s="53" t="s">
        <v>324</v>
      </c>
      <c r="C441" s="54" t="s">
        <v>33</v>
      </c>
      <c r="D441" s="55">
        <v>2.0</v>
      </c>
      <c r="E441" s="62">
        <v>25500.0</v>
      </c>
      <c r="F441" s="56">
        <f t="shared" si="10"/>
        <v>51000</v>
      </c>
      <c r="G441" s="51"/>
      <c r="H441" s="43"/>
      <c r="I441" s="43"/>
      <c r="J441" s="43"/>
      <c r="K441" s="43"/>
      <c r="L441" s="43"/>
      <c r="M441" s="43"/>
      <c r="N441" s="43"/>
      <c r="O441" s="43"/>
      <c r="P441" s="43"/>
      <c r="Q441" s="43"/>
      <c r="R441" s="43"/>
      <c r="S441" s="43"/>
      <c r="T441" s="43"/>
      <c r="U441" s="43"/>
      <c r="V441" s="43"/>
      <c r="W441" s="43"/>
      <c r="X441" s="43"/>
      <c r="Y441" s="43"/>
      <c r="Z441" s="43"/>
    </row>
    <row r="442" ht="12.75" customHeight="1">
      <c r="A442" s="52" t="s">
        <v>55</v>
      </c>
      <c r="B442" s="53" t="s">
        <v>325</v>
      </c>
      <c r="C442" s="54" t="s">
        <v>33</v>
      </c>
      <c r="D442" s="55"/>
      <c r="E442" s="52"/>
      <c r="F442" s="56"/>
      <c r="G442" s="51"/>
      <c r="H442" s="43"/>
      <c r="I442" s="43"/>
      <c r="J442" s="43"/>
      <c r="K442" s="43"/>
      <c r="L442" s="43"/>
      <c r="M442" s="43"/>
      <c r="N442" s="43"/>
      <c r="O442" s="43"/>
      <c r="P442" s="43"/>
      <c r="Q442" s="43"/>
      <c r="R442" s="43"/>
      <c r="S442" s="43"/>
      <c r="T442" s="43"/>
      <c r="U442" s="43"/>
      <c r="V442" s="43"/>
      <c r="W442" s="43"/>
      <c r="X442" s="43"/>
      <c r="Y442" s="43"/>
      <c r="Z442" s="43"/>
    </row>
    <row r="443" ht="12.75" customHeight="1">
      <c r="A443" s="52" t="s">
        <v>57</v>
      </c>
      <c r="B443" s="53" t="s">
        <v>326</v>
      </c>
      <c r="C443" s="54" t="s">
        <v>33</v>
      </c>
      <c r="D443" s="55"/>
      <c r="E443" s="52"/>
      <c r="F443" s="56"/>
      <c r="G443" s="51"/>
      <c r="H443" s="43"/>
      <c r="I443" s="43"/>
      <c r="J443" s="43"/>
      <c r="K443" s="43"/>
      <c r="L443" s="43"/>
      <c r="M443" s="43"/>
      <c r="N443" s="43"/>
      <c r="O443" s="43"/>
      <c r="P443" s="43"/>
      <c r="Q443" s="43"/>
      <c r="R443" s="43"/>
      <c r="S443" s="43"/>
      <c r="T443" s="43"/>
      <c r="U443" s="43"/>
      <c r="V443" s="43"/>
      <c r="W443" s="43"/>
      <c r="X443" s="43"/>
      <c r="Y443" s="43"/>
      <c r="Z443" s="43"/>
    </row>
    <row r="444" ht="12.75" customHeight="1">
      <c r="A444" s="52" t="s">
        <v>59</v>
      </c>
      <c r="B444" s="53" t="s">
        <v>327</v>
      </c>
      <c r="C444" s="54" t="s">
        <v>33</v>
      </c>
      <c r="D444" s="55"/>
      <c r="E444" s="52"/>
      <c r="F444" s="56"/>
      <c r="G444" s="51"/>
      <c r="H444" s="43"/>
      <c r="I444" s="43"/>
      <c r="J444" s="43"/>
      <c r="K444" s="43"/>
      <c r="L444" s="43"/>
      <c r="M444" s="43"/>
      <c r="N444" s="43"/>
      <c r="O444" s="43"/>
      <c r="P444" s="43"/>
      <c r="Q444" s="43"/>
      <c r="R444" s="43"/>
      <c r="S444" s="43"/>
      <c r="T444" s="43"/>
      <c r="U444" s="43"/>
      <c r="V444" s="43"/>
      <c r="W444" s="43"/>
      <c r="X444" s="43"/>
      <c r="Y444" s="43"/>
      <c r="Z444" s="43"/>
    </row>
    <row r="445" ht="12.75" customHeight="1">
      <c r="A445" s="52" t="s">
        <v>204</v>
      </c>
      <c r="B445" s="53" t="s">
        <v>328</v>
      </c>
      <c r="C445" s="54" t="s">
        <v>33</v>
      </c>
      <c r="D445" s="55">
        <v>1.0</v>
      </c>
      <c r="E445" s="62">
        <v>27000.0</v>
      </c>
      <c r="F445" s="56">
        <f>E445*D445</f>
        <v>27000</v>
      </c>
      <c r="G445" s="51"/>
      <c r="H445" s="43"/>
      <c r="I445" s="43"/>
      <c r="J445" s="43"/>
      <c r="K445" s="43"/>
      <c r="L445" s="43"/>
      <c r="M445" s="43"/>
      <c r="N445" s="43"/>
      <c r="O445" s="43"/>
      <c r="P445" s="43"/>
      <c r="Q445" s="43"/>
      <c r="R445" s="43"/>
      <c r="S445" s="43"/>
      <c r="T445" s="43"/>
      <c r="U445" s="43"/>
      <c r="V445" s="43"/>
      <c r="W445" s="43"/>
      <c r="X445" s="43"/>
      <c r="Y445" s="43"/>
      <c r="Z445" s="43"/>
    </row>
    <row r="446" ht="12.75" customHeight="1">
      <c r="A446" s="52" t="s">
        <v>240</v>
      </c>
      <c r="B446" s="53" t="s">
        <v>329</v>
      </c>
      <c r="C446" s="54" t="s">
        <v>33</v>
      </c>
      <c r="D446" s="55"/>
      <c r="E446" s="52"/>
      <c r="F446" s="56"/>
      <c r="G446" s="51"/>
      <c r="H446" s="43"/>
      <c r="I446" s="43"/>
      <c r="J446" s="43"/>
      <c r="K446" s="43"/>
      <c r="L446" s="43"/>
      <c r="M446" s="43"/>
      <c r="N446" s="43"/>
      <c r="O446" s="43"/>
      <c r="P446" s="43"/>
      <c r="Q446" s="43"/>
      <c r="R446" s="43"/>
      <c r="S446" s="43"/>
      <c r="T446" s="43"/>
      <c r="U446" s="43"/>
      <c r="V446" s="43"/>
      <c r="W446" s="43"/>
      <c r="X446" s="43"/>
      <c r="Y446" s="43"/>
      <c r="Z446" s="43"/>
    </row>
    <row r="447" ht="12.75" customHeight="1">
      <c r="A447" s="52" t="s">
        <v>242</v>
      </c>
      <c r="B447" s="53" t="s">
        <v>330</v>
      </c>
      <c r="C447" s="54" t="s">
        <v>33</v>
      </c>
      <c r="D447" s="55"/>
      <c r="E447" s="52"/>
      <c r="F447" s="56"/>
      <c r="G447" s="51"/>
      <c r="H447" s="43"/>
      <c r="I447" s="43"/>
      <c r="J447" s="43"/>
      <c r="K447" s="43"/>
      <c r="L447" s="43"/>
      <c r="M447" s="43"/>
      <c r="N447" s="43"/>
      <c r="O447" s="43"/>
      <c r="P447" s="43"/>
      <c r="Q447" s="43"/>
      <c r="R447" s="43"/>
      <c r="S447" s="43"/>
      <c r="T447" s="43"/>
      <c r="U447" s="43"/>
      <c r="V447" s="43"/>
      <c r="W447" s="43"/>
      <c r="X447" s="43"/>
      <c r="Y447" s="43"/>
      <c r="Z447" s="43"/>
    </row>
    <row r="448" ht="12.75" customHeight="1">
      <c r="A448" s="52" t="s">
        <v>244</v>
      </c>
      <c r="B448" s="53" t="s">
        <v>331</v>
      </c>
      <c r="C448" s="54" t="s">
        <v>33</v>
      </c>
      <c r="D448" s="55"/>
      <c r="E448" s="52"/>
      <c r="F448" s="56"/>
      <c r="G448" s="51"/>
      <c r="H448" s="43"/>
      <c r="I448" s="43"/>
      <c r="J448" s="43"/>
      <c r="K448" s="43"/>
      <c r="L448" s="43"/>
      <c r="M448" s="43"/>
      <c r="N448" s="43"/>
      <c r="O448" s="43"/>
      <c r="P448" s="43"/>
      <c r="Q448" s="43"/>
      <c r="R448" s="43"/>
      <c r="S448" s="43"/>
      <c r="T448" s="43"/>
      <c r="U448" s="43"/>
      <c r="V448" s="43"/>
      <c r="W448" s="43"/>
      <c r="X448" s="43"/>
      <c r="Y448" s="43"/>
      <c r="Z448" s="43"/>
    </row>
    <row r="449" ht="12.75" customHeight="1">
      <c r="A449" s="52"/>
      <c r="B449" s="53"/>
      <c r="C449" s="54"/>
      <c r="D449" s="55"/>
      <c r="E449" s="52"/>
      <c r="F449" s="56"/>
      <c r="G449" s="51"/>
      <c r="H449" s="43"/>
      <c r="I449" s="43"/>
      <c r="J449" s="43"/>
      <c r="K449" s="43"/>
      <c r="L449" s="43"/>
      <c r="M449" s="43"/>
      <c r="N449" s="43"/>
      <c r="O449" s="43"/>
      <c r="P449" s="43"/>
      <c r="Q449" s="43"/>
      <c r="R449" s="43"/>
      <c r="S449" s="43"/>
      <c r="T449" s="43"/>
      <c r="U449" s="43"/>
      <c r="V449" s="43"/>
      <c r="W449" s="43"/>
      <c r="X449" s="43"/>
      <c r="Y449" s="43"/>
      <c r="Z449" s="43"/>
    </row>
    <row r="450" ht="12.75" customHeight="1">
      <c r="A450" s="56">
        <v>10.02</v>
      </c>
      <c r="B450" s="61" t="s">
        <v>332</v>
      </c>
      <c r="C450" s="54"/>
      <c r="D450" s="54"/>
      <c r="E450" s="56"/>
      <c r="F450" s="56"/>
      <c r="G450" s="51"/>
      <c r="H450" s="43"/>
      <c r="I450" s="43"/>
      <c r="J450" s="43"/>
      <c r="K450" s="43"/>
      <c r="L450" s="43"/>
      <c r="M450" s="43"/>
      <c r="N450" s="43"/>
      <c r="O450" s="43"/>
      <c r="P450" s="43"/>
      <c r="Q450" s="43"/>
      <c r="R450" s="43"/>
      <c r="S450" s="43"/>
      <c r="T450" s="43"/>
      <c r="U450" s="43"/>
      <c r="V450" s="43"/>
      <c r="W450" s="43"/>
      <c r="X450" s="43"/>
      <c r="Y450" s="43"/>
      <c r="Z450" s="43"/>
    </row>
    <row r="451" ht="12.75" customHeight="1">
      <c r="A451" s="52"/>
      <c r="B451" s="53" t="s">
        <v>317</v>
      </c>
      <c r="C451" s="54"/>
      <c r="D451" s="55"/>
      <c r="E451" s="52"/>
      <c r="F451" s="56"/>
      <c r="G451" s="51"/>
      <c r="H451" s="43"/>
      <c r="I451" s="43"/>
      <c r="J451" s="43"/>
      <c r="K451" s="43"/>
      <c r="L451" s="43"/>
      <c r="M451" s="43"/>
      <c r="N451" s="43"/>
      <c r="O451" s="43"/>
      <c r="P451" s="43"/>
      <c r="Q451" s="43"/>
      <c r="R451" s="43"/>
      <c r="S451" s="43"/>
      <c r="T451" s="43"/>
      <c r="U451" s="43"/>
      <c r="V451" s="43"/>
      <c r="W451" s="43"/>
      <c r="X451" s="43"/>
      <c r="Y451" s="43"/>
      <c r="Z451" s="43"/>
    </row>
    <row r="452" ht="12.75" customHeight="1">
      <c r="A452" s="52"/>
      <c r="B452" s="53" t="s">
        <v>318</v>
      </c>
      <c r="C452" s="54"/>
      <c r="D452" s="55"/>
      <c r="E452" s="52"/>
      <c r="F452" s="56"/>
      <c r="G452" s="51"/>
      <c r="H452" s="43"/>
      <c r="I452" s="43"/>
      <c r="J452" s="43"/>
      <c r="K452" s="43"/>
      <c r="L452" s="43"/>
      <c r="M452" s="43"/>
      <c r="N452" s="43"/>
      <c r="O452" s="43"/>
      <c r="P452" s="43"/>
      <c r="Q452" s="43"/>
      <c r="R452" s="43"/>
      <c r="S452" s="43"/>
      <c r="T452" s="43"/>
      <c r="U452" s="43"/>
      <c r="V452" s="43"/>
      <c r="W452" s="43"/>
      <c r="X452" s="43"/>
      <c r="Y452" s="43"/>
      <c r="Z452" s="43"/>
    </row>
    <row r="453" ht="12.75" customHeight="1">
      <c r="A453" s="52"/>
      <c r="B453" s="53" t="s">
        <v>319</v>
      </c>
      <c r="C453" s="54"/>
      <c r="D453" s="55"/>
      <c r="E453" s="52"/>
      <c r="F453" s="56"/>
      <c r="G453" s="51"/>
      <c r="H453" s="43"/>
      <c r="I453" s="43"/>
      <c r="J453" s="43"/>
      <c r="K453" s="43"/>
      <c r="L453" s="43"/>
      <c r="M453" s="43"/>
      <c r="N453" s="43"/>
      <c r="O453" s="43"/>
      <c r="P453" s="43"/>
      <c r="Q453" s="43"/>
      <c r="R453" s="43"/>
      <c r="S453" s="43"/>
      <c r="T453" s="43"/>
      <c r="U453" s="43"/>
      <c r="V453" s="43"/>
      <c r="W453" s="43"/>
      <c r="X453" s="43"/>
      <c r="Y453" s="43"/>
      <c r="Z453" s="43"/>
    </row>
    <row r="454" ht="12.75" customHeight="1">
      <c r="A454" s="52"/>
      <c r="B454" s="53" t="s">
        <v>320</v>
      </c>
      <c r="C454" s="54"/>
      <c r="D454" s="55"/>
      <c r="E454" s="52"/>
      <c r="F454" s="56"/>
      <c r="G454" s="51"/>
      <c r="H454" s="43"/>
      <c r="I454" s="43"/>
      <c r="J454" s="43"/>
      <c r="K454" s="43"/>
      <c r="L454" s="43"/>
      <c r="M454" s="43"/>
      <c r="N454" s="43"/>
      <c r="O454" s="43"/>
      <c r="P454" s="43"/>
      <c r="Q454" s="43"/>
      <c r="R454" s="43"/>
      <c r="S454" s="43"/>
      <c r="T454" s="43"/>
      <c r="U454" s="43"/>
      <c r="V454" s="43"/>
      <c r="W454" s="43"/>
      <c r="X454" s="43"/>
      <c r="Y454" s="43"/>
      <c r="Z454" s="43"/>
    </row>
    <row r="455" ht="12.75" customHeight="1">
      <c r="A455" s="52"/>
      <c r="B455" s="53" t="s">
        <v>333</v>
      </c>
      <c r="C455" s="54"/>
      <c r="D455" s="55"/>
      <c r="E455" s="52"/>
      <c r="F455" s="56"/>
      <c r="G455" s="51"/>
      <c r="H455" s="43"/>
      <c r="I455" s="43"/>
      <c r="J455" s="43"/>
      <c r="K455" s="43"/>
      <c r="L455" s="43"/>
      <c r="M455" s="43"/>
      <c r="N455" s="43"/>
      <c r="O455" s="43"/>
      <c r="P455" s="43"/>
      <c r="Q455" s="43"/>
      <c r="R455" s="43"/>
      <c r="S455" s="43"/>
      <c r="T455" s="43"/>
      <c r="U455" s="43"/>
      <c r="V455" s="43"/>
      <c r="W455" s="43"/>
      <c r="X455" s="43"/>
      <c r="Y455" s="43"/>
      <c r="Z455" s="43"/>
    </row>
    <row r="456" ht="12.75" customHeight="1">
      <c r="A456" s="52"/>
      <c r="B456" s="53"/>
      <c r="C456" s="54"/>
      <c r="D456" s="55"/>
      <c r="E456" s="52"/>
      <c r="F456" s="56"/>
      <c r="G456" s="51"/>
      <c r="H456" s="43"/>
      <c r="I456" s="43"/>
      <c r="J456" s="43"/>
      <c r="K456" s="43"/>
      <c r="L456" s="43"/>
      <c r="M456" s="43"/>
      <c r="N456" s="43"/>
      <c r="O456" s="43"/>
      <c r="P456" s="43"/>
      <c r="Q456" s="43"/>
      <c r="R456" s="43"/>
      <c r="S456" s="43"/>
      <c r="T456" s="43"/>
      <c r="U456" s="43"/>
      <c r="V456" s="43"/>
      <c r="W456" s="43"/>
      <c r="X456" s="43"/>
      <c r="Y456" s="43"/>
      <c r="Z456" s="43"/>
    </row>
    <row r="457" ht="12.75" customHeight="1">
      <c r="A457" s="52"/>
      <c r="B457" s="53" t="s">
        <v>321</v>
      </c>
      <c r="C457" s="54"/>
      <c r="D457" s="55"/>
      <c r="E457" s="52"/>
      <c r="F457" s="56"/>
      <c r="G457" s="51"/>
      <c r="H457" s="43"/>
      <c r="I457" s="43"/>
      <c r="J457" s="43"/>
      <c r="K457" s="43"/>
      <c r="L457" s="43"/>
      <c r="M457" s="43"/>
      <c r="N457" s="43"/>
      <c r="O457" s="43"/>
      <c r="P457" s="43"/>
      <c r="Q457" s="43"/>
      <c r="R457" s="43"/>
      <c r="S457" s="43"/>
      <c r="T457" s="43"/>
      <c r="U457" s="43"/>
      <c r="V457" s="43"/>
      <c r="W457" s="43"/>
      <c r="X457" s="43"/>
      <c r="Y457" s="43"/>
      <c r="Z457" s="43"/>
    </row>
    <row r="458" ht="12.75" customHeight="1">
      <c r="A458" s="52"/>
      <c r="B458" s="53" t="s">
        <v>322</v>
      </c>
      <c r="C458" s="54"/>
      <c r="D458" s="55"/>
      <c r="E458" s="52"/>
      <c r="F458" s="56"/>
      <c r="G458" s="51"/>
      <c r="H458" s="43"/>
      <c r="I458" s="43"/>
      <c r="J458" s="43"/>
      <c r="K458" s="43"/>
      <c r="L458" s="43"/>
      <c r="M458" s="43"/>
      <c r="N458" s="43"/>
      <c r="O458" s="43"/>
      <c r="P458" s="43"/>
      <c r="Q458" s="43"/>
      <c r="R458" s="43"/>
      <c r="S458" s="43"/>
      <c r="T458" s="43"/>
      <c r="U458" s="43"/>
      <c r="V458" s="43"/>
      <c r="W458" s="43"/>
      <c r="X458" s="43"/>
      <c r="Y458" s="43"/>
      <c r="Z458" s="43"/>
    </row>
    <row r="459" ht="12.75" customHeight="1">
      <c r="A459" s="52"/>
      <c r="B459" s="53"/>
      <c r="C459" s="54"/>
      <c r="D459" s="55"/>
      <c r="E459" s="52"/>
      <c r="F459" s="56"/>
      <c r="G459" s="51"/>
      <c r="H459" s="43"/>
      <c r="I459" s="43"/>
      <c r="J459" s="43"/>
      <c r="K459" s="43"/>
      <c r="L459" s="43"/>
      <c r="M459" s="43"/>
      <c r="N459" s="43"/>
      <c r="O459" s="43"/>
      <c r="P459" s="43"/>
      <c r="Q459" s="43"/>
      <c r="R459" s="43"/>
      <c r="S459" s="43"/>
      <c r="T459" s="43"/>
      <c r="U459" s="43"/>
      <c r="V459" s="43"/>
      <c r="W459" s="43"/>
      <c r="X459" s="43"/>
      <c r="Y459" s="43"/>
      <c r="Z459" s="43"/>
    </row>
    <row r="460" ht="12.75" customHeight="1">
      <c r="A460" s="52" t="s">
        <v>51</v>
      </c>
      <c r="B460" s="53" t="s">
        <v>323</v>
      </c>
      <c r="C460" s="54" t="s">
        <v>33</v>
      </c>
      <c r="D460" s="55">
        <v>5.0</v>
      </c>
      <c r="E460" s="62">
        <v>24800.0</v>
      </c>
      <c r="F460" s="56">
        <f t="shared" ref="F460:F463" si="11">E460*D460</f>
        <v>124000</v>
      </c>
      <c r="G460" s="51"/>
      <c r="H460" s="43"/>
      <c r="I460" s="43"/>
      <c r="J460" s="43"/>
      <c r="K460" s="43"/>
      <c r="L460" s="43"/>
      <c r="M460" s="43"/>
      <c r="N460" s="43"/>
      <c r="O460" s="43"/>
      <c r="P460" s="43"/>
      <c r="Q460" s="43"/>
      <c r="R460" s="43"/>
      <c r="S460" s="43"/>
      <c r="T460" s="43"/>
      <c r="U460" s="43"/>
      <c r="V460" s="43"/>
      <c r="W460" s="43"/>
      <c r="X460" s="43"/>
      <c r="Y460" s="43"/>
      <c r="Z460" s="43"/>
    </row>
    <row r="461" ht="12.75" customHeight="1">
      <c r="A461" s="52" t="s">
        <v>53</v>
      </c>
      <c r="B461" s="53" t="s">
        <v>324</v>
      </c>
      <c r="C461" s="54" t="s">
        <v>33</v>
      </c>
      <c r="D461" s="55">
        <v>19.0</v>
      </c>
      <c r="E461" s="62">
        <v>25320.0</v>
      </c>
      <c r="F461" s="56">
        <f t="shared" si="11"/>
        <v>481080</v>
      </c>
      <c r="G461" s="51"/>
      <c r="H461" s="43"/>
      <c r="I461" s="43"/>
      <c r="J461" s="43"/>
      <c r="K461" s="43"/>
      <c r="L461" s="43"/>
      <c r="M461" s="43"/>
      <c r="N461" s="43"/>
      <c r="O461" s="43"/>
      <c r="P461" s="43"/>
      <c r="Q461" s="43"/>
      <c r="R461" s="43"/>
      <c r="S461" s="43"/>
      <c r="T461" s="43"/>
      <c r="U461" s="43"/>
      <c r="V461" s="43"/>
      <c r="W461" s="43"/>
      <c r="X461" s="43"/>
      <c r="Y461" s="43"/>
      <c r="Z461" s="43"/>
    </row>
    <row r="462" ht="12.75" customHeight="1">
      <c r="A462" s="52" t="s">
        <v>55</v>
      </c>
      <c r="B462" s="53" t="s">
        <v>325</v>
      </c>
      <c r="C462" s="54" t="s">
        <v>33</v>
      </c>
      <c r="D462" s="55">
        <v>20.0</v>
      </c>
      <c r="E462" s="62">
        <v>26690.0</v>
      </c>
      <c r="F462" s="56">
        <f t="shared" si="11"/>
        <v>533800</v>
      </c>
      <c r="G462" s="51"/>
      <c r="H462" s="43"/>
      <c r="I462" s="43"/>
      <c r="J462" s="43"/>
      <c r="K462" s="43"/>
      <c r="L462" s="43"/>
      <c r="M462" s="43"/>
      <c r="N462" s="43"/>
      <c r="O462" s="43"/>
      <c r="P462" s="43"/>
      <c r="Q462" s="43"/>
      <c r="R462" s="43"/>
      <c r="S462" s="43"/>
      <c r="T462" s="43"/>
      <c r="U462" s="43"/>
      <c r="V462" s="43"/>
      <c r="W462" s="43"/>
      <c r="X462" s="43"/>
      <c r="Y462" s="43"/>
      <c r="Z462" s="43"/>
    </row>
    <row r="463" ht="12.75" customHeight="1">
      <c r="A463" s="52" t="s">
        <v>57</v>
      </c>
      <c r="B463" s="53" t="s">
        <v>326</v>
      </c>
      <c r="C463" s="54" t="s">
        <v>33</v>
      </c>
      <c r="D463" s="55">
        <v>9.0</v>
      </c>
      <c r="E463" s="62">
        <v>28630.0</v>
      </c>
      <c r="F463" s="56">
        <f t="shared" si="11"/>
        <v>257670</v>
      </c>
      <c r="G463" s="51"/>
      <c r="H463" s="43"/>
      <c r="I463" s="43"/>
      <c r="J463" s="43"/>
      <c r="K463" s="43"/>
      <c r="L463" s="43"/>
      <c r="M463" s="43"/>
      <c r="N463" s="43"/>
      <c r="O463" s="43"/>
      <c r="P463" s="43"/>
      <c r="Q463" s="43"/>
      <c r="R463" s="43"/>
      <c r="S463" s="43"/>
      <c r="T463" s="43"/>
      <c r="U463" s="43"/>
      <c r="V463" s="43"/>
      <c r="W463" s="43"/>
      <c r="X463" s="43"/>
      <c r="Y463" s="43"/>
      <c r="Z463" s="43"/>
    </row>
    <row r="464" ht="12.75" customHeight="1">
      <c r="A464" s="52" t="s">
        <v>59</v>
      </c>
      <c r="B464" s="53" t="s">
        <v>327</v>
      </c>
      <c r="C464" s="54" t="s">
        <v>33</v>
      </c>
      <c r="D464" s="55"/>
      <c r="E464" s="52"/>
      <c r="F464" s="56"/>
      <c r="G464" s="51"/>
      <c r="H464" s="43"/>
      <c r="I464" s="43"/>
      <c r="J464" s="43"/>
      <c r="K464" s="43"/>
      <c r="L464" s="43"/>
      <c r="M464" s="43"/>
      <c r="N464" s="43"/>
      <c r="O464" s="43"/>
      <c r="P464" s="43"/>
      <c r="Q464" s="43"/>
      <c r="R464" s="43"/>
      <c r="S464" s="43"/>
      <c r="T464" s="43"/>
      <c r="U464" s="43"/>
      <c r="V464" s="43"/>
      <c r="W464" s="43"/>
      <c r="X464" s="43"/>
      <c r="Y464" s="43"/>
      <c r="Z464" s="43"/>
    </row>
    <row r="465" ht="12.75" customHeight="1">
      <c r="A465" s="52" t="s">
        <v>204</v>
      </c>
      <c r="B465" s="53" t="s">
        <v>328</v>
      </c>
      <c r="C465" s="54" t="s">
        <v>33</v>
      </c>
      <c r="D465" s="55"/>
      <c r="E465" s="52"/>
      <c r="F465" s="56"/>
      <c r="G465" s="51"/>
      <c r="H465" s="43"/>
      <c r="I465" s="43"/>
      <c r="J465" s="43"/>
      <c r="K465" s="43"/>
      <c r="L465" s="43"/>
      <c r="M465" s="43"/>
      <c r="N465" s="43"/>
      <c r="O465" s="43"/>
      <c r="P465" s="43"/>
      <c r="Q465" s="43"/>
      <c r="R465" s="43"/>
      <c r="S465" s="43"/>
      <c r="T465" s="43"/>
      <c r="U465" s="43"/>
      <c r="V465" s="43"/>
      <c r="W465" s="43"/>
      <c r="X465" s="43"/>
      <c r="Y465" s="43"/>
      <c r="Z465" s="43"/>
    </row>
    <row r="466" ht="12.75" customHeight="1">
      <c r="A466" s="52" t="s">
        <v>240</v>
      </c>
      <c r="B466" s="53" t="s">
        <v>329</v>
      </c>
      <c r="C466" s="54" t="s">
        <v>33</v>
      </c>
      <c r="D466" s="55">
        <v>1.0</v>
      </c>
      <c r="E466" s="62">
        <v>32500.0</v>
      </c>
      <c r="F466" s="56">
        <f>E466*D466</f>
        <v>32500</v>
      </c>
      <c r="G466" s="51"/>
      <c r="H466" s="43"/>
      <c r="I466" s="43"/>
      <c r="J466" s="43"/>
      <c r="K466" s="43"/>
      <c r="L466" s="43"/>
      <c r="M466" s="43"/>
      <c r="N466" s="43"/>
      <c r="O466" s="43"/>
      <c r="P466" s="43"/>
      <c r="Q466" s="43"/>
      <c r="R466" s="43"/>
      <c r="S466" s="43"/>
      <c r="T466" s="43"/>
      <c r="U466" s="43"/>
      <c r="V466" s="43"/>
      <c r="W466" s="43"/>
      <c r="X466" s="43"/>
      <c r="Y466" s="43"/>
      <c r="Z466" s="43"/>
    </row>
    <row r="467" ht="12.75" customHeight="1">
      <c r="A467" s="52" t="s">
        <v>242</v>
      </c>
      <c r="B467" s="53" t="s">
        <v>330</v>
      </c>
      <c r="C467" s="54" t="s">
        <v>33</v>
      </c>
      <c r="D467" s="55"/>
      <c r="E467" s="52"/>
      <c r="F467" s="56"/>
      <c r="G467" s="51"/>
      <c r="H467" s="43"/>
      <c r="I467" s="43"/>
      <c r="J467" s="43"/>
      <c r="K467" s="43"/>
      <c r="L467" s="43"/>
      <c r="M467" s="43"/>
      <c r="N467" s="43"/>
      <c r="O467" s="43"/>
      <c r="P467" s="43"/>
      <c r="Q467" s="43"/>
      <c r="R467" s="43"/>
      <c r="S467" s="43"/>
      <c r="T467" s="43"/>
      <c r="U467" s="43"/>
      <c r="V467" s="43"/>
      <c r="W467" s="43"/>
      <c r="X467" s="43"/>
      <c r="Y467" s="43"/>
      <c r="Z467" s="43"/>
    </row>
    <row r="468" ht="12.75" customHeight="1">
      <c r="A468" s="52" t="s">
        <v>244</v>
      </c>
      <c r="B468" s="53" t="s">
        <v>331</v>
      </c>
      <c r="C468" s="54" t="s">
        <v>33</v>
      </c>
      <c r="D468" s="55"/>
      <c r="E468" s="52"/>
      <c r="F468" s="56"/>
      <c r="G468" s="51"/>
      <c r="H468" s="43"/>
      <c r="I468" s="43"/>
      <c r="J468" s="43"/>
      <c r="K468" s="43"/>
      <c r="L468" s="43"/>
      <c r="M468" s="43"/>
      <c r="N468" s="43"/>
      <c r="O468" s="43"/>
      <c r="P468" s="43"/>
      <c r="Q468" s="43"/>
      <c r="R468" s="43"/>
      <c r="S468" s="43"/>
      <c r="T468" s="43"/>
      <c r="U468" s="43"/>
      <c r="V468" s="43"/>
      <c r="W468" s="43"/>
      <c r="X468" s="43"/>
      <c r="Y468" s="43"/>
      <c r="Z468" s="43"/>
    </row>
    <row r="469" ht="12.75" customHeight="1">
      <c r="A469" s="52"/>
      <c r="B469" s="53"/>
      <c r="C469" s="54"/>
      <c r="D469" s="55"/>
      <c r="E469" s="52"/>
      <c r="F469" s="56"/>
      <c r="G469" s="51"/>
      <c r="H469" s="43"/>
      <c r="I469" s="43"/>
      <c r="J469" s="43"/>
      <c r="K469" s="43"/>
      <c r="L469" s="43"/>
      <c r="M469" s="43"/>
      <c r="N469" s="43"/>
      <c r="O469" s="43"/>
      <c r="P469" s="43"/>
      <c r="Q469" s="43"/>
      <c r="R469" s="43"/>
      <c r="S469" s="43"/>
      <c r="T469" s="43"/>
      <c r="U469" s="43"/>
      <c r="V469" s="43"/>
      <c r="W469" s="43"/>
      <c r="X469" s="43"/>
      <c r="Y469" s="43"/>
      <c r="Z469" s="43"/>
    </row>
    <row r="470" ht="12.75" customHeight="1">
      <c r="A470" s="56">
        <v>10.03</v>
      </c>
      <c r="B470" s="61" t="s">
        <v>334</v>
      </c>
      <c r="C470" s="54"/>
      <c r="D470" s="54"/>
      <c r="E470" s="56"/>
      <c r="F470" s="56"/>
      <c r="G470" s="51"/>
      <c r="H470" s="43"/>
      <c r="I470" s="43"/>
      <c r="J470" s="43"/>
      <c r="K470" s="43"/>
      <c r="L470" s="43"/>
      <c r="M470" s="43"/>
      <c r="N470" s="43"/>
      <c r="O470" s="43"/>
      <c r="P470" s="43"/>
      <c r="Q470" s="43"/>
      <c r="R470" s="43"/>
      <c r="S470" s="43"/>
      <c r="T470" s="43"/>
      <c r="U470" s="43"/>
      <c r="V470" s="43"/>
      <c r="W470" s="43"/>
      <c r="X470" s="43"/>
      <c r="Y470" s="43"/>
      <c r="Z470" s="43"/>
    </row>
    <row r="471" ht="12.75" customHeight="1">
      <c r="A471" s="52"/>
      <c r="B471" s="53"/>
      <c r="C471" s="54"/>
      <c r="D471" s="55"/>
      <c r="E471" s="52"/>
      <c r="F471" s="56"/>
      <c r="G471" s="51"/>
      <c r="H471" s="43"/>
      <c r="I471" s="43"/>
      <c r="J471" s="43"/>
      <c r="K471" s="43"/>
      <c r="L471" s="43"/>
      <c r="M471" s="43"/>
      <c r="N471" s="43"/>
      <c r="O471" s="43"/>
      <c r="P471" s="43"/>
      <c r="Q471" s="43"/>
      <c r="R471" s="43"/>
      <c r="S471" s="43"/>
      <c r="T471" s="43"/>
      <c r="U471" s="43"/>
      <c r="V471" s="43"/>
      <c r="W471" s="43"/>
      <c r="X471" s="43"/>
      <c r="Y471" s="43"/>
      <c r="Z471" s="43"/>
    </row>
    <row r="472" ht="12.75" customHeight="1">
      <c r="A472" s="52" t="s">
        <v>51</v>
      </c>
      <c r="B472" s="53" t="s">
        <v>335</v>
      </c>
      <c r="C472" s="54" t="s">
        <v>33</v>
      </c>
      <c r="D472" s="55">
        <v>14.0</v>
      </c>
      <c r="E472" s="62">
        <v>11660.0</v>
      </c>
      <c r="F472" s="56">
        <f>E472*D472</f>
        <v>163240</v>
      </c>
      <c r="G472" s="51"/>
      <c r="H472" s="43"/>
      <c r="I472" s="43"/>
      <c r="J472" s="43"/>
      <c r="K472" s="43"/>
      <c r="L472" s="43"/>
      <c r="M472" s="43"/>
      <c r="N472" s="43"/>
      <c r="O472" s="43"/>
      <c r="P472" s="43"/>
      <c r="Q472" s="43"/>
      <c r="R472" s="43"/>
      <c r="S472" s="43"/>
      <c r="T472" s="43"/>
      <c r="U472" s="43"/>
      <c r="V472" s="43"/>
      <c r="W472" s="43"/>
      <c r="X472" s="43"/>
      <c r="Y472" s="43"/>
      <c r="Z472" s="43"/>
    </row>
    <row r="473" ht="12.75" customHeight="1">
      <c r="A473" s="52"/>
      <c r="B473" s="53"/>
      <c r="C473" s="54"/>
      <c r="D473" s="55"/>
      <c r="E473" s="52"/>
      <c r="F473" s="56"/>
      <c r="G473" s="51"/>
      <c r="H473" s="43"/>
      <c r="I473" s="43"/>
      <c r="J473" s="43"/>
      <c r="K473" s="43"/>
      <c r="L473" s="43"/>
      <c r="M473" s="43"/>
      <c r="N473" s="43"/>
      <c r="O473" s="43"/>
      <c r="P473" s="43"/>
      <c r="Q473" s="43"/>
      <c r="R473" s="43"/>
      <c r="S473" s="43"/>
      <c r="T473" s="43"/>
      <c r="U473" s="43"/>
      <c r="V473" s="43"/>
      <c r="W473" s="43"/>
      <c r="X473" s="43"/>
      <c r="Y473" s="43"/>
      <c r="Z473" s="43"/>
    </row>
    <row r="474" ht="12.75" customHeight="1">
      <c r="A474" s="52" t="s">
        <v>53</v>
      </c>
      <c r="B474" s="53" t="s">
        <v>336</v>
      </c>
      <c r="C474" s="54" t="s">
        <v>39</v>
      </c>
      <c r="D474" s="55">
        <v>600.0</v>
      </c>
      <c r="E474" s="62">
        <v>128.0</v>
      </c>
      <c r="F474" s="56">
        <f>E474*D474</f>
        <v>76800</v>
      </c>
      <c r="G474" s="51"/>
      <c r="H474" s="43"/>
      <c r="I474" s="43"/>
      <c r="J474" s="43"/>
      <c r="K474" s="43"/>
      <c r="L474" s="43"/>
      <c r="M474" s="43"/>
      <c r="N474" s="43"/>
      <c r="O474" s="43"/>
      <c r="P474" s="43"/>
      <c r="Q474" s="43"/>
      <c r="R474" s="43"/>
      <c r="S474" s="43"/>
      <c r="T474" s="43"/>
      <c r="U474" s="43"/>
      <c r="V474" s="43"/>
      <c r="W474" s="43"/>
      <c r="X474" s="43"/>
      <c r="Y474" s="43"/>
      <c r="Z474" s="43"/>
    </row>
    <row r="475" ht="12.75" customHeight="1">
      <c r="A475" s="52"/>
      <c r="B475" s="53"/>
      <c r="C475" s="54"/>
      <c r="D475" s="55"/>
      <c r="E475" s="52"/>
      <c r="F475" s="56"/>
      <c r="G475" s="51"/>
      <c r="H475" s="43"/>
      <c r="I475" s="43"/>
      <c r="J475" s="43"/>
      <c r="K475" s="43"/>
      <c r="L475" s="43"/>
      <c r="M475" s="43"/>
      <c r="N475" s="43"/>
      <c r="O475" s="43"/>
      <c r="P475" s="43"/>
      <c r="Q475" s="43"/>
      <c r="R475" s="43"/>
      <c r="S475" s="43"/>
      <c r="T475" s="43"/>
      <c r="U475" s="43"/>
      <c r="V475" s="43"/>
      <c r="W475" s="43"/>
      <c r="X475" s="43"/>
      <c r="Y475" s="43"/>
      <c r="Z475" s="43"/>
    </row>
    <row r="476" ht="12.75" customHeight="1">
      <c r="A476" s="52" t="s">
        <v>55</v>
      </c>
      <c r="B476" s="53" t="s">
        <v>337</v>
      </c>
      <c r="C476" s="54" t="s">
        <v>39</v>
      </c>
      <c r="D476" s="55">
        <v>980.0</v>
      </c>
      <c r="E476" s="62">
        <v>42.0</v>
      </c>
      <c r="F476" s="56">
        <f>E476*D476</f>
        <v>41160</v>
      </c>
      <c r="G476" s="51"/>
      <c r="H476" s="43"/>
      <c r="I476" s="43"/>
      <c r="J476" s="43"/>
      <c r="K476" s="43"/>
      <c r="L476" s="43"/>
      <c r="M476" s="43"/>
      <c r="N476" s="43"/>
      <c r="O476" s="43"/>
      <c r="P476" s="43"/>
      <c r="Q476" s="43"/>
      <c r="R476" s="43"/>
      <c r="S476" s="43"/>
      <c r="T476" s="43"/>
      <c r="U476" s="43"/>
      <c r="V476" s="43"/>
      <c r="W476" s="43"/>
      <c r="X476" s="43"/>
      <c r="Y476" s="43"/>
      <c r="Z476" s="43"/>
    </row>
    <row r="477" ht="12.75" customHeight="1">
      <c r="A477" s="52"/>
      <c r="B477" s="53"/>
      <c r="C477" s="54"/>
      <c r="D477" s="55"/>
      <c r="E477" s="52"/>
      <c r="F477" s="56"/>
      <c r="G477" s="51"/>
      <c r="H477" s="43"/>
      <c r="I477" s="43"/>
      <c r="J477" s="43"/>
      <c r="K477" s="43"/>
      <c r="L477" s="43"/>
      <c r="M477" s="43"/>
      <c r="N477" s="43"/>
      <c r="O477" s="43"/>
      <c r="P477" s="43"/>
      <c r="Q477" s="43"/>
      <c r="R477" s="43"/>
      <c r="S477" s="43"/>
      <c r="T477" s="43"/>
      <c r="U477" s="43"/>
      <c r="V477" s="43"/>
      <c r="W477" s="43"/>
      <c r="X477" s="43"/>
      <c r="Y477" s="43"/>
      <c r="Z477" s="43"/>
    </row>
    <row r="478" ht="12.75" customHeight="1">
      <c r="A478" s="52" t="s">
        <v>57</v>
      </c>
      <c r="B478" s="53" t="s">
        <v>338</v>
      </c>
      <c r="C478" s="54" t="s">
        <v>33</v>
      </c>
      <c r="D478" s="55">
        <v>6.0</v>
      </c>
      <c r="E478" s="62">
        <v>45000.0</v>
      </c>
      <c r="F478" s="56">
        <f>E478*D478</f>
        <v>270000</v>
      </c>
      <c r="G478" s="51"/>
      <c r="H478" s="43"/>
      <c r="I478" s="43"/>
      <c r="J478" s="43"/>
      <c r="K478" s="43"/>
      <c r="L478" s="43"/>
      <c r="M478" s="43"/>
      <c r="N478" s="43"/>
      <c r="O478" s="43"/>
      <c r="P478" s="43"/>
      <c r="Q478" s="43"/>
      <c r="R478" s="43"/>
      <c r="S478" s="43"/>
      <c r="T478" s="43"/>
      <c r="U478" s="43"/>
      <c r="V478" s="43"/>
      <c r="W478" s="43"/>
      <c r="X478" s="43"/>
      <c r="Y478" s="43"/>
      <c r="Z478" s="43"/>
    </row>
    <row r="479" ht="12.75" customHeight="1">
      <c r="A479" s="52"/>
      <c r="B479" s="53"/>
      <c r="C479" s="54"/>
      <c r="D479" s="55"/>
      <c r="E479" s="52"/>
      <c r="F479" s="56"/>
      <c r="G479" s="51"/>
      <c r="H479" s="43"/>
      <c r="I479" s="43"/>
      <c r="J479" s="43"/>
      <c r="K479" s="43"/>
      <c r="L479" s="43"/>
      <c r="M479" s="43"/>
      <c r="N479" s="43"/>
      <c r="O479" s="43"/>
      <c r="P479" s="43"/>
      <c r="Q479" s="43"/>
      <c r="R479" s="43"/>
      <c r="S479" s="43"/>
      <c r="T479" s="43"/>
      <c r="U479" s="43"/>
      <c r="V479" s="43"/>
      <c r="W479" s="43"/>
      <c r="X479" s="43"/>
      <c r="Y479" s="43"/>
      <c r="Z479" s="43"/>
    </row>
    <row r="480" ht="12.75" customHeight="1">
      <c r="A480" s="52" t="s">
        <v>59</v>
      </c>
      <c r="B480" s="53" t="s">
        <v>339</v>
      </c>
      <c r="C480" s="54" t="s">
        <v>39</v>
      </c>
      <c r="D480" s="55">
        <v>750.0</v>
      </c>
      <c r="E480" s="62">
        <v>230.0</v>
      </c>
      <c r="F480" s="56">
        <f>E480*D480</f>
        <v>172500</v>
      </c>
      <c r="G480" s="51"/>
      <c r="H480" s="43"/>
      <c r="I480" s="43"/>
      <c r="J480" s="43"/>
      <c r="K480" s="43"/>
      <c r="L480" s="43"/>
      <c r="M480" s="43"/>
      <c r="N480" s="43"/>
      <c r="O480" s="43"/>
      <c r="P480" s="43"/>
      <c r="Q480" s="43"/>
      <c r="R480" s="43"/>
      <c r="S480" s="43"/>
      <c r="T480" s="43"/>
      <c r="U480" s="43"/>
      <c r="V480" s="43"/>
      <c r="W480" s="43"/>
      <c r="X480" s="43"/>
      <c r="Y480" s="43"/>
      <c r="Z480" s="43"/>
    </row>
    <row r="481" ht="12.75" customHeight="1">
      <c r="A481" s="52"/>
      <c r="B481" s="53"/>
      <c r="C481" s="54"/>
      <c r="D481" s="55"/>
      <c r="E481" s="52"/>
      <c r="F481" s="56"/>
      <c r="G481" s="51"/>
      <c r="H481" s="43"/>
      <c r="I481" s="43"/>
      <c r="J481" s="43"/>
      <c r="K481" s="43"/>
      <c r="L481" s="43"/>
      <c r="M481" s="43"/>
      <c r="N481" s="43"/>
      <c r="O481" s="43"/>
      <c r="P481" s="43"/>
      <c r="Q481" s="43"/>
      <c r="R481" s="43"/>
      <c r="S481" s="43"/>
      <c r="T481" s="43"/>
      <c r="U481" s="43"/>
      <c r="V481" s="43"/>
      <c r="W481" s="43"/>
      <c r="X481" s="43"/>
      <c r="Y481" s="43"/>
      <c r="Z481" s="43"/>
    </row>
    <row r="482" ht="12.75" customHeight="1">
      <c r="A482" s="52"/>
      <c r="B482" s="53"/>
      <c r="C482" s="54"/>
      <c r="D482" s="55"/>
      <c r="E482" s="52"/>
      <c r="F482" s="56"/>
      <c r="G482" s="51"/>
      <c r="H482" s="43"/>
      <c r="I482" s="43"/>
      <c r="J482" s="43"/>
      <c r="K482" s="43"/>
      <c r="L482" s="43"/>
      <c r="M482" s="43"/>
      <c r="N482" s="43"/>
      <c r="O482" s="43"/>
      <c r="P482" s="43"/>
      <c r="Q482" s="43"/>
      <c r="R482" s="43"/>
      <c r="S482" s="43"/>
      <c r="T482" s="43"/>
      <c r="U482" s="43"/>
      <c r="V482" s="43"/>
      <c r="W482" s="43"/>
      <c r="X482" s="43"/>
      <c r="Y482" s="43"/>
      <c r="Z482" s="43"/>
    </row>
    <row r="483" ht="12.75" customHeight="1">
      <c r="A483" s="60"/>
      <c r="B483" s="58" t="s">
        <v>340</v>
      </c>
      <c r="C483" s="59"/>
      <c r="D483" s="59"/>
      <c r="E483" s="60"/>
      <c r="F483" s="60">
        <f>SUM(F431:F482)</f>
        <v>3235250</v>
      </c>
      <c r="G483" s="51"/>
      <c r="H483" s="43"/>
      <c r="I483" s="43"/>
      <c r="J483" s="43"/>
      <c r="K483" s="43"/>
      <c r="L483" s="43"/>
      <c r="M483" s="43"/>
      <c r="N483" s="43"/>
      <c r="O483" s="43"/>
      <c r="P483" s="43"/>
      <c r="Q483" s="43"/>
      <c r="R483" s="43"/>
      <c r="S483" s="43"/>
      <c r="T483" s="43"/>
      <c r="U483" s="43"/>
      <c r="V483" s="43"/>
      <c r="W483" s="43"/>
      <c r="X483" s="43"/>
      <c r="Y483" s="43"/>
      <c r="Z483" s="43"/>
    </row>
    <row r="484" ht="12.75" customHeight="1">
      <c r="A484" s="52"/>
      <c r="B484" s="53"/>
      <c r="C484" s="54"/>
      <c r="D484" s="55"/>
      <c r="E484" s="52"/>
      <c r="F484" s="56"/>
      <c r="G484" s="51"/>
      <c r="H484" s="43"/>
      <c r="I484" s="43"/>
      <c r="J484" s="43"/>
      <c r="K484" s="43"/>
      <c r="L484" s="43"/>
      <c r="M484" s="43"/>
      <c r="N484" s="43"/>
      <c r="O484" s="43"/>
      <c r="P484" s="43"/>
      <c r="Q484" s="43"/>
      <c r="R484" s="43"/>
      <c r="S484" s="43"/>
      <c r="T484" s="43"/>
      <c r="U484" s="43"/>
      <c r="V484" s="43"/>
      <c r="W484" s="43"/>
      <c r="X484" s="43"/>
      <c r="Y484" s="43"/>
      <c r="Z484" s="43"/>
    </row>
    <row r="485" ht="12.75" customHeight="1">
      <c r="A485" s="57">
        <v>11.0</v>
      </c>
      <c r="B485" s="58" t="s">
        <v>341</v>
      </c>
      <c r="C485" s="59"/>
      <c r="D485" s="59"/>
      <c r="E485" s="60"/>
      <c r="F485" s="60"/>
      <c r="G485" s="51"/>
      <c r="H485" s="43"/>
      <c r="I485" s="43"/>
      <c r="J485" s="43"/>
      <c r="K485" s="43"/>
      <c r="L485" s="43"/>
      <c r="M485" s="43"/>
      <c r="N485" s="43"/>
      <c r="O485" s="43"/>
      <c r="P485" s="43"/>
      <c r="Q485" s="43"/>
      <c r="R485" s="43"/>
      <c r="S485" s="43"/>
      <c r="T485" s="43"/>
      <c r="U485" s="43"/>
      <c r="V485" s="43"/>
      <c r="W485" s="43"/>
      <c r="X485" s="43"/>
      <c r="Y485" s="43"/>
      <c r="Z485" s="43"/>
    </row>
    <row r="486" ht="12.75" customHeight="1">
      <c r="A486" s="52"/>
      <c r="B486" s="53"/>
      <c r="C486" s="54"/>
      <c r="D486" s="55"/>
      <c r="E486" s="52"/>
      <c r="F486" s="56"/>
      <c r="G486" s="51"/>
      <c r="H486" s="43"/>
      <c r="I486" s="43"/>
      <c r="J486" s="43"/>
      <c r="K486" s="43"/>
      <c r="L486" s="43"/>
      <c r="M486" s="43"/>
      <c r="N486" s="43"/>
      <c r="O486" s="43"/>
      <c r="P486" s="43"/>
      <c r="Q486" s="43"/>
      <c r="R486" s="43"/>
      <c r="S486" s="43"/>
      <c r="T486" s="43"/>
      <c r="U486" s="43"/>
      <c r="V486" s="43"/>
      <c r="W486" s="43"/>
      <c r="X486" s="43"/>
      <c r="Y486" s="43"/>
      <c r="Z486" s="43"/>
    </row>
    <row r="487" ht="12.75" customHeight="1">
      <c r="A487" s="56">
        <v>11.01</v>
      </c>
      <c r="B487" s="61" t="s">
        <v>342</v>
      </c>
      <c r="C487" s="54"/>
      <c r="D487" s="54"/>
      <c r="E487" s="56"/>
      <c r="F487" s="56"/>
      <c r="G487" s="51"/>
      <c r="H487" s="43"/>
      <c r="I487" s="43"/>
      <c r="J487" s="43"/>
      <c r="K487" s="43"/>
      <c r="L487" s="43"/>
      <c r="M487" s="43"/>
      <c r="N487" s="43"/>
      <c r="O487" s="43"/>
      <c r="P487" s="43"/>
      <c r="Q487" s="43"/>
      <c r="R487" s="43"/>
      <c r="S487" s="43"/>
      <c r="T487" s="43"/>
      <c r="U487" s="43"/>
      <c r="V487" s="43"/>
      <c r="W487" s="43"/>
      <c r="X487" s="43"/>
      <c r="Y487" s="43"/>
      <c r="Z487" s="43"/>
    </row>
    <row r="488" ht="12.75" customHeight="1">
      <c r="A488" s="52"/>
      <c r="B488" s="53"/>
      <c r="C488" s="54"/>
      <c r="D488" s="55"/>
      <c r="E488" s="52"/>
      <c r="F488" s="56"/>
      <c r="G488" s="51"/>
      <c r="H488" s="43"/>
      <c r="I488" s="43"/>
      <c r="J488" s="43"/>
      <c r="K488" s="43"/>
      <c r="L488" s="43"/>
      <c r="M488" s="43"/>
      <c r="N488" s="43"/>
      <c r="O488" s="43"/>
      <c r="P488" s="43"/>
      <c r="Q488" s="43"/>
      <c r="R488" s="43"/>
      <c r="S488" s="43"/>
      <c r="T488" s="43"/>
      <c r="U488" s="43"/>
      <c r="V488" s="43"/>
      <c r="W488" s="43"/>
      <c r="X488" s="43"/>
      <c r="Y488" s="43"/>
      <c r="Z488" s="43"/>
    </row>
    <row r="489" ht="12.75" customHeight="1">
      <c r="A489" s="52"/>
      <c r="B489" s="53" t="s">
        <v>343</v>
      </c>
      <c r="C489" s="54"/>
      <c r="D489" s="55"/>
      <c r="E489" s="52"/>
      <c r="F489" s="56"/>
      <c r="G489" s="51"/>
      <c r="H489" s="43"/>
      <c r="I489" s="43"/>
      <c r="J489" s="43"/>
      <c r="K489" s="43"/>
      <c r="L489" s="43"/>
      <c r="M489" s="43"/>
      <c r="N489" s="43"/>
      <c r="O489" s="43"/>
      <c r="P489" s="43"/>
      <c r="Q489" s="43"/>
      <c r="R489" s="43"/>
      <c r="S489" s="43"/>
      <c r="T489" s="43"/>
      <c r="U489" s="43"/>
      <c r="V489" s="43"/>
      <c r="W489" s="43"/>
      <c r="X489" s="43"/>
      <c r="Y489" s="43"/>
      <c r="Z489" s="43"/>
    </row>
    <row r="490" ht="12.75" customHeight="1">
      <c r="A490" s="52"/>
      <c r="B490" s="53" t="s">
        <v>344</v>
      </c>
      <c r="C490" s="54"/>
      <c r="D490" s="55"/>
      <c r="E490" s="52"/>
      <c r="F490" s="56"/>
      <c r="G490" s="51"/>
      <c r="H490" s="43"/>
      <c r="I490" s="43"/>
      <c r="J490" s="43"/>
      <c r="K490" s="43"/>
      <c r="L490" s="43"/>
      <c r="M490" s="43"/>
      <c r="N490" s="43"/>
      <c r="O490" s="43"/>
      <c r="P490" s="43"/>
      <c r="Q490" s="43"/>
      <c r="R490" s="43"/>
      <c r="S490" s="43"/>
      <c r="T490" s="43"/>
      <c r="U490" s="43"/>
      <c r="V490" s="43"/>
      <c r="W490" s="43"/>
      <c r="X490" s="43"/>
      <c r="Y490" s="43"/>
      <c r="Z490" s="43"/>
    </row>
    <row r="491" ht="12.75" customHeight="1">
      <c r="A491" s="52"/>
      <c r="B491" s="53"/>
      <c r="C491" s="54"/>
      <c r="D491" s="55"/>
      <c r="E491" s="52"/>
      <c r="F491" s="56"/>
      <c r="G491" s="51"/>
      <c r="H491" s="43"/>
      <c r="I491" s="43"/>
      <c r="J491" s="43"/>
      <c r="K491" s="43"/>
      <c r="L491" s="43"/>
      <c r="M491" s="43"/>
      <c r="N491" s="43"/>
      <c r="O491" s="43"/>
      <c r="P491" s="43"/>
      <c r="Q491" s="43"/>
      <c r="R491" s="43"/>
      <c r="S491" s="43"/>
      <c r="T491" s="43"/>
      <c r="U491" s="43"/>
      <c r="V491" s="43"/>
      <c r="W491" s="43"/>
      <c r="X491" s="43"/>
      <c r="Y491" s="43"/>
      <c r="Z491" s="43"/>
    </row>
    <row r="492" ht="12.75" customHeight="1">
      <c r="A492" s="52"/>
      <c r="B492" s="53" t="s">
        <v>345</v>
      </c>
      <c r="C492" s="54"/>
      <c r="D492" s="55"/>
      <c r="E492" s="52"/>
      <c r="F492" s="56"/>
      <c r="G492" s="51"/>
      <c r="H492" s="43"/>
      <c r="I492" s="43"/>
      <c r="J492" s="43"/>
      <c r="K492" s="43"/>
      <c r="L492" s="43"/>
      <c r="M492" s="43"/>
      <c r="N492" s="43"/>
      <c r="O492" s="43"/>
      <c r="P492" s="43"/>
      <c r="Q492" s="43"/>
      <c r="R492" s="43"/>
      <c r="S492" s="43"/>
      <c r="T492" s="43"/>
      <c r="U492" s="43"/>
      <c r="V492" s="43"/>
      <c r="W492" s="43"/>
      <c r="X492" s="43"/>
      <c r="Y492" s="43"/>
      <c r="Z492" s="43"/>
    </row>
    <row r="493" ht="12.75" customHeight="1">
      <c r="A493" s="52"/>
      <c r="B493" s="53" t="s">
        <v>346</v>
      </c>
      <c r="C493" s="54"/>
      <c r="D493" s="55"/>
      <c r="E493" s="52"/>
      <c r="F493" s="56"/>
      <c r="G493" s="51"/>
      <c r="H493" s="43"/>
      <c r="I493" s="43"/>
      <c r="J493" s="43"/>
      <c r="K493" s="43"/>
      <c r="L493" s="43"/>
      <c r="M493" s="43"/>
      <c r="N493" s="43"/>
      <c r="O493" s="43"/>
      <c r="P493" s="43"/>
      <c r="Q493" s="43"/>
      <c r="R493" s="43"/>
      <c r="S493" s="43"/>
      <c r="T493" s="43"/>
      <c r="U493" s="43"/>
      <c r="V493" s="43"/>
      <c r="W493" s="43"/>
      <c r="X493" s="43"/>
      <c r="Y493" s="43"/>
      <c r="Z493" s="43"/>
    </row>
    <row r="494" ht="12.75" customHeight="1">
      <c r="A494" s="52"/>
      <c r="B494" s="53"/>
      <c r="C494" s="54"/>
      <c r="D494" s="55"/>
      <c r="E494" s="52"/>
      <c r="F494" s="56"/>
      <c r="G494" s="51"/>
      <c r="H494" s="43"/>
      <c r="I494" s="43"/>
      <c r="J494" s="43"/>
      <c r="K494" s="43"/>
      <c r="L494" s="43"/>
      <c r="M494" s="43"/>
      <c r="N494" s="43"/>
      <c r="O494" s="43"/>
      <c r="P494" s="43"/>
      <c r="Q494" s="43"/>
      <c r="R494" s="43"/>
      <c r="S494" s="43"/>
      <c r="T494" s="43"/>
      <c r="U494" s="43"/>
      <c r="V494" s="43"/>
      <c r="W494" s="43"/>
      <c r="X494" s="43"/>
      <c r="Y494" s="43"/>
      <c r="Z494" s="43"/>
    </row>
    <row r="495" ht="12.75" customHeight="1">
      <c r="A495" s="52"/>
      <c r="B495" s="53" t="s">
        <v>347</v>
      </c>
      <c r="C495" s="54" t="s">
        <v>33</v>
      </c>
      <c r="D495" s="55">
        <v>1.0</v>
      </c>
      <c r="E495" s="62">
        <v>77000.0</v>
      </c>
      <c r="F495" s="56">
        <f>E495*D495</f>
        <v>77000</v>
      </c>
      <c r="G495" s="51"/>
      <c r="H495" s="43"/>
      <c r="I495" s="43"/>
      <c r="J495" s="43"/>
      <c r="K495" s="43"/>
      <c r="L495" s="43"/>
      <c r="M495" s="43"/>
      <c r="N495" s="43"/>
      <c r="O495" s="43"/>
      <c r="P495" s="43"/>
      <c r="Q495" s="43"/>
      <c r="R495" s="43"/>
      <c r="S495" s="43"/>
      <c r="T495" s="43"/>
      <c r="U495" s="43"/>
      <c r="V495" s="43"/>
      <c r="W495" s="43"/>
      <c r="X495" s="43"/>
      <c r="Y495" s="43"/>
      <c r="Z495" s="43"/>
    </row>
    <row r="496" ht="12.75" customHeight="1">
      <c r="A496" s="52"/>
      <c r="B496" s="53"/>
      <c r="C496" s="54"/>
      <c r="D496" s="55"/>
      <c r="E496" s="52"/>
      <c r="F496" s="56"/>
      <c r="G496" s="51"/>
      <c r="H496" s="43"/>
      <c r="I496" s="43"/>
      <c r="J496" s="43"/>
      <c r="K496" s="43"/>
      <c r="L496" s="43"/>
      <c r="M496" s="43"/>
      <c r="N496" s="43"/>
      <c r="O496" s="43"/>
      <c r="P496" s="43"/>
      <c r="Q496" s="43"/>
      <c r="R496" s="43"/>
      <c r="S496" s="43"/>
      <c r="T496" s="43"/>
      <c r="U496" s="43"/>
      <c r="V496" s="43"/>
      <c r="W496" s="43"/>
      <c r="X496" s="43"/>
      <c r="Y496" s="43"/>
      <c r="Z496" s="43"/>
    </row>
    <row r="497" ht="12.75" customHeight="1">
      <c r="A497" s="56">
        <v>11.02</v>
      </c>
      <c r="B497" s="61" t="s">
        <v>348</v>
      </c>
      <c r="C497" s="54"/>
      <c r="D497" s="54"/>
      <c r="E497" s="56"/>
      <c r="F497" s="56"/>
      <c r="G497" s="51"/>
      <c r="H497" s="43"/>
      <c r="I497" s="43"/>
      <c r="J497" s="43"/>
      <c r="K497" s="43"/>
      <c r="L497" s="43"/>
      <c r="M497" s="43"/>
      <c r="N497" s="43"/>
      <c r="O497" s="43"/>
      <c r="P497" s="43"/>
      <c r="Q497" s="43"/>
      <c r="R497" s="43"/>
      <c r="S497" s="43"/>
      <c r="T497" s="43"/>
      <c r="U497" s="43"/>
      <c r="V497" s="43"/>
      <c r="W497" s="43"/>
      <c r="X497" s="43"/>
      <c r="Y497" s="43"/>
      <c r="Z497" s="43"/>
    </row>
    <row r="498" ht="12.75" customHeight="1">
      <c r="A498" s="52"/>
      <c r="B498" s="53"/>
      <c r="C498" s="54"/>
      <c r="D498" s="55"/>
      <c r="E498" s="52"/>
      <c r="F498" s="56"/>
      <c r="G498" s="51"/>
      <c r="H498" s="43"/>
      <c r="I498" s="43"/>
      <c r="J498" s="43"/>
      <c r="K498" s="43"/>
      <c r="L498" s="43"/>
      <c r="M498" s="43"/>
      <c r="N498" s="43"/>
      <c r="O498" s="43"/>
      <c r="P498" s="43"/>
      <c r="Q498" s="43"/>
      <c r="R498" s="43"/>
      <c r="S498" s="43"/>
      <c r="T498" s="43"/>
      <c r="U498" s="43"/>
      <c r="V498" s="43"/>
      <c r="W498" s="43"/>
      <c r="X498" s="43"/>
      <c r="Y498" s="43"/>
      <c r="Z498" s="43"/>
    </row>
    <row r="499" ht="12.75" customHeight="1">
      <c r="A499" s="52"/>
      <c r="B499" s="53" t="s">
        <v>349</v>
      </c>
      <c r="C499" s="54" t="s">
        <v>33</v>
      </c>
      <c r="D499" s="55">
        <v>1.0</v>
      </c>
      <c r="E499" s="62">
        <v>25000.0</v>
      </c>
      <c r="F499" s="56">
        <f>E499*D499</f>
        <v>25000</v>
      </c>
      <c r="G499" s="51"/>
      <c r="H499" s="43"/>
      <c r="I499" s="43"/>
      <c r="J499" s="43"/>
      <c r="K499" s="43"/>
      <c r="L499" s="43"/>
      <c r="M499" s="43"/>
      <c r="N499" s="43"/>
      <c r="O499" s="43"/>
      <c r="P499" s="43"/>
      <c r="Q499" s="43"/>
      <c r="R499" s="43"/>
      <c r="S499" s="43"/>
      <c r="T499" s="43"/>
      <c r="U499" s="43"/>
      <c r="V499" s="43"/>
      <c r="W499" s="43"/>
      <c r="X499" s="43"/>
      <c r="Y499" s="43"/>
      <c r="Z499" s="43"/>
    </row>
    <row r="500" ht="12.75" customHeight="1">
      <c r="A500" s="52"/>
      <c r="B500" s="53"/>
      <c r="C500" s="54"/>
      <c r="D500" s="55"/>
      <c r="E500" s="52"/>
      <c r="F500" s="56"/>
      <c r="G500" s="51"/>
      <c r="H500" s="43"/>
      <c r="I500" s="43"/>
      <c r="J500" s="43"/>
      <c r="K500" s="43"/>
      <c r="L500" s="43"/>
      <c r="M500" s="43"/>
      <c r="N500" s="43"/>
      <c r="O500" s="43"/>
      <c r="P500" s="43"/>
      <c r="Q500" s="43"/>
      <c r="R500" s="43"/>
      <c r="S500" s="43"/>
      <c r="T500" s="43"/>
      <c r="U500" s="43"/>
      <c r="V500" s="43"/>
      <c r="W500" s="43"/>
      <c r="X500" s="43"/>
      <c r="Y500" s="43"/>
      <c r="Z500" s="43"/>
    </row>
    <row r="501" ht="12.75" customHeight="1">
      <c r="A501" s="56">
        <v>11.03</v>
      </c>
      <c r="B501" s="61" t="s">
        <v>350</v>
      </c>
      <c r="C501" s="54"/>
      <c r="D501" s="54"/>
      <c r="E501" s="56"/>
      <c r="F501" s="56"/>
      <c r="G501" s="51"/>
      <c r="H501" s="43"/>
      <c r="I501" s="43"/>
      <c r="J501" s="43"/>
      <c r="K501" s="43"/>
      <c r="L501" s="43"/>
      <c r="M501" s="43"/>
      <c r="N501" s="43"/>
      <c r="O501" s="43"/>
      <c r="P501" s="43"/>
      <c r="Q501" s="43"/>
      <c r="R501" s="43"/>
      <c r="S501" s="43"/>
      <c r="T501" s="43"/>
      <c r="U501" s="43"/>
      <c r="V501" s="43"/>
      <c r="W501" s="43"/>
      <c r="X501" s="43"/>
      <c r="Y501" s="43"/>
      <c r="Z501" s="43"/>
    </row>
    <row r="502" ht="12.75" customHeight="1">
      <c r="A502" s="52"/>
      <c r="B502" s="53"/>
      <c r="C502" s="54"/>
      <c r="D502" s="55"/>
      <c r="E502" s="52"/>
      <c r="F502" s="56"/>
      <c r="G502" s="51"/>
      <c r="H502" s="43"/>
      <c r="I502" s="43"/>
      <c r="J502" s="43"/>
      <c r="K502" s="43"/>
      <c r="L502" s="43"/>
      <c r="M502" s="43"/>
      <c r="N502" s="43"/>
      <c r="O502" s="43"/>
      <c r="P502" s="43"/>
      <c r="Q502" s="43"/>
      <c r="R502" s="43"/>
      <c r="S502" s="43"/>
      <c r="T502" s="43"/>
      <c r="U502" s="43"/>
      <c r="V502" s="43"/>
      <c r="W502" s="43"/>
      <c r="X502" s="43"/>
      <c r="Y502" s="43"/>
      <c r="Z502" s="43"/>
    </row>
    <row r="503" ht="12.75" customHeight="1">
      <c r="A503" s="52"/>
      <c r="B503" s="53" t="s">
        <v>351</v>
      </c>
      <c r="C503" s="54"/>
      <c r="D503" s="55"/>
      <c r="E503" s="52"/>
      <c r="F503" s="56"/>
      <c r="G503" s="51"/>
      <c r="H503" s="43"/>
      <c r="I503" s="43"/>
      <c r="J503" s="43"/>
      <c r="K503" s="43"/>
      <c r="L503" s="43"/>
      <c r="M503" s="43"/>
      <c r="N503" s="43"/>
      <c r="O503" s="43"/>
      <c r="P503" s="43"/>
      <c r="Q503" s="43"/>
      <c r="R503" s="43"/>
      <c r="S503" s="43"/>
      <c r="T503" s="43"/>
      <c r="U503" s="43"/>
      <c r="V503" s="43"/>
      <c r="W503" s="43"/>
      <c r="X503" s="43"/>
      <c r="Y503" s="43"/>
      <c r="Z503" s="43"/>
    </row>
    <row r="504" ht="12.75" customHeight="1">
      <c r="A504" s="52"/>
      <c r="B504" s="53"/>
      <c r="C504" s="54"/>
      <c r="D504" s="55"/>
      <c r="E504" s="52"/>
      <c r="F504" s="56"/>
      <c r="G504" s="51"/>
      <c r="H504" s="43"/>
      <c r="I504" s="43"/>
      <c r="J504" s="43"/>
      <c r="K504" s="43"/>
      <c r="L504" s="43"/>
      <c r="M504" s="43"/>
      <c r="N504" s="43"/>
      <c r="O504" s="43"/>
      <c r="P504" s="43"/>
      <c r="Q504" s="43"/>
      <c r="R504" s="43"/>
      <c r="S504" s="43"/>
      <c r="T504" s="43"/>
      <c r="U504" s="43"/>
      <c r="V504" s="43"/>
      <c r="W504" s="43"/>
      <c r="X504" s="43"/>
      <c r="Y504" s="43"/>
      <c r="Z504" s="43"/>
    </row>
    <row r="505" ht="12.75" customHeight="1">
      <c r="A505" s="52"/>
      <c r="B505" s="53" t="s">
        <v>265</v>
      </c>
      <c r="C505" s="54"/>
      <c r="D505" s="55"/>
      <c r="E505" s="52"/>
      <c r="F505" s="56"/>
      <c r="G505" s="51"/>
      <c r="H505" s="43"/>
      <c r="I505" s="43"/>
      <c r="J505" s="43"/>
      <c r="K505" s="43"/>
      <c r="L505" s="43"/>
      <c r="M505" s="43"/>
      <c r="N505" s="43"/>
      <c r="O505" s="43"/>
      <c r="P505" s="43"/>
      <c r="Q505" s="43"/>
      <c r="R505" s="43"/>
      <c r="S505" s="43"/>
      <c r="T505" s="43"/>
      <c r="U505" s="43"/>
      <c r="V505" s="43"/>
      <c r="W505" s="43"/>
      <c r="X505" s="43"/>
      <c r="Y505" s="43"/>
      <c r="Z505" s="43"/>
    </row>
    <row r="506" ht="12.75" customHeight="1">
      <c r="A506" s="52"/>
      <c r="B506" s="53"/>
      <c r="C506" s="54"/>
      <c r="D506" s="55"/>
      <c r="E506" s="52"/>
      <c r="F506" s="56"/>
      <c r="G506" s="51"/>
      <c r="H506" s="43"/>
      <c r="I506" s="43"/>
      <c r="J506" s="43"/>
      <c r="K506" s="43"/>
      <c r="L506" s="43"/>
      <c r="M506" s="43"/>
      <c r="N506" s="43"/>
      <c r="O506" s="43"/>
      <c r="P506" s="43"/>
      <c r="Q506" s="43"/>
      <c r="R506" s="43"/>
      <c r="S506" s="43"/>
      <c r="T506" s="43"/>
      <c r="U506" s="43"/>
      <c r="V506" s="43"/>
      <c r="W506" s="43"/>
      <c r="X506" s="43"/>
      <c r="Y506" s="43"/>
      <c r="Z506" s="43"/>
    </row>
    <row r="507" ht="12.75" customHeight="1">
      <c r="A507" s="52"/>
      <c r="B507" s="53" t="s">
        <v>266</v>
      </c>
      <c r="C507" s="54"/>
      <c r="D507" s="55"/>
      <c r="E507" s="52"/>
      <c r="F507" s="56"/>
      <c r="G507" s="51"/>
      <c r="H507" s="43"/>
      <c r="I507" s="43"/>
      <c r="J507" s="43"/>
      <c r="K507" s="43"/>
      <c r="L507" s="43"/>
      <c r="M507" s="43"/>
      <c r="N507" s="43"/>
      <c r="O507" s="43"/>
      <c r="P507" s="43"/>
      <c r="Q507" s="43"/>
      <c r="R507" s="43"/>
      <c r="S507" s="43"/>
      <c r="T507" s="43"/>
      <c r="U507" s="43"/>
      <c r="V507" s="43"/>
      <c r="W507" s="43"/>
      <c r="X507" s="43"/>
      <c r="Y507" s="43"/>
      <c r="Z507" s="43"/>
    </row>
    <row r="508" ht="12.75" customHeight="1">
      <c r="A508" s="52"/>
      <c r="B508" s="53"/>
      <c r="C508" s="54"/>
      <c r="D508" s="55"/>
      <c r="E508" s="52"/>
      <c r="F508" s="56"/>
      <c r="G508" s="51"/>
      <c r="H508" s="43"/>
      <c r="I508" s="43"/>
      <c r="J508" s="43"/>
      <c r="K508" s="43"/>
      <c r="L508" s="43"/>
      <c r="M508" s="43"/>
      <c r="N508" s="43"/>
      <c r="O508" s="43"/>
      <c r="P508" s="43"/>
      <c r="Q508" s="43"/>
      <c r="R508" s="43"/>
      <c r="S508" s="43"/>
      <c r="T508" s="43"/>
      <c r="U508" s="43"/>
      <c r="V508" s="43"/>
      <c r="W508" s="43"/>
      <c r="X508" s="43"/>
      <c r="Y508" s="43"/>
      <c r="Z508" s="43"/>
    </row>
    <row r="509" ht="12.75" customHeight="1">
      <c r="A509" s="52"/>
      <c r="B509" s="53" t="s">
        <v>267</v>
      </c>
      <c r="C509" s="54"/>
      <c r="D509" s="55"/>
      <c r="E509" s="52"/>
      <c r="F509" s="56"/>
      <c r="G509" s="51"/>
      <c r="H509" s="43"/>
      <c r="I509" s="43"/>
      <c r="J509" s="43"/>
      <c r="K509" s="43"/>
      <c r="L509" s="43"/>
      <c r="M509" s="43"/>
      <c r="N509" s="43"/>
      <c r="O509" s="43"/>
      <c r="P509" s="43"/>
      <c r="Q509" s="43"/>
      <c r="R509" s="43"/>
      <c r="S509" s="43"/>
      <c r="T509" s="43"/>
      <c r="U509" s="43"/>
      <c r="V509" s="43"/>
      <c r="W509" s="43"/>
      <c r="X509" s="43"/>
      <c r="Y509" s="43"/>
      <c r="Z509" s="43"/>
    </row>
    <row r="510" ht="12.75" customHeight="1">
      <c r="A510" s="52"/>
      <c r="B510" s="53"/>
      <c r="C510" s="54"/>
      <c r="D510" s="55"/>
      <c r="E510" s="52"/>
      <c r="F510" s="56"/>
      <c r="G510" s="51"/>
      <c r="H510" s="43"/>
      <c r="I510" s="43"/>
      <c r="J510" s="43"/>
      <c r="K510" s="43"/>
      <c r="L510" s="43"/>
      <c r="M510" s="43"/>
      <c r="N510" s="43"/>
      <c r="O510" s="43"/>
      <c r="P510" s="43"/>
      <c r="Q510" s="43"/>
      <c r="R510" s="43"/>
      <c r="S510" s="43"/>
      <c r="T510" s="43"/>
      <c r="U510" s="43"/>
      <c r="V510" s="43"/>
      <c r="W510" s="43"/>
      <c r="X510" s="43"/>
      <c r="Y510" s="43"/>
      <c r="Z510" s="43"/>
    </row>
    <row r="511" ht="12.75" customHeight="1">
      <c r="A511" s="52"/>
      <c r="B511" s="53" t="s">
        <v>268</v>
      </c>
      <c r="C511" s="54"/>
      <c r="D511" s="55"/>
      <c r="E511" s="52"/>
      <c r="F511" s="56"/>
      <c r="G511" s="51"/>
      <c r="H511" s="43"/>
      <c r="I511" s="43"/>
      <c r="J511" s="43"/>
      <c r="K511" s="43"/>
      <c r="L511" s="43"/>
      <c r="M511" s="43"/>
      <c r="N511" s="43"/>
      <c r="O511" s="43"/>
      <c r="P511" s="43"/>
      <c r="Q511" s="43"/>
      <c r="R511" s="43"/>
      <c r="S511" s="43"/>
      <c r="T511" s="43"/>
      <c r="U511" s="43"/>
      <c r="V511" s="43"/>
      <c r="W511" s="43"/>
      <c r="X511" s="43"/>
      <c r="Y511" s="43"/>
      <c r="Z511" s="43"/>
    </row>
    <row r="512" ht="12.75" customHeight="1">
      <c r="A512" s="52"/>
      <c r="B512" s="53"/>
      <c r="C512" s="54"/>
      <c r="D512" s="55"/>
      <c r="E512" s="52"/>
      <c r="F512" s="56"/>
      <c r="G512" s="51"/>
      <c r="H512" s="43"/>
      <c r="I512" s="43"/>
      <c r="J512" s="43"/>
      <c r="K512" s="43"/>
      <c r="L512" s="43"/>
      <c r="M512" s="43"/>
      <c r="N512" s="43"/>
      <c r="O512" s="43"/>
      <c r="P512" s="43"/>
      <c r="Q512" s="43"/>
      <c r="R512" s="43"/>
      <c r="S512" s="43"/>
      <c r="T512" s="43"/>
      <c r="U512" s="43"/>
      <c r="V512" s="43"/>
      <c r="W512" s="43"/>
      <c r="X512" s="43"/>
      <c r="Y512" s="43"/>
      <c r="Z512" s="43"/>
    </row>
    <row r="513" ht="12.75" customHeight="1">
      <c r="A513" s="52"/>
      <c r="B513" s="53" t="s">
        <v>269</v>
      </c>
      <c r="C513" s="54"/>
      <c r="D513" s="55"/>
      <c r="E513" s="52"/>
      <c r="F513" s="56"/>
      <c r="G513" s="51"/>
      <c r="H513" s="43"/>
      <c r="I513" s="43"/>
      <c r="J513" s="43"/>
      <c r="K513" s="43"/>
      <c r="L513" s="43"/>
      <c r="M513" s="43"/>
      <c r="N513" s="43"/>
      <c r="O513" s="43"/>
      <c r="P513" s="43"/>
      <c r="Q513" s="43"/>
      <c r="R513" s="43"/>
      <c r="S513" s="43"/>
      <c r="T513" s="43"/>
      <c r="U513" s="43"/>
      <c r="V513" s="43"/>
      <c r="W513" s="43"/>
      <c r="X513" s="43"/>
      <c r="Y513" s="43"/>
      <c r="Z513" s="43"/>
    </row>
    <row r="514" ht="12.75" customHeight="1">
      <c r="A514" s="52"/>
      <c r="B514" s="53" t="s">
        <v>270</v>
      </c>
      <c r="C514" s="54"/>
      <c r="D514" s="55"/>
      <c r="E514" s="52"/>
      <c r="F514" s="56"/>
      <c r="G514" s="51"/>
      <c r="H514" s="43"/>
      <c r="I514" s="43"/>
      <c r="J514" s="43"/>
      <c r="K514" s="43"/>
      <c r="L514" s="43"/>
      <c r="M514" s="43"/>
      <c r="N514" s="43"/>
      <c r="O514" s="43"/>
      <c r="P514" s="43"/>
      <c r="Q514" s="43"/>
      <c r="R514" s="43"/>
      <c r="S514" s="43"/>
      <c r="T514" s="43"/>
      <c r="U514" s="43"/>
      <c r="V514" s="43"/>
      <c r="W514" s="43"/>
      <c r="X514" s="43"/>
      <c r="Y514" s="43"/>
      <c r="Z514" s="43"/>
    </row>
    <row r="515" ht="12.75" customHeight="1">
      <c r="A515" s="52"/>
      <c r="B515" s="53"/>
      <c r="C515" s="54"/>
      <c r="D515" s="55"/>
      <c r="E515" s="52"/>
      <c r="F515" s="56"/>
      <c r="G515" s="51"/>
      <c r="H515" s="43"/>
      <c r="I515" s="43"/>
      <c r="J515" s="43"/>
      <c r="K515" s="43"/>
      <c r="L515" s="43"/>
      <c r="M515" s="43"/>
      <c r="N515" s="43"/>
      <c r="O515" s="43"/>
      <c r="P515" s="43"/>
      <c r="Q515" s="43"/>
      <c r="R515" s="43"/>
      <c r="S515" s="43"/>
      <c r="T515" s="43"/>
      <c r="U515" s="43"/>
      <c r="V515" s="43"/>
      <c r="W515" s="43"/>
      <c r="X515" s="43"/>
      <c r="Y515" s="43"/>
      <c r="Z515" s="43"/>
    </row>
    <row r="516" ht="12.75" customHeight="1">
      <c r="A516" s="52"/>
      <c r="B516" s="53" t="s">
        <v>271</v>
      </c>
      <c r="C516" s="54"/>
      <c r="D516" s="55"/>
      <c r="E516" s="52"/>
      <c r="F516" s="56"/>
      <c r="G516" s="51"/>
      <c r="H516" s="43"/>
      <c r="I516" s="43"/>
      <c r="J516" s="43"/>
      <c r="K516" s="43"/>
      <c r="L516" s="43"/>
      <c r="M516" s="43"/>
      <c r="N516" s="43"/>
      <c r="O516" s="43"/>
      <c r="P516" s="43"/>
      <c r="Q516" s="43"/>
      <c r="R516" s="43"/>
      <c r="S516" s="43"/>
      <c r="T516" s="43"/>
      <c r="U516" s="43"/>
      <c r="V516" s="43"/>
      <c r="W516" s="43"/>
      <c r="X516" s="43"/>
      <c r="Y516" s="43"/>
      <c r="Z516" s="43"/>
    </row>
    <row r="517" ht="12.75" customHeight="1">
      <c r="A517" s="52"/>
      <c r="B517" s="53"/>
      <c r="C517" s="54"/>
      <c r="D517" s="55"/>
      <c r="E517" s="52"/>
      <c r="F517" s="56"/>
      <c r="G517" s="51"/>
      <c r="H517" s="43"/>
      <c r="I517" s="43"/>
      <c r="J517" s="43"/>
      <c r="K517" s="43"/>
      <c r="L517" s="43"/>
      <c r="M517" s="43"/>
      <c r="N517" s="43"/>
      <c r="O517" s="43"/>
      <c r="P517" s="43"/>
      <c r="Q517" s="43"/>
      <c r="R517" s="43"/>
      <c r="S517" s="43"/>
      <c r="T517" s="43"/>
      <c r="U517" s="43"/>
      <c r="V517" s="43"/>
      <c r="W517" s="43"/>
      <c r="X517" s="43"/>
      <c r="Y517" s="43"/>
      <c r="Z517" s="43"/>
    </row>
    <row r="518" ht="12.75" customHeight="1">
      <c r="A518" s="52"/>
      <c r="B518" s="53" t="s">
        <v>272</v>
      </c>
      <c r="C518" s="54"/>
      <c r="D518" s="55"/>
      <c r="E518" s="52"/>
      <c r="F518" s="56"/>
      <c r="G518" s="51"/>
      <c r="H518" s="43"/>
      <c r="I518" s="43"/>
      <c r="J518" s="43"/>
      <c r="K518" s="43"/>
      <c r="L518" s="43"/>
      <c r="M518" s="43"/>
      <c r="N518" s="43"/>
      <c r="O518" s="43"/>
      <c r="P518" s="43"/>
      <c r="Q518" s="43"/>
      <c r="R518" s="43"/>
      <c r="S518" s="43"/>
      <c r="T518" s="43"/>
      <c r="U518" s="43"/>
      <c r="V518" s="43"/>
      <c r="W518" s="43"/>
      <c r="X518" s="43"/>
      <c r="Y518" s="43"/>
      <c r="Z518" s="43"/>
    </row>
    <row r="519" ht="12.75" customHeight="1">
      <c r="A519" s="52"/>
      <c r="B519" s="53"/>
      <c r="C519" s="54"/>
      <c r="D519" s="55"/>
      <c r="E519" s="52"/>
      <c r="F519" s="56"/>
      <c r="G519" s="51"/>
      <c r="H519" s="43"/>
      <c r="I519" s="43"/>
      <c r="J519" s="43"/>
      <c r="K519" s="43"/>
      <c r="L519" s="43"/>
      <c r="M519" s="43"/>
      <c r="N519" s="43"/>
      <c r="O519" s="43"/>
      <c r="P519" s="43"/>
      <c r="Q519" s="43"/>
      <c r="R519" s="43"/>
      <c r="S519" s="43"/>
      <c r="T519" s="43"/>
      <c r="U519" s="43"/>
      <c r="V519" s="43"/>
      <c r="W519" s="43"/>
      <c r="X519" s="43"/>
      <c r="Y519" s="43"/>
      <c r="Z519" s="43"/>
    </row>
    <row r="520" ht="12.75" customHeight="1">
      <c r="A520" s="52"/>
      <c r="B520" s="53" t="s">
        <v>352</v>
      </c>
      <c r="C520" s="54"/>
      <c r="D520" s="55"/>
      <c r="E520" s="52"/>
      <c r="F520" s="56"/>
      <c r="G520" s="51"/>
      <c r="H520" s="43"/>
      <c r="I520" s="43"/>
      <c r="J520" s="43"/>
      <c r="K520" s="43"/>
      <c r="L520" s="43"/>
      <c r="M520" s="43"/>
      <c r="N520" s="43"/>
      <c r="O520" s="43"/>
      <c r="P520" s="43"/>
      <c r="Q520" s="43"/>
      <c r="R520" s="43"/>
      <c r="S520" s="43"/>
      <c r="T520" s="43"/>
      <c r="U520" s="43"/>
      <c r="V520" s="43"/>
      <c r="W520" s="43"/>
      <c r="X520" s="43"/>
      <c r="Y520" s="43"/>
      <c r="Z520" s="43"/>
    </row>
    <row r="521" ht="12.75" customHeight="1">
      <c r="A521" s="52"/>
      <c r="B521" s="53" t="s">
        <v>274</v>
      </c>
      <c r="C521" s="54"/>
      <c r="D521" s="55"/>
      <c r="E521" s="52"/>
      <c r="F521" s="56"/>
      <c r="G521" s="51"/>
      <c r="H521" s="43"/>
      <c r="I521" s="43"/>
      <c r="J521" s="43"/>
      <c r="K521" s="43"/>
      <c r="L521" s="43"/>
      <c r="M521" s="43"/>
      <c r="N521" s="43"/>
      <c r="O521" s="43"/>
      <c r="P521" s="43"/>
      <c r="Q521" s="43"/>
      <c r="R521" s="43"/>
      <c r="S521" s="43"/>
      <c r="T521" s="43"/>
      <c r="U521" s="43"/>
      <c r="V521" s="43"/>
      <c r="W521" s="43"/>
      <c r="X521" s="43"/>
      <c r="Y521" s="43"/>
      <c r="Z521" s="43"/>
    </row>
    <row r="522" ht="12.75" customHeight="1">
      <c r="A522" s="52"/>
      <c r="B522" s="53" t="s">
        <v>275</v>
      </c>
      <c r="C522" s="54"/>
      <c r="D522" s="55"/>
      <c r="E522" s="52"/>
      <c r="F522" s="56"/>
      <c r="G522" s="51"/>
      <c r="H522" s="43"/>
      <c r="I522" s="43"/>
      <c r="J522" s="43"/>
      <c r="K522" s="43"/>
      <c r="L522" s="43"/>
      <c r="M522" s="43"/>
      <c r="N522" s="43"/>
      <c r="O522" s="43"/>
      <c r="P522" s="43"/>
      <c r="Q522" s="43"/>
      <c r="R522" s="43"/>
      <c r="S522" s="43"/>
      <c r="T522" s="43"/>
      <c r="U522" s="43"/>
      <c r="V522" s="43"/>
      <c r="W522" s="43"/>
      <c r="X522" s="43"/>
      <c r="Y522" s="43"/>
      <c r="Z522" s="43"/>
    </row>
    <row r="523" ht="12.75" customHeight="1">
      <c r="A523" s="52"/>
      <c r="B523" s="53" t="s">
        <v>276</v>
      </c>
      <c r="C523" s="54"/>
      <c r="D523" s="55"/>
      <c r="E523" s="52"/>
      <c r="F523" s="56"/>
      <c r="G523" s="51"/>
      <c r="H523" s="43"/>
      <c r="I523" s="43"/>
      <c r="J523" s="43"/>
      <c r="K523" s="43"/>
      <c r="L523" s="43"/>
      <c r="M523" s="43"/>
      <c r="N523" s="43"/>
      <c r="O523" s="43"/>
      <c r="P523" s="43"/>
      <c r="Q523" s="43"/>
      <c r="R523" s="43"/>
      <c r="S523" s="43"/>
      <c r="T523" s="43"/>
      <c r="U523" s="43"/>
      <c r="V523" s="43"/>
      <c r="W523" s="43"/>
      <c r="X523" s="43"/>
      <c r="Y523" s="43"/>
      <c r="Z523" s="43"/>
    </row>
    <row r="524" ht="12.75" customHeight="1">
      <c r="A524" s="52"/>
      <c r="B524" s="53"/>
      <c r="C524" s="54"/>
      <c r="D524" s="55"/>
      <c r="E524" s="52"/>
      <c r="F524" s="56"/>
      <c r="G524" s="51"/>
      <c r="H524" s="43"/>
      <c r="I524" s="43"/>
      <c r="J524" s="43"/>
      <c r="K524" s="43"/>
      <c r="L524" s="43"/>
      <c r="M524" s="43"/>
      <c r="N524" s="43"/>
      <c r="O524" s="43"/>
      <c r="P524" s="43"/>
      <c r="Q524" s="43"/>
      <c r="R524" s="43"/>
      <c r="S524" s="43"/>
      <c r="T524" s="43"/>
      <c r="U524" s="43"/>
      <c r="V524" s="43"/>
      <c r="W524" s="43"/>
      <c r="X524" s="43"/>
      <c r="Y524" s="43"/>
      <c r="Z524" s="43"/>
    </row>
    <row r="525" ht="12.75" customHeight="1">
      <c r="A525" s="52"/>
      <c r="B525" s="53" t="s">
        <v>277</v>
      </c>
      <c r="C525" s="54"/>
      <c r="D525" s="55"/>
      <c r="E525" s="52"/>
      <c r="F525" s="56"/>
      <c r="G525" s="51"/>
      <c r="H525" s="43"/>
      <c r="I525" s="43"/>
      <c r="J525" s="43"/>
      <c r="K525" s="43"/>
      <c r="L525" s="43"/>
      <c r="M525" s="43"/>
      <c r="N525" s="43"/>
      <c r="O525" s="43"/>
      <c r="P525" s="43"/>
      <c r="Q525" s="43"/>
      <c r="R525" s="43"/>
      <c r="S525" s="43"/>
      <c r="T525" s="43"/>
      <c r="U525" s="43"/>
      <c r="V525" s="43"/>
      <c r="W525" s="43"/>
      <c r="X525" s="43"/>
      <c r="Y525" s="43"/>
      <c r="Z525" s="43"/>
    </row>
    <row r="526" ht="12.75" customHeight="1">
      <c r="A526" s="52"/>
      <c r="B526" s="53" t="s">
        <v>278</v>
      </c>
      <c r="C526" s="54"/>
      <c r="D526" s="55"/>
      <c r="E526" s="52"/>
      <c r="F526" s="56"/>
      <c r="G526" s="51"/>
      <c r="H526" s="43"/>
      <c r="I526" s="43"/>
      <c r="J526" s="43"/>
      <c r="K526" s="43"/>
      <c r="L526" s="43"/>
      <c r="M526" s="43"/>
      <c r="N526" s="43"/>
      <c r="O526" s="43"/>
      <c r="P526" s="43"/>
      <c r="Q526" s="43"/>
      <c r="R526" s="43"/>
      <c r="S526" s="43"/>
      <c r="T526" s="43"/>
      <c r="U526" s="43"/>
      <c r="V526" s="43"/>
      <c r="W526" s="43"/>
      <c r="X526" s="43"/>
      <c r="Y526" s="43"/>
      <c r="Z526" s="43"/>
    </row>
    <row r="527" ht="12.75" customHeight="1">
      <c r="A527" s="52"/>
      <c r="B527" s="53" t="s">
        <v>279</v>
      </c>
      <c r="C527" s="54"/>
      <c r="D527" s="55"/>
      <c r="E527" s="52"/>
      <c r="F527" s="56"/>
      <c r="G527" s="51"/>
      <c r="H527" s="43"/>
      <c r="I527" s="43"/>
      <c r="J527" s="43"/>
      <c r="K527" s="43"/>
      <c r="L527" s="43"/>
      <c r="M527" s="43"/>
      <c r="N527" s="43"/>
      <c r="O527" s="43"/>
      <c r="P527" s="43"/>
      <c r="Q527" s="43"/>
      <c r="R527" s="43"/>
      <c r="S527" s="43"/>
      <c r="T527" s="43"/>
      <c r="U527" s="43"/>
      <c r="V527" s="43"/>
      <c r="W527" s="43"/>
      <c r="X527" s="43"/>
      <c r="Y527" s="43"/>
      <c r="Z527" s="43"/>
    </row>
    <row r="528" ht="12.75" customHeight="1">
      <c r="A528" s="52"/>
      <c r="B528" s="53"/>
      <c r="C528" s="54"/>
      <c r="D528" s="55"/>
      <c r="E528" s="52"/>
      <c r="F528" s="56"/>
      <c r="G528" s="51"/>
      <c r="H528" s="43"/>
      <c r="I528" s="43"/>
      <c r="J528" s="43"/>
      <c r="K528" s="43"/>
      <c r="L528" s="43"/>
      <c r="M528" s="43"/>
      <c r="N528" s="43"/>
      <c r="O528" s="43"/>
      <c r="P528" s="43"/>
      <c r="Q528" s="43"/>
      <c r="R528" s="43"/>
      <c r="S528" s="43"/>
      <c r="T528" s="43"/>
      <c r="U528" s="43"/>
      <c r="V528" s="43"/>
      <c r="W528" s="43"/>
      <c r="X528" s="43"/>
      <c r="Y528" s="43"/>
      <c r="Z528" s="43"/>
    </row>
    <row r="529" ht="12.75" customHeight="1">
      <c r="A529" s="52"/>
      <c r="B529" s="53" t="s">
        <v>280</v>
      </c>
      <c r="C529" s="54"/>
      <c r="D529" s="55"/>
      <c r="E529" s="52"/>
      <c r="F529" s="56"/>
      <c r="G529" s="51"/>
      <c r="H529" s="43"/>
      <c r="I529" s="43"/>
      <c r="J529" s="43"/>
      <c r="K529" s="43"/>
      <c r="L529" s="43"/>
      <c r="M529" s="43"/>
      <c r="N529" s="43"/>
      <c r="O529" s="43"/>
      <c r="P529" s="43"/>
      <c r="Q529" s="43"/>
      <c r="R529" s="43"/>
      <c r="S529" s="43"/>
      <c r="T529" s="43"/>
      <c r="U529" s="43"/>
      <c r="V529" s="43"/>
      <c r="W529" s="43"/>
      <c r="X529" s="43"/>
      <c r="Y529" s="43"/>
      <c r="Z529" s="43"/>
    </row>
    <row r="530" ht="12.75" customHeight="1">
      <c r="A530" s="52"/>
      <c r="B530" s="53" t="s">
        <v>281</v>
      </c>
      <c r="C530" s="54"/>
      <c r="D530" s="55"/>
      <c r="E530" s="52"/>
      <c r="F530" s="56"/>
      <c r="G530" s="51"/>
      <c r="H530" s="43"/>
      <c r="I530" s="43"/>
      <c r="J530" s="43"/>
      <c r="K530" s="43"/>
      <c r="L530" s="43"/>
      <c r="M530" s="43"/>
      <c r="N530" s="43"/>
      <c r="O530" s="43"/>
      <c r="P530" s="43"/>
      <c r="Q530" s="43"/>
      <c r="R530" s="43"/>
      <c r="S530" s="43"/>
      <c r="T530" s="43"/>
      <c r="U530" s="43"/>
      <c r="V530" s="43"/>
      <c r="W530" s="43"/>
      <c r="X530" s="43"/>
      <c r="Y530" s="43"/>
      <c r="Z530" s="43"/>
    </row>
    <row r="531" ht="12.75" customHeight="1">
      <c r="A531" s="52"/>
      <c r="B531" s="53" t="s">
        <v>282</v>
      </c>
      <c r="C531" s="54"/>
      <c r="D531" s="55"/>
      <c r="E531" s="52"/>
      <c r="F531" s="56"/>
      <c r="G531" s="51"/>
      <c r="H531" s="43"/>
      <c r="I531" s="43"/>
      <c r="J531" s="43"/>
      <c r="K531" s="43"/>
      <c r="L531" s="43"/>
      <c r="M531" s="43"/>
      <c r="N531" s="43"/>
      <c r="O531" s="43"/>
      <c r="P531" s="43"/>
      <c r="Q531" s="43"/>
      <c r="R531" s="43"/>
      <c r="S531" s="43"/>
      <c r="T531" s="43"/>
      <c r="U531" s="43"/>
      <c r="V531" s="43"/>
      <c r="W531" s="43"/>
      <c r="X531" s="43"/>
      <c r="Y531" s="43"/>
      <c r="Z531" s="43"/>
    </row>
    <row r="532" ht="12.75" customHeight="1">
      <c r="A532" s="52"/>
      <c r="B532" s="53"/>
      <c r="C532" s="54"/>
      <c r="D532" s="55"/>
      <c r="E532" s="52"/>
      <c r="F532" s="56"/>
      <c r="G532" s="51"/>
      <c r="H532" s="43"/>
      <c r="I532" s="43"/>
      <c r="J532" s="43"/>
      <c r="K532" s="43"/>
      <c r="L532" s="43"/>
      <c r="M532" s="43"/>
      <c r="N532" s="43"/>
      <c r="O532" s="43"/>
      <c r="P532" s="43"/>
      <c r="Q532" s="43"/>
      <c r="R532" s="43"/>
      <c r="S532" s="43"/>
      <c r="T532" s="43"/>
      <c r="U532" s="43"/>
      <c r="V532" s="43"/>
      <c r="W532" s="43"/>
      <c r="X532" s="43"/>
      <c r="Y532" s="43"/>
      <c r="Z532" s="43"/>
    </row>
    <row r="533" ht="12.75" customHeight="1">
      <c r="A533" s="52"/>
      <c r="B533" s="53" t="s">
        <v>283</v>
      </c>
      <c r="C533" s="54"/>
      <c r="D533" s="55"/>
      <c r="E533" s="52"/>
      <c r="F533" s="56"/>
      <c r="G533" s="51"/>
      <c r="H533" s="43"/>
      <c r="I533" s="43"/>
      <c r="J533" s="43"/>
      <c r="K533" s="43"/>
      <c r="L533" s="43"/>
      <c r="M533" s="43"/>
      <c r="N533" s="43"/>
      <c r="O533" s="43"/>
      <c r="P533" s="43"/>
      <c r="Q533" s="43"/>
      <c r="R533" s="43"/>
      <c r="S533" s="43"/>
      <c r="T533" s="43"/>
      <c r="U533" s="43"/>
      <c r="V533" s="43"/>
      <c r="W533" s="43"/>
      <c r="X533" s="43"/>
      <c r="Y533" s="43"/>
      <c r="Z533" s="43"/>
    </row>
    <row r="534" ht="12.75" customHeight="1">
      <c r="A534" s="52"/>
      <c r="B534" s="53" t="s">
        <v>284</v>
      </c>
      <c r="C534" s="54"/>
      <c r="D534" s="55"/>
      <c r="E534" s="52"/>
      <c r="F534" s="56"/>
      <c r="G534" s="51"/>
      <c r="H534" s="43"/>
      <c r="I534" s="43"/>
      <c r="J534" s="43"/>
      <c r="K534" s="43"/>
      <c r="L534" s="43"/>
      <c r="M534" s="43"/>
      <c r="N534" s="43"/>
      <c r="O534" s="43"/>
      <c r="P534" s="43"/>
      <c r="Q534" s="43"/>
      <c r="R534" s="43"/>
      <c r="S534" s="43"/>
      <c r="T534" s="43"/>
      <c r="U534" s="43"/>
      <c r="V534" s="43"/>
      <c r="W534" s="43"/>
      <c r="X534" s="43"/>
      <c r="Y534" s="43"/>
      <c r="Z534" s="43"/>
    </row>
    <row r="535" ht="12.75" customHeight="1">
      <c r="A535" s="52"/>
      <c r="B535" s="53"/>
      <c r="C535" s="54"/>
      <c r="D535" s="55"/>
      <c r="E535" s="52"/>
      <c r="F535" s="56"/>
      <c r="G535" s="51"/>
      <c r="H535" s="43"/>
      <c r="I535" s="43"/>
      <c r="J535" s="43"/>
      <c r="K535" s="43"/>
      <c r="L535" s="43"/>
      <c r="M535" s="43"/>
      <c r="N535" s="43"/>
      <c r="O535" s="43"/>
      <c r="P535" s="43"/>
      <c r="Q535" s="43"/>
      <c r="R535" s="43"/>
      <c r="S535" s="43"/>
      <c r="T535" s="43"/>
      <c r="U535" s="43"/>
      <c r="V535" s="43"/>
      <c r="W535" s="43"/>
      <c r="X535" s="43"/>
      <c r="Y535" s="43"/>
      <c r="Z535" s="43"/>
    </row>
    <row r="536" ht="12.75" customHeight="1">
      <c r="A536" s="52"/>
      <c r="B536" s="53" t="s">
        <v>285</v>
      </c>
      <c r="C536" s="54"/>
      <c r="D536" s="55"/>
      <c r="E536" s="52"/>
      <c r="F536" s="56"/>
      <c r="G536" s="51"/>
      <c r="H536" s="43"/>
      <c r="I536" s="43"/>
      <c r="J536" s="43"/>
      <c r="K536" s="43"/>
      <c r="L536" s="43"/>
      <c r="M536" s="43"/>
      <c r="N536" s="43"/>
      <c r="O536" s="43"/>
      <c r="P536" s="43"/>
      <c r="Q536" s="43"/>
      <c r="R536" s="43"/>
      <c r="S536" s="43"/>
      <c r="T536" s="43"/>
      <c r="U536" s="43"/>
      <c r="V536" s="43"/>
      <c r="W536" s="43"/>
      <c r="X536" s="43"/>
      <c r="Y536" s="43"/>
      <c r="Z536" s="43"/>
    </row>
    <row r="537" ht="12.75" customHeight="1">
      <c r="A537" s="52"/>
      <c r="B537" s="53" t="s">
        <v>286</v>
      </c>
      <c r="C537" s="54"/>
      <c r="D537" s="55"/>
      <c r="E537" s="52"/>
      <c r="F537" s="56"/>
      <c r="G537" s="51"/>
      <c r="H537" s="43"/>
      <c r="I537" s="43"/>
      <c r="J537" s="43"/>
      <c r="K537" s="43"/>
      <c r="L537" s="43"/>
      <c r="M537" s="43"/>
      <c r="N537" s="43"/>
      <c r="O537" s="43"/>
      <c r="P537" s="43"/>
      <c r="Q537" s="43"/>
      <c r="R537" s="43"/>
      <c r="S537" s="43"/>
      <c r="T537" s="43"/>
      <c r="U537" s="43"/>
      <c r="V537" s="43"/>
      <c r="W537" s="43"/>
      <c r="X537" s="43"/>
      <c r="Y537" s="43"/>
      <c r="Z537" s="43"/>
    </row>
    <row r="538" ht="12.75" customHeight="1">
      <c r="A538" s="52"/>
      <c r="B538" s="53" t="s">
        <v>287</v>
      </c>
      <c r="C538" s="54"/>
      <c r="D538" s="55"/>
      <c r="E538" s="52"/>
      <c r="F538" s="56"/>
      <c r="G538" s="51"/>
      <c r="H538" s="43"/>
      <c r="I538" s="43"/>
      <c r="J538" s="43"/>
      <c r="K538" s="43"/>
      <c r="L538" s="43"/>
      <c r="M538" s="43"/>
      <c r="N538" s="43"/>
      <c r="O538" s="43"/>
      <c r="P538" s="43"/>
      <c r="Q538" s="43"/>
      <c r="R538" s="43"/>
      <c r="S538" s="43"/>
      <c r="T538" s="43"/>
      <c r="U538" s="43"/>
      <c r="V538" s="43"/>
      <c r="W538" s="43"/>
      <c r="X538" s="43"/>
      <c r="Y538" s="43"/>
      <c r="Z538" s="43"/>
    </row>
    <row r="539" ht="12.75" customHeight="1">
      <c r="A539" s="52"/>
      <c r="B539" s="53" t="s">
        <v>288</v>
      </c>
      <c r="C539" s="54"/>
      <c r="D539" s="55"/>
      <c r="E539" s="52"/>
      <c r="F539" s="56"/>
      <c r="G539" s="51"/>
      <c r="H539" s="43"/>
      <c r="I539" s="43"/>
      <c r="J539" s="43"/>
      <c r="K539" s="43"/>
      <c r="L539" s="43"/>
      <c r="M539" s="43"/>
      <c r="N539" s="43"/>
      <c r="O539" s="43"/>
      <c r="P539" s="43"/>
      <c r="Q539" s="43"/>
      <c r="R539" s="43"/>
      <c r="S539" s="43"/>
      <c r="T539" s="43"/>
      <c r="U539" s="43"/>
      <c r="V539" s="43"/>
      <c r="W539" s="43"/>
      <c r="X539" s="43"/>
      <c r="Y539" s="43"/>
      <c r="Z539" s="43"/>
    </row>
    <row r="540" ht="12.75" customHeight="1">
      <c r="A540" s="52"/>
      <c r="B540" s="53"/>
      <c r="C540" s="54"/>
      <c r="D540" s="55"/>
      <c r="E540" s="52"/>
      <c r="F540" s="56"/>
      <c r="G540" s="51"/>
      <c r="H540" s="43"/>
      <c r="I540" s="43"/>
      <c r="J540" s="43"/>
      <c r="K540" s="43"/>
      <c r="L540" s="43"/>
      <c r="M540" s="43"/>
      <c r="N540" s="43"/>
      <c r="O540" s="43"/>
      <c r="P540" s="43"/>
      <c r="Q540" s="43"/>
      <c r="R540" s="43"/>
      <c r="S540" s="43"/>
      <c r="T540" s="43"/>
      <c r="U540" s="43"/>
      <c r="V540" s="43"/>
      <c r="W540" s="43"/>
      <c r="X540" s="43"/>
      <c r="Y540" s="43"/>
      <c r="Z540" s="43"/>
    </row>
    <row r="541" ht="12.75" customHeight="1">
      <c r="A541" s="52"/>
      <c r="B541" s="53" t="s">
        <v>353</v>
      </c>
      <c r="C541" s="54"/>
      <c r="D541" s="55"/>
      <c r="E541" s="52"/>
      <c r="F541" s="56"/>
      <c r="G541" s="51"/>
      <c r="H541" s="43"/>
      <c r="I541" s="43"/>
      <c r="J541" s="43"/>
      <c r="K541" s="43"/>
      <c r="L541" s="43"/>
      <c r="M541" s="43"/>
      <c r="N541" s="43"/>
      <c r="O541" s="43"/>
      <c r="P541" s="43"/>
      <c r="Q541" s="43"/>
      <c r="R541" s="43"/>
      <c r="S541" s="43"/>
      <c r="T541" s="43"/>
      <c r="U541" s="43"/>
      <c r="V541" s="43"/>
      <c r="W541" s="43"/>
      <c r="X541" s="43"/>
      <c r="Y541" s="43"/>
      <c r="Z541" s="43"/>
    </row>
    <row r="542" ht="12.75" customHeight="1">
      <c r="A542" s="52"/>
      <c r="B542" s="53" t="s">
        <v>354</v>
      </c>
      <c r="C542" s="54"/>
      <c r="D542" s="55"/>
      <c r="E542" s="52"/>
      <c r="F542" s="56"/>
      <c r="G542" s="51"/>
      <c r="H542" s="43"/>
      <c r="I542" s="43"/>
      <c r="J542" s="43"/>
      <c r="K542" s="43"/>
      <c r="L542" s="43"/>
      <c r="M542" s="43"/>
      <c r="N542" s="43"/>
      <c r="O542" s="43"/>
      <c r="P542" s="43"/>
      <c r="Q542" s="43"/>
      <c r="R542" s="43"/>
      <c r="S542" s="43"/>
      <c r="T542" s="43"/>
      <c r="U542" s="43"/>
      <c r="V542" s="43"/>
      <c r="W542" s="43"/>
      <c r="X542" s="43"/>
      <c r="Y542" s="43"/>
      <c r="Z542" s="43"/>
    </row>
    <row r="543" ht="12.75" customHeight="1">
      <c r="A543" s="52"/>
      <c r="B543" s="53" t="s">
        <v>355</v>
      </c>
      <c r="C543" s="54"/>
      <c r="D543" s="55"/>
      <c r="E543" s="52"/>
      <c r="F543" s="56"/>
      <c r="G543" s="51"/>
      <c r="H543" s="43"/>
      <c r="I543" s="43"/>
      <c r="J543" s="43"/>
      <c r="K543" s="43"/>
      <c r="L543" s="43"/>
      <c r="M543" s="43"/>
      <c r="N543" s="43"/>
      <c r="O543" s="43"/>
      <c r="P543" s="43"/>
      <c r="Q543" s="43"/>
      <c r="R543" s="43"/>
      <c r="S543" s="43"/>
      <c r="T543" s="43"/>
      <c r="U543" s="43"/>
      <c r="V543" s="43"/>
      <c r="W543" s="43"/>
      <c r="X543" s="43"/>
      <c r="Y543" s="43"/>
      <c r="Z543" s="43"/>
    </row>
    <row r="544" ht="12.75" customHeight="1">
      <c r="A544" s="52"/>
      <c r="B544" s="53"/>
      <c r="C544" s="54"/>
      <c r="D544" s="55"/>
      <c r="E544" s="52"/>
      <c r="F544" s="56"/>
      <c r="G544" s="51"/>
      <c r="H544" s="43"/>
      <c r="I544" s="43"/>
      <c r="J544" s="43"/>
      <c r="K544" s="43"/>
      <c r="L544" s="43"/>
      <c r="M544" s="43"/>
      <c r="N544" s="43"/>
      <c r="O544" s="43"/>
      <c r="P544" s="43"/>
      <c r="Q544" s="43"/>
      <c r="R544" s="43"/>
      <c r="S544" s="43"/>
      <c r="T544" s="43"/>
      <c r="U544" s="43"/>
      <c r="V544" s="43"/>
      <c r="W544" s="43"/>
      <c r="X544" s="43"/>
      <c r="Y544" s="43"/>
      <c r="Z544" s="43"/>
    </row>
    <row r="545" ht="12.75" customHeight="1">
      <c r="A545" s="52"/>
      <c r="B545" s="53" t="s">
        <v>356</v>
      </c>
      <c r="C545" s="54" t="s">
        <v>33</v>
      </c>
      <c r="D545" s="55">
        <v>1.0</v>
      </c>
      <c r="E545" s="62">
        <v>50000.0</v>
      </c>
      <c r="F545" s="56">
        <f>E545*D545</f>
        <v>50000</v>
      </c>
      <c r="G545" s="51"/>
      <c r="H545" s="43"/>
      <c r="I545" s="43"/>
      <c r="J545" s="43"/>
      <c r="K545" s="43"/>
      <c r="L545" s="43"/>
      <c r="M545" s="43"/>
      <c r="N545" s="43"/>
      <c r="O545" s="43"/>
      <c r="P545" s="43"/>
      <c r="Q545" s="43"/>
      <c r="R545" s="43"/>
      <c r="S545" s="43"/>
      <c r="T545" s="43"/>
      <c r="U545" s="43"/>
      <c r="V545" s="43"/>
      <c r="W545" s="43"/>
      <c r="X545" s="43"/>
      <c r="Y545" s="43"/>
      <c r="Z545" s="43"/>
    </row>
    <row r="546" ht="12.75" customHeight="1">
      <c r="A546" s="52"/>
      <c r="B546" s="53" t="s">
        <v>357</v>
      </c>
      <c r="C546" s="54"/>
      <c r="D546" s="55"/>
      <c r="E546" s="52"/>
      <c r="F546" s="56"/>
      <c r="G546" s="51"/>
      <c r="H546" s="43"/>
      <c r="I546" s="43"/>
      <c r="J546" s="43"/>
      <c r="K546" s="43"/>
      <c r="L546" s="43"/>
      <c r="M546" s="43"/>
      <c r="N546" s="43"/>
      <c r="O546" s="43"/>
      <c r="P546" s="43"/>
      <c r="Q546" s="43"/>
      <c r="R546" s="43"/>
      <c r="S546" s="43"/>
      <c r="T546" s="43"/>
      <c r="U546" s="43"/>
      <c r="V546" s="43"/>
      <c r="W546" s="43"/>
      <c r="X546" s="43"/>
      <c r="Y546" s="43"/>
      <c r="Z546" s="43"/>
    </row>
    <row r="547" ht="12.75" customHeight="1">
      <c r="A547" s="52"/>
      <c r="B547" s="53" t="s">
        <v>358</v>
      </c>
      <c r="C547" s="54"/>
      <c r="D547" s="55"/>
      <c r="E547" s="52"/>
      <c r="F547" s="56"/>
      <c r="G547" s="51"/>
      <c r="H547" s="43"/>
      <c r="I547" s="43"/>
      <c r="J547" s="43"/>
      <c r="K547" s="43"/>
      <c r="L547" s="43"/>
      <c r="M547" s="43"/>
      <c r="N547" s="43"/>
      <c r="O547" s="43"/>
      <c r="P547" s="43"/>
      <c r="Q547" s="43"/>
      <c r="R547" s="43"/>
      <c r="S547" s="43"/>
      <c r="T547" s="43"/>
      <c r="U547" s="43"/>
      <c r="V547" s="43"/>
      <c r="W547" s="43"/>
      <c r="X547" s="43"/>
      <c r="Y547" s="43"/>
      <c r="Z547" s="43"/>
    </row>
    <row r="548" ht="12.75" customHeight="1">
      <c r="A548" s="52"/>
      <c r="B548" s="53"/>
      <c r="C548" s="54"/>
      <c r="D548" s="55"/>
      <c r="E548" s="52"/>
      <c r="F548" s="56"/>
      <c r="G548" s="51"/>
      <c r="H548" s="43"/>
      <c r="I548" s="43"/>
      <c r="J548" s="43"/>
      <c r="K548" s="43"/>
      <c r="L548" s="43"/>
      <c r="M548" s="43"/>
      <c r="N548" s="43"/>
      <c r="O548" s="43"/>
      <c r="P548" s="43"/>
      <c r="Q548" s="43"/>
      <c r="R548" s="43"/>
      <c r="S548" s="43"/>
      <c r="T548" s="43"/>
      <c r="U548" s="43"/>
      <c r="V548" s="43"/>
      <c r="W548" s="43"/>
      <c r="X548" s="43"/>
      <c r="Y548" s="43"/>
      <c r="Z548" s="43"/>
    </row>
    <row r="549" ht="12.75" customHeight="1">
      <c r="A549" s="52"/>
      <c r="B549" s="53" t="s">
        <v>359</v>
      </c>
      <c r="C549" s="54"/>
      <c r="D549" s="55"/>
      <c r="E549" s="52"/>
      <c r="F549" s="56"/>
      <c r="G549" s="51"/>
      <c r="H549" s="43"/>
      <c r="I549" s="43"/>
      <c r="J549" s="43"/>
      <c r="K549" s="43"/>
      <c r="L549" s="43"/>
      <c r="M549" s="43"/>
      <c r="N549" s="43"/>
      <c r="O549" s="43"/>
      <c r="P549" s="43"/>
      <c r="Q549" s="43"/>
      <c r="R549" s="43"/>
      <c r="S549" s="43"/>
      <c r="T549" s="43"/>
      <c r="U549" s="43"/>
      <c r="V549" s="43"/>
      <c r="W549" s="43"/>
      <c r="X549" s="43"/>
      <c r="Y549" s="43"/>
      <c r="Z549" s="43"/>
    </row>
    <row r="550" ht="12.75" customHeight="1">
      <c r="A550" s="52"/>
      <c r="B550" s="53" t="s">
        <v>360</v>
      </c>
      <c r="C550" s="54"/>
      <c r="D550" s="55"/>
      <c r="E550" s="52"/>
      <c r="F550" s="56"/>
      <c r="G550" s="51"/>
      <c r="H550" s="43"/>
      <c r="I550" s="43"/>
      <c r="J550" s="43"/>
      <c r="K550" s="43"/>
      <c r="L550" s="43"/>
      <c r="M550" s="43"/>
      <c r="N550" s="43"/>
      <c r="O550" s="43"/>
      <c r="P550" s="43"/>
      <c r="Q550" s="43"/>
      <c r="R550" s="43"/>
      <c r="S550" s="43"/>
      <c r="T550" s="43"/>
      <c r="U550" s="43"/>
      <c r="V550" s="43"/>
      <c r="W550" s="43"/>
      <c r="X550" s="43"/>
      <c r="Y550" s="43"/>
      <c r="Z550" s="43"/>
    </row>
    <row r="551" ht="12.75" customHeight="1">
      <c r="A551" s="52"/>
      <c r="B551" s="53" t="s">
        <v>361</v>
      </c>
      <c r="C551" s="54"/>
      <c r="D551" s="55"/>
      <c r="E551" s="52"/>
      <c r="F551" s="56"/>
      <c r="G551" s="51"/>
      <c r="H551" s="43"/>
      <c r="I551" s="43"/>
      <c r="J551" s="43"/>
      <c r="K551" s="43"/>
      <c r="L551" s="43"/>
      <c r="M551" s="43"/>
      <c r="N551" s="43"/>
      <c r="O551" s="43"/>
      <c r="P551" s="43"/>
      <c r="Q551" s="43"/>
      <c r="R551" s="43"/>
      <c r="S551" s="43"/>
      <c r="T551" s="43"/>
      <c r="U551" s="43"/>
      <c r="V551" s="43"/>
      <c r="W551" s="43"/>
      <c r="X551" s="43"/>
      <c r="Y551" s="43"/>
      <c r="Z551" s="43"/>
    </row>
    <row r="552" ht="12.75" customHeight="1">
      <c r="A552" s="52"/>
      <c r="B552" s="53" t="s">
        <v>362</v>
      </c>
      <c r="C552" s="54"/>
      <c r="D552" s="55"/>
      <c r="E552" s="52"/>
      <c r="F552" s="56"/>
      <c r="G552" s="51"/>
      <c r="H552" s="43"/>
      <c r="I552" s="43"/>
      <c r="J552" s="43"/>
      <c r="K552" s="43"/>
      <c r="L552" s="43"/>
      <c r="M552" s="43"/>
      <c r="N552" s="43"/>
      <c r="O552" s="43"/>
      <c r="P552" s="43"/>
      <c r="Q552" s="43"/>
      <c r="R552" s="43"/>
      <c r="S552" s="43"/>
      <c r="T552" s="43"/>
      <c r="U552" s="43"/>
      <c r="V552" s="43"/>
      <c r="W552" s="43"/>
      <c r="X552" s="43"/>
      <c r="Y552" s="43"/>
      <c r="Z552" s="43"/>
    </row>
    <row r="553" ht="12.75" customHeight="1">
      <c r="A553" s="52"/>
      <c r="B553" s="53" t="s">
        <v>363</v>
      </c>
      <c r="C553" s="54"/>
      <c r="D553" s="55"/>
      <c r="E553" s="52"/>
      <c r="F553" s="56"/>
      <c r="G553" s="51"/>
      <c r="H553" s="43"/>
      <c r="I553" s="43"/>
      <c r="J553" s="43"/>
      <c r="K553" s="43"/>
      <c r="L553" s="43"/>
      <c r="M553" s="43"/>
      <c r="N553" s="43"/>
      <c r="O553" s="43"/>
      <c r="P553" s="43"/>
      <c r="Q553" s="43"/>
      <c r="R553" s="43"/>
      <c r="S553" s="43"/>
      <c r="T553" s="43"/>
      <c r="U553" s="43"/>
      <c r="V553" s="43"/>
      <c r="W553" s="43"/>
      <c r="X553" s="43"/>
      <c r="Y553" s="43"/>
      <c r="Z553" s="43"/>
    </row>
    <row r="554" ht="12.75" customHeight="1">
      <c r="A554" s="52"/>
      <c r="B554" s="53" t="s">
        <v>364</v>
      </c>
      <c r="C554" s="54"/>
      <c r="D554" s="55"/>
      <c r="E554" s="52"/>
      <c r="F554" s="56"/>
      <c r="G554" s="51"/>
      <c r="H554" s="43"/>
      <c r="I554" s="43"/>
      <c r="J554" s="43"/>
      <c r="K554" s="43"/>
      <c r="L554" s="43"/>
      <c r="M554" s="43"/>
      <c r="N554" s="43"/>
      <c r="O554" s="43"/>
      <c r="P554" s="43"/>
      <c r="Q554" s="43"/>
      <c r="R554" s="43"/>
      <c r="S554" s="43"/>
      <c r="T554" s="43"/>
      <c r="U554" s="43"/>
      <c r="V554" s="43"/>
      <c r="W554" s="43"/>
      <c r="X554" s="43"/>
      <c r="Y554" s="43"/>
      <c r="Z554" s="43"/>
    </row>
    <row r="555" ht="12.75" customHeight="1">
      <c r="A555" s="52"/>
      <c r="B555" s="53" t="s">
        <v>365</v>
      </c>
      <c r="C555" s="54"/>
      <c r="D555" s="55"/>
      <c r="E555" s="52"/>
      <c r="F555" s="56"/>
      <c r="G555" s="51"/>
      <c r="H555" s="43"/>
      <c r="I555" s="43"/>
      <c r="J555" s="43"/>
      <c r="K555" s="43"/>
      <c r="L555" s="43"/>
      <c r="M555" s="43"/>
      <c r="N555" s="43"/>
      <c r="O555" s="43"/>
      <c r="P555" s="43"/>
      <c r="Q555" s="43"/>
      <c r="R555" s="43"/>
      <c r="S555" s="43"/>
      <c r="T555" s="43"/>
      <c r="U555" s="43"/>
      <c r="V555" s="43"/>
      <c r="W555" s="43"/>
      <c r="X555" s="43"/>
      <c r="Y555" s="43"/>
      <c r="Z555" s="43"/>
    </row>
    <row r="556" ht="12.75" customHeight="1">
      <c r="A556" s="52"/>
      <c r="B556" s="53" t="s">
        <v>366</v>
      </c>
      <c r="C556" s="54"/>
      <c r="D556" s="55"/>
      <c r="E556" s="52"/>
      <c r="F556" s="56"/>
      <c r="G556" s="51"/>
      <c r="H556" s="43"/>
      <c r="I556" s="43"/>
      <c r="J556" s="43"/>
      <c r="K556" s="43"/>
      <c r="L556" s="43"/>
      <c r="M556" s="43"/>
      <c r="N556" s="43"/>
      <c r="O556" s="43"/>
      <c r="P556" s="43"/>
      <c r="Q556" s="43"/>
      <c r="R556" s="43"/>
      <c r="S556" s="43"/>
      <c r="T556" s="43"/>
      <c r="U556" s="43"/>
      <c r="V556" s="43"/>
      <c r="W556" s="43"/>
      <c r="X556" s="43"/>
      <c r="Y556" s="43"/>
      <c r="Z556" s="43"/>
    </row>
    <row r="557" ht="12.75" customHeight="1">
      <c r="A557" s="52"/>
      <c r="B557" s="53" t="s">
        <v>367</v>
      </c>
      <c r="C557" s="54"/>
      <c r="D557" s="55"/>
      <c r="E557" s="52"/>
      <c r="F557" s="56"/>
      <c r="G557" s="51"/>
      <c r="H557" s="43"/>
      <c r="I557" s="43"/>
      <c r="J557" s="43"/>
      <c r="K557" s="43"/>
      <c r="L557" s="43"/>
      <c r="M557" s="43"/>
      <c r="N557" s="43"/>
      <c r="O557" s="43"/>
      <c r="P557" s="43"/>
      <c r="Q557" s="43"/>
      <c r="R557" s="43"/>
      <c r="S557" s="43"/>
      <c r="T557" s="43"/>
      <c r="U557" s="43"/>
      <c r="V557" s="43"/>
      <c r="W557" s="43"/>
      <c r="X557" s="43"/>
      <c r="Y557" s="43"/>
      <c r="Z557" s="43"/>
    </row>
    <row r="558" ht="12.75" customHeight="1">
      <c r="A558" s="52"/>
      <c r="B558" s="53" t="s">
        <v>368</v>
      </c>
      <c r="C558" s="54"/>
      <c r="D558" s="55"/>
      <c r="E558" s="52"/>
      <c r="F558" s="56"/>
      <c r="G558" s="51"/>
      <c r="H558" s="43"/>
      <c r="I558" s="43"/>
      <c r="J558" s="43"/>
      <c r="K558" s="43"/>
      <c r="L558" s="43"/>
      <c r="M558" s="43"/>
      <c r="N558" s="43"/>
      <c r="O558" s="43"/>
      <c r="P558" s="43"/>
      <c r="Q558" s="43"/>
      <c r="R558" s="43"/>
      <c r="S558" s="43"/>
      <c r="T558" s="43"/>
      <c r="U558" s="43"/>
      <c r="V558" s="43"/>
      <c r="W558" s="43"/>
      <c r="X558" s="43"/>
      <c r="Y558" s="43"/>
      <c r="Z558" s="43"/>
    </row>
    <row r="559" ht="12.75" customHeight="1">
      <c r="A559" s="52"/>
      <c r="B559" s="53" t="s">
        <v>369</v>
      </c>
      <c r="C559" s="54"/>
      <c r="D559" s="55"/>
      <c r="E559" s="52"/>
      <c r="F559" s="56"/>
      <c r="G559" s="51"/>
      <c r="H559" s="43"/>
      <c r="I559" s="43"/>
      <c r="J559" s="43"/>
      <c r="K559" s="43"/>
      <c r="L559" s="43"/>
      <c r="M559" s="43"/>
      <c r="N559" s="43"/>
      <c r="O559" s="43"/>
      <c r="P559" s="43"/>
      <c r="Q559" s="43"/>
      <c r="R559" s="43"/>
      <c r="S559" s="43"/>
      <c r="T559" s="43"/>
      <c r="U559" s="43"/>
      <c r="V559" s="43"/>
      <c r="W559" s="43"/>
      <c r="X559" s="43"/>
      <c r="Y559" s="43"/>
      <c r="Z559" s="43"/>
    </row>
    <row r="560" ht="12.75" customHeight="1">
      <c r="A560" s="52"/>
      <c r="B560" s="53" t="s">
        <v>370</v>
      </c>
      <c r="C560" s="54"/>
      <c r="D560" s="55"/>
      <c r="E560" s="52"/>
      <c r="F560" s="56"/>
      <c r="G560" s="51"/>
      <c r="H560" s="43"/>
      <c r="I560" s="43"/>
      <c r="J560" s="43"/>
      <c r="K560" s="43"/>
      <c r="L560" s="43"/>
      <c r="M560" s="43"/>
      <c r="N560" s="43"/>
      <c r="O560" s="43"/>
      <c r="P560" s="43"/>
      <c r="Q560" s="43"/>
      <c r="R560" s="43"/>
      <c r="S560" s="43"/>
      <c r="T560" s="43"/>
      <c r="U560" s="43"/>
      <c r="V560" s="43"/>
      <c r="W560" s="43"/>
      <c r="X560" s="43"/>
      <c r="Y560" s="43"/>
      <c r="Z560" s="43"/>
    </row>
    <row r="561" ht="12.75" customHeight="1">
      <c r="A561" s="52"/>
      <c r="B561" s="53" t="s">
        <v>371</v>
      </c>
      <c r="C561" s="54"/>
      <c r="D561" s="55"/>
      <c r="E561" s="52"/>
      <c r="F561" s="56"/>
      <c r="G561" s="51"/>
      <c r="H561" s="43"/>
      <c r="I561" s="43"/>
      <c r="J561" s="43"/>
      <c r="K561" s="43"/>
      <c r="L561" s="43"/>
      <c r="M561" s="43"/>
      <c r="N561" s="43"/>
      <c r="O561" s="43"/>
      <c r="P561" s="43"/>
      <c r="Q561" s="43"/>
      <c r="R561" s="43"/>
      <c r="S561" s="43"/>
      <c r="T561" s="43"/>
      <c r="U561" s="43"/>
      <c r="V561" s="43"/>
      <c r="W561" s="43"/>
      <c r="X561" s="43"/>
      <c r="Y561" s="43"/>
      <c r="Z561" s="43"/>
    </row>
    <row r="562" ht="12.75" customHeight="1">
      <c r="A562" s="52"/>
      <c r="B562" s="53" t="s">
        <v>372</v>
      </c>
      <c r="C562" s="54"/>
      <c r="D562" s="55"/>
      <c r="E562" s="52"/>
      <c r="F562" s="56"/>
      <c r="G562" s="51"/>
      <c r="H562" s="43"/>
      <c r="I562" s="43"/>
      <c r="J562" s="43"/>
      <c r="K562" s="43"/>
      <c r="L562" s="43"/>
      <c r="M562" s="43"/>
      <c r="N562" s="43"/>
      <c r="O562" s="43"/>
      <c r="P562" s="43"/>
      <c r="Q562" s="43"/>
      <c r="R562" s="43"/>
      <c r="S562" s="43"/>
      <c r="T562" s="43"/>
      <c r="U562" s="43"/>
      <c r="V562" s="43"/>
      <c r="W562" s="43"/>
      <c r="X562" s="43"/>
      <c r="Y562" s="43"/>
      <c r="Z562" s="43"/>
    </row>
    <row r="563" ht="12.75" customHeight="1">
      <c r="A563" s="52"/>
      <c r="B563" s="53" t="s">
        <v>373</v>
      </c>
      <c r="C563" s="54"/>
      <c r="D563" s="55"/>
      <c r="E563" s="52"/>
      <c r="F563" s="56"/>
      <c r="G563" s="51"/>
      <c r="H563" s="43"/>
      <c r="I563" s="43"/>
      <c r="J563" s="43"/>
      <c r="K563" s="43"/>
      <c r="L563" s="43"/>
      <c r="M563" s="43"/>
      <c r="N563" s="43"/>
      <c r="O563" s="43"/>
      <c r="P563" s="43"/>
      <c r="Q563" s="43"/>
      <c r="R563" s="43"/>
      <c r="S563" s="43"/>
      <c r="T563" s="43"/>
      <c r="U563" s="43"/>
      <c r="V563" s="43"/>
      <c r="W563" s="43"/>
      <c r="X563" s="43"/>
      <c r="Y563" s="43"/>
      <c r="Z563" s="43"/>
    </row>
    <row r="564" ht="12.75" customHeight="1">
      <c r="A564" s="52"/>
      <c r="B564" s="53"/>
      <c r="C564" s="54"/>
      <c r="D564" s="55"/>
      <c r="E564" s="52"/>
      <c r="F564" s="56"/>
      <c r="G564" s="51"/>
      <c r="H564" s="43"/>
      <c r="I564" s="43"/>
      <c r="J564" s="43"/>
      <c r="K564" s="43"/>
      <c r="L564" s="43"/>
      <c r="M564" s="43"/>
      <c r="N564" s="43"/>
      <c r="O564" s="43"/>
      <c r="P564" s="43"/>
      <c r="Q564" s="43"/>
      <c r="R564" s="43"/>
      <c r="S564" s="43"/>
      <c r="T564" s="43"/>
      <c r="U564" s="43"/>
      <c r="V564" s="43"/>
      <c r="W564" s="43"/>
      <c r="X564" s="43"/>
      <c r="Y564" s="43"/>
      <c r="Z564" s="43"/>
    </row>
    <row r="565" ht="12.75" customHeight="1">
      <c r="A565" s="52"/>
      <c r="B565" s="53" t="s">
        <v>374</v>
      </c>
      <c r="C565" s="54"/>
      <c r="D565" s="55"/>
      <c r="E565" s="52"/>
      <c r="F565" s="56"/>
      <c r="G565" s="51"/>
      <c r="H565" s="43"/>
      <c r="I565" s="43"/>
      <c r="J565" s="43"/>
      <c r="K565" s="43"/>
      <c r="L565" s="43"/>
      <c r="M565" s="43"/>
      <c r="N565" s="43"/>
      <c r="O565" s="43"/>
      <c r="P565" s="43"/>
      <c r="Q565" s="43"/>
      <c r="R565" s="43"/>
      <c r="S565" s="43"/>
      <c r="T565" s="43"/>
      <c r="U565" s="43"/>
      <c r="V565" s="43"/>
      <c r="W565" s="43"/>
      <c r="X565" s="43"/>
      <c r="Y565" s="43"/>
      <c r="Z565" s="43"/>
    </row>
    <row r="566" ht="12.75" customHeight="1">
      <c r="A566" s="52"/>
      <c r="B566" s="53" t="s">
        <v>375</v>
      </c>
      <c r="C566" s="54"/>
      <c r="D566" s="55"/>
      <c r="E566" s="52"/>
      <c r="F566" s="56"/>
      <c r="G566" s="51"/>
      <c r="H566" s="43"/>
      <c r="I566" s="43"/>
      <c r="J566" s="43"/>
      <c r="K566" s="43"/>
      <c r="L566" s="43"/>
      <c r="M566" s="43"/>
      <c r="N566" s="43"/>
      <c r="O566" s="43"/>
      <c r="P566" s="43"/>
      <c r="Q566" s="43"/>
      <c r="R566" s="43"/>
      <c r="S566" s="43"/>
      <c r="T566" s="43"/>
      <c r="U566" s="43"/>
      <c r="V566" s="43"/>
      <c r="W566" s="43"/>
      <c r="X566" s="43"/>
      <c r="Y566" s="43"/>
      <c r="Z566" s="43"/>
    </row>
    <row r="567" ht="12.75" customHeight="1">
      <c r="A567" s="52"/>
      <c r="B567" s="53" t="s">
        <v>376</v>
      </c>
      <c r="C567" s="54"/>
      <c r="D567" s="55"/>
      <c r="E567" s="52"/>
      <c r="F567" s="56"/>
      <c r="G567" s="51"/>
      <c r="H567" s="43"/>
      <c r="I567" s="43"/>
      <c r="J567" s="43"/>
      <c r="K567" s="43"/>
      <c r="L567" s="43"/>
      <c r="M567" s="43"/>
      <c r="N567" s="43"/>
      <c r="O567" s="43"/>
      <c r="P567" s="43"/>
      <c r="Q567" s="43"/>
      <c r="R567" s="43"/>
      <c r="S567" s="43"/>
      <c r="T567" s="43"/>
      <c r="U567" s="43"/>
      <c r="V567" s="43"/>
      <c r="W567" s="43"/>
      <c r="X567" s="43"/>
      <c r="Y567" s="43"/>
      <c r="Z567" s="43"/>
    </row>
    <row r="568" ht="12.75" customHeight="1">
      <c r="A568" s="52"/>
      <c r="B568" s="53" t="s">
        <v>377</v>
      </c>
      <c r="C568" s="54"/>
      <c r="D568" s="55"/>
      <c r="E568" s="52"/>
      <c r="F568" s="56"/>
      <c r="G568" s="51"/>
      <c r="H568" s="43"/>
      <c r="I568" s="43"/>
      <c r="J568" s="43"/>
      <c r="K568" s="43"/>
      <c r="L568" s="43"/>
      <c r="M568" s="43"/>
      <c r="N568" s="43"/>
      <c r="O568" s="43"/>
      <c r="P568" s="43"/>
      <c r="Q568" s="43"/>
      <c r="R568" s="43"/>
      <c r="S568" s="43"/>
      <c r="T568" s="43"/>
      <c r="U568" s="43"/>
      <c r="V568" s="43"/>
      <c r="W568" s="43"/>
      <c r="X568" s="43"/>
      <c r="Y568" s="43"/>
      <c r="Z568" s="43"/>
    </row>
    <row r="569" ht="12.75" customHeight="1">
      <c r="A569" s="52"/>
      <c r="B569" s="53"/>
      <c r="C569" s="54"/>
      <c r="D569" s="55"/>
      <c r="E569" s="52"/>
      <c r="F569" s="56"/>
      <c r="G569" s="51"/>
      <c r="H569" s="43"/>
      <c r="I569" s="43"/>
      <c r="J569" s="43"/>
      <c r="K569" s="43"/>
      <c r="L569" s="43"/>
      <c r="M569" s="43"/>
      <c r="N569" s="43"/>
      <c r="O569" s="43"/>
      <c r="P569" s="43"/>
      <c r="Q569" s="43"/>
      <c r="R569" s="43"/>
      <c r="S569" s="43"/>
      <c r="T569" s="43"/>
      <c r="U569" s="43"/>
      <c r="V569" s="43"/>
      <c r="W569" s="43"/>
      <c r="X569" s="43"/>
      <c r="Y569" s="43"/>
      <c r="Z569" s="43"/>
    </row>
    <row r="570" ht="12.75" customHeight="1">
      <c r="A570" s="56">
        <v>11.04</v>
      </c>
      <c r="B570" s="61" t="s">
        <v>378</v>
      </c>
      <c r="C570" s="54"/>
      <c r="D570" s="54"/>
      <c r="E570" s="56"/>
      <c r="F570" s="56"/>
      <c r="G570" s="51"/>
      <c r="H570" s="43"/>
      <c r="I570" s="43"/>
      <c r="J570" s="43"/>
      <c r="K570" s="43"/>
      <c r="L570" s="43"/>
      <c r="M570" s="43"/>
      <c r="N570" s="43"/>
      <c r="O570" s="43"/>
      <c r="P570" s="43"/>
      <c r="Q570" s="43"/>
      <c r="R570" s="43"/>
      <c r="S570" s="43"/>
      <c r="T570" s="43"/>
      <c r="U570" s="43"/>
      <c r="V570" s="43"/>
      <c r="W570" s="43"/>
      <c r="X570" s="43"/>
      <c r="Y570" s="43"/>
      <c r="Z570" s="43"/>
    </row>
    <row r="571" ht="12.75" customHeight="1">
      <c r="A571" s="52"/>
      <c r="B571" s="53"/>
      <c r="C571" s="54"/>
      <c r="D571" s="55"/>
      <c r="E571" s="52"/>
      <c r="F571" s="56"/>
      <c r="G571" s="51"/>
      <c r="H571" s="43"/>
      <c r="I571" s="43"/>
      <c r="J571" s="43"/>
      <c r="K571" s="43"/>
      <c r="L571" s="43"/>
      <c r="M571" s="43"/>
      <c r="N571" s="43"/>
      <c r="O571" s="43"/>
      <c r="P571" s="43"/>
      <c r="Q571" s="43"/>
      <c r="R571" s="43"/>
      <c r="S571" s="43"/>
      <c r="T571" s="43"/>
      <c r="U571" s="43"/>
      <c r="V571" s="43"/>
      <c r="W571" s="43"/>
      <c r="X571" s="43"/>
      <c r="Y571" s="43"/>
      <c r="Z571" s="43"/>
    </row>
    <row r="572" ht="12.75" customHeight="1">
      <c r="A572" s="52"/>
      <c r="B572" s="53" t="s">
        <v>379</v>
      </c>
      <c r="C572" s="54"/>
      <c r="D572" s="55"/>
      <c r="E572" s="52"/>
      <c r="F572" s="56"/>
      <c r="G572" s="51"/>
      <c r="H572" s="43"/>
      <c r="I572" s="43"/>
      <c r="J572" s="43"/>
      <c r="K572" s="43"/>
      <c r="L572" s="43"/>
      <c r="M572" s="43"/>
      <c r="N572" s="43"/>
      <c r="O572" s="43"/>
      <c r="P572" s="43"/>
      <c r="Q572" s="43"/>
      <c r="R572" s="43"/>
      <c r="S572" s="43"/>
      <c r="T572" s="43"/>
      <c r="U572" s="43"/>
      <c r="V572" s="43"/>
      <c r="W572" s="43"/>
      <c r="X572" s="43"/>
      <c r="Y572" s="43"/>
      <c r="Z572" s="43"/>
    </row>
    <row r="573" ht="12.75" customHeight="1">
      <c r="A573" s="52"/>
      <c r="B573" s="53" t="s">
        <v>380</v>
      </c>
      <c r="C573" s="54"/>
      <c r="D573" s="55"/>
      <c r="E573" s="52"/>
      <c r="F573" s="56"/>
      <c r="G573" s="51"/>
      <c r="H573" s="43"/>
      <c r="I573" s="43"/>
      <c r="J573" s="43"/>
      <c r="K573" s="43"/>
      <c r="L573" s="43"/>
      <c r="M573" s="43"/>
      <c r="N573" s="43"/>
      <c r="O573" s="43"/>
      <c r="P573" s="43"/>
      <c r="Q573" s="43"/>
      <c r="R573" s="43"/>
      <c r="S573" s="43"/>
      <c r="T573" s="43"/>
      <c r="U573" s="43"/>
      <c r="V573" s="43"/>
      <c r="W573" s="43"/>
      <c r="X573" s="43"/>
      <c r="Y573" s="43"/>
      <c r="Z573" s="43"/>
    </row>
    <row r="574" ht="12.75" customHeight="1">
      <c r="A574" s="52"/>
      <c r="B574" s="53"/>
      <c r="C574" s="54"/>
      <c r="D574" s="55"/>
      <c r="E574" s="52"/>
      <c r="F574" s="56"/>
      <c r="G574" s="51"/>
      <c r="H574" s="43"/>
      <c r="I574" s="43"/>
      <c r="J574" s="43"/>
      <c r="K574" s="43"/>
      <c r="L574" s="43"/>
      <c r="M574" s="43"/>
      <c r="N574" s="43"/>
      <c r="O574" s="43"/>
      <c r="P574" s="43"/>
      <c r="Q574" s="43"/>
      <c r="R574" s="43"/>
      <c r="S574" s="43"/>
      <c r="T574" s="43"/>
      <c r="U574" s="43"/>
      <c r="V574" s="43"/>
      <c r="W574" s="43"/>
      <c r="X574" s="43"/>
      <c r="Y574" s="43"/>
      <c r="Z574" s="43"/>
    </row>
    <row r="575" ht="12.75" customHeight="1">
      <c r="A575" s="52"/>
      <c r="B575" s="53" t="s">
        <v>381</v>
      </c>
      <c r="C575" s="54" t="s">
        <v>39</v>
      </c>
      <c r="D575" s="55">
        <v>30.0</v>
      </c>
      <c r="E575" s="62">
        <v>245.0</v>
      </c>
      <c r="F575" s="56">
        <f>E575*D575</f>
        <v>7350</v>
      </c>
      <c r="G575" s="51"/>
      <c r="H575" s="43"/>
      <c r="I575" s="43"/>
      <c r="J575" s="43"/>
      <c r="K575" s="43"/>
      <c r="L575" s="43"/>
      <c r="M575" s="43"/>
      <c r="N575" s="43"/>
      <c r="O575" s="43"/>
      <c r="P575" s="43"/>
      <c r="Q575" s="43"/>
      <c r="R575" s="43"/>
      <c r="S575" s="43"/>
      <c r="T575" s="43"/>
      <c r="U575" s="43"/>
      <c r="V575" s="43"/>
      <c r="W575" s="43"/>
      <c r="X575" s="43"/>
      <c r="Y575" s="43"/>
      <c r="Z575" s="43"/>
    </row>
    <row r="576" ht="12.75" customHeight="1">
      <c r="A576" s="52"/>
      <c r="B576" s="53"/>
      <c r="C576" s="54"/>
      <c r="D576" s="55"/>
      <c r="E576" s="52"/>
      <c r="F576" s="56"/>
      <c r="G576" s="51"/>
      <c r="H576" s="43"/>
      <c r="I576" s="43"/>
      <c r="J576" s="43"/>
      <c r="K576" s="43"/>
      <c r="L576" s="43"/>
      <c r="M576" s="43"/>
      <c r="N576" s="43"/>
      <c r="O576" s="43"/>
      <c r="P576" s="43"/>
      <c r="Q576" s="43"/>
      <c r="R576" s="43"/>
      <c r="S576" s="43"/>
      <c r="T576" s="43"/>
      <c r="U576" s="43"/>
      <c r="V576" s="43"/>
      <c r="W576" s="43"/>
      <c r="X576" s="43"/>
      <c r="Y576" s="43"/>
      <c r="Z576" s="43"/>
    </row>
    <row r="577" ht="12.75" customHeight="1">
      <c r="A577" s="60"/>
      <c r="B577" s="58" t="s">
        <v>382</v>
      </c>
      <c r="C577" s="59"/>
      <c r="D577" s="59"/>
      <c r="E577" s="60"/>
      <c r="F577" s="60">
        <f>SUM(F487:F576)</f>
        <v>159350</v>
      </c>
      <c r="G577" s="51"/>
      <c r="H577" s="43"/>
      <c r="I577" s="43"/>
      <c r="J577" s="43"/>
      <c r="K577" s="43"/>
      <c r="L577" s="43"/>
      <c r="M577" s="43"/>
      <c r="N577" s="43"/>
      <c r="O577" s="43"/>
      <c r="P577" s="43"/>
      <c r="Q577" s="43"/>
      <c r="R577" s="43"/>
      <c r="S577" s="43"/>
      <c r="T577" s="43"/>
      <c r="U577" s="43"/>
      <c r="V577" s="43"/>
      <c r="W577" s="43"/>
      <c r="X577" s="43"/>
      <c r="Y577" s="43"/>
      <c r="Z577" s="43"/>
    </row>
    <row r="578" ht="12.75" customHeight="1">
      <c r="A578" s="52"/>
      <c r="B578" s="53"/>
      <c r="C578" s="54"/>
      <c r="D578" s="55"/>
      <c r="E578" s="52"/>
      <c r="F578" s="56"/>
      <c r="G578" s="51"/>
      <c r="H578" s="43"/>
      <c r="I578" s="43"/>
      <c r="J578" s="43"/>
      <c r="K578" s="43"/>
      <c r="L578" s="43"/>
      <c r="M578" s="43"/>
      <c r="N578" s="43"/>
      <c r="O578" s="43"/>
      <c r="P578" s="43"/>
      <c r="Q578" s="43"/>
      <c r="R578" s="43"/>
      <c r="S578" s="43"/>
      <c r="T578" s="43"/>
      <c r="U578" s="43"/>
      <c r="V578" s="43"/>
      <c r="W578" s="43"/>
      <c r="X578" s="43"/>
      <c r="Y578" s="43"/>
      <c r="Z578" s="43"/>
    </row>
    <row r="579" ht="12.75" customHeight="1">
      <c r="A579" s="48"/>
      <c r="B579" s="49" t="s">
        <v>383</v>
      </c>
      <c r="C579" s="50"/>
      <c r="D579" s="50"/>
      <c r="E579" s="48"/>
      <c r="F579" s="48">
        <f>SUM(F577+F483+F427+F341+F293+F234+F215+F193+F107+F67+F22)</f>
        <v>21531452.74</v>
      </c>
      <c r="G579" s="51"/>
      <c r="H579" s="43"/>
      <c r="I579" s="43"/>
      <c r="J579" s="43"/>
      <c r="K579" s="43"/>
      <c r="L579" s="43"/>
      <c r="M579" s="43"/>
      <c r="N579" s="43"/>
      <c r="O579" s="43"/>
      <c r="P579" s="43"/>
      <c r="Q579" s="43"/>
      <c r="R579" s="43"/>
      <c r="S579" s="43"/>
      <c r="T579" s="43"/>
      <c r="U579" s="43"/>
      <c r="V579" s="43"/>
      <c r="W579" s="43"/>
      <c r="X579" s="43"/>
      <c r="Y579" s="43"/>
      <c r="Z579" s="43"/>
    </row>
    <row r="580" ht="12.75" customHeight="1">
      <c r="A580" s="42"/>
      <c r="B580" s="43"/>
      <c r="C580" s="43"/>
      <c r="D580" s="43"/>
      <c r="E580" s="44"/>
      <c r="F580" s="43"/>
      <c r="G580" s="43"/>
      <c r="H580" s="43"/>
      <c r="I580" s="43"/>
      <c r="J580" s="43"/>
      <c r="K580" s="43"/>
      <c r="L580" s="43"/>
      <c r="M580" s="43"/>
      <c r="N580" s="43"/>
      <c r="O580" s="43"/>
      <c r="P580" s="43"/>
      <c r="Q580" s="43"/>
      <c r="R580" s="43"/>
      <c r="S580" s="43"/>
      <c r="T580" s="43"/>
      <c r="U580" s="43"/>
      <c r="V580" s="43"/>
      <c r="W580" s="43"/>
      <c r="X580" s="43"/>
      <c r="Y580" s="43"/>
      <c r="Z580" s="43"/>
    </row>
    <row r="581" ht="12.75" customHeight="1">
      <c r="A581" s="42"/>
      <c r="B581" s="43"/>
      <c r="C581" s="43"/>
      <c r="D581" s="43"/>
      <c r="E581" s="44"/>
      <c r="F581" s="43"/>
      <c r="G581" s="43"/>
      <c r="H581" s="43"/>
      <c r="I581" s="43"/>
      <c r="J581" s="43"/>
      <c r="K581" s="43"/>
      <c r="L581" s="43"/>
      <c r="M581" s="43"/>
      <c r="N581" s="43"/>
      <c r="O581" s="43"/>
      <c r="P581" s="43"/>
      <c r="Q581" s="43"/>
      <c r="R581" s="43"/>
      <c r="S581" s="43"/>
      <c r="T581" s="43"/>
      <c r="U581" s="43"/>
      <c r="V581" s="43"/>
      <c r="W581" s="43"/>
      <c r="X581" s="43"/>
      <c r="Y581" s="43"/>
      <c r="Z581" s="43"/>
    </row>
    <row r="582" ht="12.75" customHeight="1">
      <c r="A582" s="42"/>
      <c r="B582" s="43"/>
      <c r="C582" s="43"/>
      <c r="D582" s="43"/>
      <c r="E582" s="44"/>
      <c r="F582" s="43"/>
      <c r="G582" s="43"/>
      <c r="H582" s="43"/>
      <c r="I582" s="43"/>
      <c r="J582" s="43"/>
      <c r="K582" s="43"/>
      <c r="L582" s="43"/>
      <c r="M582" s="43"/>
      <c r="N582" s="43"/>
      <c r="O582" s="43"/>
      <c r="P582" s="43"/>
      <c r="Q582" s="43"/>
      <c r="R582" s="43"/>
      <c r="S582" s="43"/>
      <c r="T582" s="43"/>
      <c r="U582" s="43"/>
      <c r="V582" s="43"/>
      <c r="W582" s="43"/>
      <c r="X582" s="43"/>
      <c r="Y582" s="43"/>
      <c r="Z582" s="43"/>
    </row>
    <row r="583" ht="12.75" customHeight="1">
      <c r="A583" s="42"/>
      <c r="B583" s="43"/>
      <c r="C583" s="43"/>
      <c r="D583" s="43"/>
      <c r="E583" s="44"/>
      <c r="F583" s="43"/>
      <c r="G583" s="43"/>
      <c r="H583" s="43"/>
      <c r="I583" s="43"/>
      <c r="J583" s="43"/>
      <c r="K583" s="43"/>
      <c r="L583" s="43"/>
      <c r="M583" s="43"/>
      <c r="N583" s="43"/>
      <c r="O583" s="43"/>
      <c r="P583" s="43"/>
      <c r="Q583" s="43"/>
      <c r="R583" s="43"/>
      <c r="S583" s="43"/>
      <c r="T583" s="43"/>
      <c r="U583" s="43"/>
      <c r="V583" s="43"/>
      <c r="W583" s="43"/>
      <c r="X583" s="43"/>
      <c r="Y583" s="43"/>
      <c r="Z583" s="43"/>
    </row>
    <row r="584" ht="12.75" customHeight="1">
      <c r="A584" s="42"/>
      <c r="B584" s="43"/>
      <c r="C584" s="43"/>
      <c r="D584" s="43"/>
      <c r="E584" s="44"/>
      <c r="F584" s="43"/>
      <c r="G584" s="43"/>
      <c r="H584" s="43"/>
      <c r="I584" s="43"/>
      <c r="J584" s="43"/>
      <c r="K584" s="43"/>
      <c r="L584" s="43"/>
      <c r="M584" s="43"/>
      <c r="N584" s="43"/>
      <c r="O584" s="43"/>
      <c r="P584" s="43"/>
      <c r="Q584" s="43"/>
      <c r="R584" s="43"/>
      <c r="S584" s="43"/>
      <c r="T584" s="43"/>
      <c r="U584" s="43"/>
      <c r="V584" s="43"/>
      <c r="W584" s="43"/>
      <c r="X584" s="43"/>
      <c r="Y584" s="43"/>
      <c r="Z584" s="43"/>
    </row>
    <row r="585" ht="12.75" customHeight="1">
      <c r="A585" s="42"/>
      <c r="B585" s="43"/>
      <c r="C585" s="43"/>
      <c r="D585" s="43"/>
      <c r="E585" s="44"/>
      <c r="F585" s="43"/>
      <c r="G585" s="43"/>
      <c r="H585" s="43"/>
      <c r="I585" s="43"/>
      <c r="J585" s="43"/>
      <c r="K585" s="43"/>
      <c r="L585" s="43"/>
      <c r="M585" s="43"/>
      <c r="N585" s="43"/>
      <c r="O585" s="43"/>
      <c r="P585" s="43"/>
      <c r="Q585" s="43"/>
      <c r="R585" s="43"/>
      <c r="S585" s="43"/>
      <c r="T585" s="43"/>
      <c r="U585" s="43"/>
      <c r="V585" s="43"/>
      <c r="W585" s="43"/>
      <c r="X585" s="43"/>
      <c r="Y585" s="43"/>
      <c r="Z585" s="43"/>
    </row>
    <row r="586" ht="12.75" customHeight="1">
      <c r="A586" s="42"/>
      <c r="B586" s="43"/>
      <c r="C586" s="43"/>
      <c r="D586" s="43"/>
      <c r="E586" s="44"/>
      <c r="F586" s="43"/>
      <c r="G586" s="43"/>
      <c r="H586" s="43"/>
      <c r="I586" s="43"/>
      <c r="J586" s="43"/>
      <c r="K586" s="43"/>
      <c r="L586" s="43"/>
      <c r="M586" s="43"/>
      <c r="N586" s="43"/>
      <c r="O586" s="43"/>
      <c r="P586" s="43"/>
      <c r="Q586" s="43"/>
      <c r="R586" s="43"/>
      <c r="S586" s="43"/>
      <c r="T586" s="43"/>
      <c r="U586" s="43"/>
      <c r="V586" s="43"/>
      <c r="W586" s="43"/>
      <c r="X586" s="43"/>
      <c r="Y586" s="43"/>
      <c r="Z586" s="43"/>
    </row>
    <row r="587" ht="12.75" customHeight="1">
      <c r="A587" s="42"/>
      <c r="B587" s="43"/>
      <c r="C587" s="43"/>
      <c r="D587" s="43"/>
      <c r="E587" s="44"/>
      <c r="F587" s="43"/>
      <c r="G587" s="43"/>
      <c r="H587" s="43"/>
      <c r="I587" s="43"/>
      <c r="J587" s="43"/>
      <c r="K587" s="43"/>
      <c r="L587" s="43"/>
      <c r="M587" s="43"/>
      <c r="N587" s="43"/>
      <c r="O587" s="43"/>
      <c r="P587" s="43"/>
      <c r="Q587" s="43"/>
      <c r="R587" s="43"/>
      <c r="S587" s="43"/>
      <c r="T587" s="43"/>
      <c r="U587" s="43"/>
      <c r="V587" s="43"/>
      <c r="W587" s="43"/>
      <c r="X587" s="43"/>
      <c r="Y587" s="43"/>
      <c r="Z587" s="43"/>
    </row>
    <row r="588" ht="12.75" customHeight="1">
      <c r="A588" s="42"/>
      <c r="B588" s="43"/>
      <c r="C588" s="43"/>
      <c r="D588" s="43"/>
      <c r="E588" s="44"/>
      <c r="F588" s="43"/>
      <c r="G588" s="43"/>
      <c r="H588" s="43"/>
      <c r="I588" s="43"/>
      <c r="J588" s="43"/>
      <c r="K588" s="43"/>
      <c r="L588" s="43"/>
      <c r="M588" s="43"/>
      <c r="N588" s="43"/>
      <c r="O588" s="43"/>
      <c r="P588" s="43"/>
      <c r="Q588" s="43"/>
      <c r="R588" s="43"/>
      <c r="S588" s="43"/>
      <c r="T588" s="43"/>
      <c r="U588" s="43"/>
      <c r="V588" s="43"/>
      <c r="W588" s="43"/>
      <c r="X588" s="43"/>
      <c r="Y588" s="43"/>
      <c r="Z588" s="43"/>
    </row>
    <row r="589" ht="12.75" customHeight="1">
      <c r="A589" s="42"/>
      <c r="B589" s="43"/>
      <c r="C589" s="43"/>
      <c r="D589" s="43"/>
      <c r="E589" s="44"/>
      <c r="F589" s="43"/>
      <c r="G589" s="43"/>
      <c r="H589" s="43"/>
      <c r="I589" s="43"/>
      <c r="J589" s="43"/>
      <c r="K589" s="43"/>
      <c r="L589" s="43"/>
      <c r="M589" s="43"/>
      <c r="N589" s="43"/>
      <c r="O589" s="43"/>
      <c r="P589" s="43"/>
      <c r="Q589" s="43"/>
      <c r="R589" s="43"/>
      <c r="S589" s="43"/>
      <c r="T589" s="43"/>
      <c r="U589" s="43"/>
      <c r="V589" s="43"/>
      <c r="W589" s="43"/>
      <c r="X589" s="43"/>
      <c r="Y589" s="43"/>
      <c r="Z589" s="43"/>
    </row>
    <row r="590" ht="12.75" customHeight="1">
      <c r="A590" s="42"/>
      <c r="B590" s="43"/>
      <c r="C590" s="43"/>
      <c r="D590" s="43"/>
      <c r="E590" s="44"/>
      <c r="F590" s="43"/>
      <c r="G590" s="43"/>
      <c r="H590" s="43"/>
      <c r="I590" s="43"/>
      <c r="J590" s="43"/>
      <c r="K590" s="43"/>
      <c r="L590" s="43"/>
      <c r="M590" s="43"/>
      <c r="N590" s="43"/>
      <c r="O590" s="43"/>
      <c r="P590" s="43"/>
      <c r="Q590" s="43"/>
      <c r="R590" s="43"/>
      <c r="S590" s="43"/>
      <c r="T590" s="43"/>
      <c r="U590" s="43"/>
      <c r="V590" s="43"/>
      <c r="W590" s="43"/>
      <c r="X590" s="43"/>
      <c r="Y590" s="43"/>
      <c r="Z590" s="43"/>
    </row>
    <row r="591" ht="12.75" customHeight="1">
      <c r="A591" s="42"/>
      <c r="B591" s="43"/>
      <c r="C591" s="43"/>
      <c r="D591" s="43"/>
      <c r="E591" s="44"/>
      <c r="F591" s="43"/>
      <c r="G591" s="43"/>
      <c r="H591" s="43"/>
      <c r="I591" s="43"/>
      <c r="J591" s="43"/>
      <c r="K591" s="43"/>
      <c r="L591" s="43"/>
      <c r="M591" s="43"/>
      <c r="N591" s="43"/>
      <c r="O591" s="43"/>
      <c r="P591" s="43"/>
      <c r="Q591" s="43"/>
      <c r="R591" s="43"/>
      <c r="S591" s="43"/>
      <c r="T591" s="43"/>
      <c r="U591" s="43"/>
      <c r="V591" s="43"/>
      <c r="W591" s="43"/>
      <c r="X591" s="43"/>
      <c r="Y591" s="43"/>
      <c r="Z591" s="43"/>
    </row>
    <row r="592" ht="12.75" customHeight="1">
      <c r="A592" s="42"/>
      <c r="B592" s="43"/>
      <c r="C592" s="43"/>
      <c r="D592" s="43"/>
      <c r="E592" s="44"/>
      <c r="F592" s="43"/>
      <c r="G592" s="43"/>
      <c r="H592" s="43"/>
      <c r="I592" s="43"/>
      <c r="J592" s="43"/>
      <c r="K592" s="43"/>
      <c r="L592" s="43"/>
      <c r="M592" s="43"/>
      <c r="N592" s="43"/>
      <c r="O592" s="43"/>
      <c r="P592" s="43"/>
      <c r="Q592" s="43"/>
      <c r="R592" s="43"/>
      <c r="S592" s="43"/>
      <c r="T592" s="43"/>
      <c r="U592" s="43"/>
      <c r="V592" s="43"/>
      <c r="W592" s="43"/>
      <c r="X592" s="43"/>
      <c r="Y592" s="43"/>
      <c r="Z592" s="43"/>
    </row>
    <row r="593" ht="12.75" customHeight="1">
      <c r="A593" s="42"/>
      <c r="B593" s="43"/>
      <c r="C593" s="43"/>
      <c r="D593" s="43"/>
      <c r="E593" s="44"/>
      <c r="F593" s="43"/>
      <c r="G593" s="43"/>
      <c r="H593" s="43"/>
      <c r="I593" s="43"/>
      <c r="J593" s="43"/>
      <c r="K593" s="43"/>
      <c r="L593" s="43"/>
      <c r="M593" s="43"/>
      <c r="N593" s="43"/>
      <c r="O593" s="43"/>
      <c r="P593" s="43"/>
      <c r="Q593" s="43"/>
      <c r="R593" s="43"/>
      <c r="S593" s="43"/>
      <c r="T593" s="43"/>
      <c r="U593" s="43"/>
      <c r="V593" s="43"/>
      <c r="W593" s="43"/>
      <c r="X593" s="43"/>
      <c r="Y593" s="43"/>
      <c r="Z593" s="43"/>
    </row>
    <row r="594" ht="12.75" customHeight="1">
      <c r="A594" s="42"/>
      <c r="B594" s="43"/>
      <c r="C594" s="43"/>
      <c r="D594" s="43"/>
      <c r="E594" s="44"/>
      <c r="F594" s="43"/>
      <c r="G594" s="43"/>
      <c r="H594" s="43"/>
      <c r="I594" s="43"/>
      <c r="J594" s="43"/>
      <c r="K594" s="43"/>
      <c r="L594" s="43"/>
      <c r="M594" s="43"/>
      <c r="N594" s="43"/>
      <c r="O594" s="43"/>
      <c r="P594" s="43"/>
      <c r="Q594" s="43"/>
      <c r="R594" s="43"/>
      <c r="S594" s="43"/>
      <c r="T594" s="43"/>
      <c r="U594" s="43"/>
      <c r="V594" s="43"/>
      <c r="W594" s="43"/>
      <c r="X594" s="43"/>
      <c r="Y594" s="43"/>
      <c r="Z594" s="43"/>
    </row>
    <row r="595" ht="12.75" customHeight="1">
      <c r="A595" s="42"/>
      <c r="B595" s="43"/>
      <c r="C595" s="43"/>
      <c r="D595" s="43"/>
      <c r="E595" s="44"/>
      <c r="F595" s="43"/>
      <c r="G595" s="43"/>
      <c r="H595" s="43"/>
      <c r="I595" s="43"/>
      <c r="J595" s="43"/>
      <c r="K595" s="43"/>
      <c r="L595" s="43"/>
      <c r="M595" s="43"/>
      <c r="N595" s="43"/>
      <c r="O595" s="43"/>
      <c r="P595" s="43"/>
      <c r="Q595" s="43"/>
      <c r="R595" s="43"/>
      <c r="S595" s="43"/>
      <c r="T595" s="43"/>
      <c r="U595" s="43"/>
      <c r="V595" s="43"/>
      <c r="W595" s="43"/>
      <c r="X595" s="43"/>
      <c r="Y595" s="43"/>
      <c r="Z595" s="43"/>
    </row>
    <row r="596" ht="12.75" customHeight="1">
      <c r="A596" s="42"/>
      <c r="B596" s="43"/>
      <c r="C596" s="43"/>
      <c r="D596" s="43"/>
      <c r="E596" s="44"/>
      <c r="F596" s="43"/>
      <c r="G596" s="43"/>
      <c r="H596" s="43"/>
      <c r="I596" s="43"/>
      <c r="J596" s="43"/>
      <c r="K596" s="43"/>
      <c r="L596" s="43"/>
      <c r="M596" s="43"/>
      <c r="N596" s="43"/>
      <c r="O596" s="43"/>
      <c r="P596" s="43"/>
      <c r="Q596" s="43"/>
      <c r="R596" s="43"/>
      <c r="S596" s="43"/>
      <c r="T596" s="43"/>
      <c r="U596" s="43"/>
      <c r="V596" s="43"/>
      <c r="W596" s="43"/>
      <c r="X596" s="43"/>
      <c r="Y596" s="43"/>
      <c r="Z596" s="43"/>
    </row>
    <row r="597" ht="12.75" customHeight="1">
      <c r="A597" s="42"/>
      <c r="B597" s="43"/>
      <c r="C597" s="43"/>
      <c r="D597" s="43"/>
      <c r="E597" s="44"/>
      <c r="F597" s="43"/>
      <c r="G597" s="43"/>
      <c r="H597" s="43"/>
      <c r="I597" s="43"/>
      <c r="J597" s="43"/>
      <c r="K597" s="43"/>
      <c r="L597" s="43"/>
      <c r="M597" s="43"/>
      <c r="N597" s="43"/>
      <c r="O597" s="43"/>
      <c r="P597" s="43"/>
      <c r="Q597" s="43"/>
      <c r="R597" s="43"/>
      <c r="S597" s="43"/>
      <c r="T597" s="43"/>
      <c r="U597" s="43"/>
      <c r="V597" s="43"/>
      <c r="W597" s="43"/>
      <c r="X597" s="43"/>
      <c r="Y597" s="43"/>
      <c r="Z597" s="43"/>
    </row>
    <row r="598" ht="12.75" customHeight="1">
      <c r="A598" s="42"/>
      <c r="B598" s="43"/>
      <c r="C598" s="43"/>
      <c r="D598" s="43"/>
      <c r="E598" s="44"/>
      <c r="F598" s="43"/>
      <c r="G598" s="43"/>
      <c r="H598" s="43"/>
      <c r="I598" s="43"/>
      <c r="J598" s="43"/>
      <c r="K598" s="43"/>
      <c r="L598" s="43"/>
      <c r="M598" s="43"/>
      <c r="N598" s="43"/>
      <c r="O598" s="43"/>
      <c r="P598" s="43"/>
      <c r="Q598" s="43"/>
      <c r="R598" s="43"/>
      <c r="S598" s="43"/>
      <c r="T598" s="43"/>
      <c r="U598" s="43"/>
      <c r="V598" s="43"/>
      <c r="W598" s="43"/>
      <c r="X598" s="43"/>
      <c r="Y598" s="43"/>
      <c r="Z598" s="43"/>
    </row>
    <row r="599" ht="12.75" customHeight="1">
      <c r="A599" s="42"/>
      <c r="B599" s="43"/>
      <c r="C599" s="43"/>
      <c r="D599" s="43"/>
      <c r="E599" s="44"/>
      <c r="F599" s="43"/>
      <c r="G599" s="43"/>
      <c r="H599" s="43"/>
      <c r="I599" s="43"/>
      <c r="J599" s="43"/>
      <c r="K599" s="43"/>
      <c r="L599" s="43"/>
      <c r="M599" s="43"/>
      <c r="N599" s="43"/>
      <c r="O599" s="43"/>
      <c r="P599" s="43"/>
      <c r="Q599" s="43"/>
      <c r="R599" s="43"/>
      <c r="S599" s="43"/>
      <c r="T599" s="43"/>
      <c r="U599" s="43"/>
      <c r="V599" s="43"/>
      <c r="W599" s="43"/>
      <c r="X599" s="43"/>
      <c r="Y599" s="43"/>
      <c r="Z599" s="43"/>
    </row>
    <row r="600" ht="12.75" customHeight="1">
      <c r="A600" s="42"/>
      <c r="B600" s="43"/>
      <c r="C600" s="43"/>
      <c r="D600" s="43"/>
      <c r="E600" s="44"/>
      <c r="F600" s="43"/>
      <c r="G600" s="43"/>
      <c r="H600" s="43"/>
      <c r="I600" s="43"/>
      <c r="J600" s="43"/>
      <c r="K600" s="43"/>
      <c r="L600" s="43"/>
      <c r="M600" s="43"/>
      <c r="N600" s="43"/>
      <c r="O600" s="43"/>
      <c r="P600" s="43"/>
      <c r="Q600" s="43"/>
      <c r="R600" s="43"/>
      <c r="S600" s="43"/>
      <c r="T600" s="43"/>
      <c r="U600" s="43"/>
      <c r="V600" s="43"/>
      <c r="W600" s="43"/>
      <c r="X600" s="43"/>
      <c r="Y600" s="43"/>
      <c r="Z600" s="43"/>
    </row>
    <row r="601" ht="12.75" customHeight="1">
      <c r="A601" s="42"/>
      <c r="B601" s="43"/>
      <c r="C601" s="43"/>
      <c r="D601" s="43"/>
      <c r="E601" s="44"/>
      <c r="F601" s="43"/>
      <c r="G601" s="43"/>
      <c r="H601" s="43"/>
      <c r="I601" s="43"/>
      <c r="J601" s="43"/>
      <c r="K601" s="43"/>
      <c r="L601" s="43"/>
      <c r="M601" s="43"/>
      <c r="N601" s="43"/>
      <c r="O601" s="43"/>
      <c r="P601" s="43"/>
      <c r="Q601" s="43"/>
      <c r="R601" s="43"/>
      <c r="S601" s="43"/>
      <c r="T601" s="43"/>
      <c r="U601" s="43"/>
      <c r="V601" s="43"/>
      <c r="W601" s="43"/>
      <c r="X601" s="43"/>
      <c r="Y601" s="43"/>
      <c r="Z601" s="43"/>
    </row>
    <row r="602" ht="12.75" customHeight="1">
      <c r="A602" s="42"/>
      <c r="B602" s="43"/>
      <c r="C602" s="43"/>
      <c r="D602" s="43"/>
      <c r="E602" s="44"/>
      <c r="F602" s="43"/>
      <c r="G602" s="43"/>
      <c r="H602" s="43"/>
      <c r="I602" s="43"/>
      <c r="J602" s="43"/>
      <c r="K602" s="43"/>
      <c r="L602" s="43"/>
      <c r="M602" s="43"/>
      <c r="N602" s="43"/>
      <c r="O602" s="43"/>
      <c r="P602" s="43"/>
      <c r="Q602" s="43"/>
      <c r="R602" s="43"/>
      <c r="S602" s="43"/>
      <c r="T602" s="43"/>
      <c r="U602" s="43"/>
      <c r="V602" s="43"/>
      <c r="W602" s="43"/>
      <c r="X602" s="43"/>
      <c r="Y602" s="43"/>
      <c r="Z602" s="43"/>
    </row>
    <row r="603" ht="12.75" customHeight="1">
      <c r="A603" s="42"/>
      <c r="B603" s="43"/>
      <c r="C603" s="43"/>
      <c r="D603" s="43"/>
      <c r="E603" s="44"/>
      <c r="F603" s="43"/>
      <c r="G603" s="43"/>
      <c r="H603" s="43"/>
      <c r="I603" s="43"/>
      <c r="J603" s="43"/>
      <c r="K603" s="43"/>
      <c r="L603" s="43"/>
      <c r="M603" s="43"/>
      <c r="N603" s="43"/>
      <c r="O603" s="43"/>
      <c r="P603" s="43"/>
      <c r="Q603" s="43"/>
      <c r="R603" s="43"/>
      <c r="S603" s="43"/>
      <c r="T603" s="43"/>
      <c r="U603" s="43"/>
      <c r="V603" s="43"/>
      <c r="W603" s="43"/>
      <c r="X603" s="43"/>
      <c r="Y603" s="43"/>
      <c r="Z603" s="43"/>
    </row>
    <row r="604" ht="12.75" customHeight="1">
      <c r="A604" s="42"/>
      <c r="B604" s="43"/>
      <c r="C604" s="43"/>
      <c r="D604" s="43"/>
      <c r="E604" s="44"/>
      <c r="F604" s="43"/>
      <c r="G604" s="43"/>
      <c r="H604" s="43"/>
      <c r="I604" s="43"/>
      <c r="J604" s="43"/>
      <c r="K604" s="43"/>
      <c r="L604" s="43"/>
      <c r="M604" s="43"/>
      <c r="N604" s="43"/>
      <c r="O604" s="43"/>
      <c r="P604" s="43"/>
      <c r="Q604" s="43"/>
      <c r="R604" s="43"/>
      <c r="S604" s="43"/>
      <c r="T604" s="43"/>
      <c r="U604" s="43"/>
      <c r="V604" s="43"/>
      <c r="W604" s="43"/>
      <c r="X604" s="43"/>
      <c r="Y604" s="43"/>
      <c r="Z604" s="43"/>
    </row>
    <row r="605" ht="12.75" customHeight="1">
      <c r="A605" s="42"/>
      <c r="B605" s="43"/>
      <c r="C605" s="43"/>
      <c r="D605" s="43"/>
      <c r="E605" s="44"/>
      <c r="F605" s="43"/>
      <c r="G605" s="43"/>
      <c r="H605" s="43"/>
      <c r="I605" s="43"/>
      <c r="J605" s="43"/>
      <c r="K605" s="43"/>
      <c r="L605" s="43"/>
      <c r="M605" s="43"/>
      <c r="N605" s="43"/>
      <c r="O605" s="43"/>
      <c r="P605" s="43"/>
      <c r="Q605" s="43"/>
      <c r="R605" s="43"/>
      <c r="S605" s="43"/>
      <c r="T605" s="43"/>
      <c r="U605" s="43"/>
      <c r="V605" s="43"/>
      <c r="W605" s="43"/>
      <c r="X605" s="43"/>
      <c r="Y605" s="43"/>
      <c r="Z605" s="43"/>
    </row>
    <row r="606" ht="12.75" customHeight="1">
      <c r="A606" s="42"/>
      <c r="B606" s="43"/>
      <c r="C606" s="43"/>
      <c r="D606" s="43"/>
      <c r="E606" s="44"/>
      <c r="F606" s="43"/>
      <c r="G606" s="43"/>
      <c r="H606" s="43"/>
      <c r="I606" s="43"/>
      <c r="J606" s="43"/>
      <c r="K606" s="43"/>
      <c r="L606" s="43"/>
      <c r="M606" s="43"/>
      <c r="N606" s="43"/>
      <c r="O606" s="43"/>
      <c r="P606" s="43"/>
      <c r="Q606" s="43"/>
      <c r="R606" s="43"/>
      <c r="S606" s="43"/>
      <c r="T606" s="43"/>
      <c r="U606" s="43"/>
      <c r="V606" s="43"/>
      <c r="W606" s="43"/>
      <c r="X606" s="43"/>
      <c r="Y606" s="43"/>
      <c r="Z606" s="43"/>
    </row>
    <row r="607" ht="12.75" customHeight="1">
      <c r="A607" s="42"/>
      <c r="B607" s="43"/>
      <c r="C607" s="43"/>
      <c r="D607" s="43"/>
      <c r="E607" s="44"/>
      <c r="F607" s="43"/>
      <c r="G607" s="43"/>
      <c r="H607" s="43"/>
      <c r="I607" s="43"/>
      <c r="J607" s="43"/>
      <c r="K607" s="43"/>
      <c r="L607" s="43"/>
      <c r="M607" s="43"/>
      <c r="N607" s="43"/>
      <c r="O607" s="43"/>
      <c r="P607" s="43"/>
      <c r="Q607" s="43"/>
      <c r="R607" s="43"/>
      <c r="S607" s="43"/>
      <c r="T607" s="43"/>
      <c r="U607" s="43"/>
      <c r="V607" s="43"/>
      <c r="W607" s="43"/>
      <c r="X607" s="43"/>
      <c r="Y607" s="43"/>
      <c r="Z607" s="43"/>
    </row>
    <row r="608" ht="12.75" customHeight="1">
      <c r="A608" s="42"/>
      <c r="B608" s="43"/>
      <c r="C608" s="43"/>
      <c r="D608" s="43"/>
      <c r="E608" s="44"/>
      <c r="F608" s="43"/>
      <c r="G608" s="43"/>
      <c r="H608" s="43"/>
      <c r="I608" s="43"/>
      <c r="J608" s="43"/>
      <c r="K608" s="43"/>
      <c r="L608" s="43"/>
      <c r="M608" s="43"/>
      <c r="N608" s="43"/>
      <c r="O608" s="43"/>
      <c r="P608" s="43"/>
      <c r="Q608" s="43"/>
      <c r="R608" s="43"/>
      <c r="S608" s="43"/>
      <c r="T608" s="43"/>
      <c r="U608" s="43"/>
      <c r="V608" s="43"/>
      <c r="W608" s="43"/>
      <c r="X608" s="43"/>
      <c r="Y608" s="43"/>
      <c r="Z608" s="43"/>
    </row>
    <row r="609" ht="12.75" customHeight="1">
      <c r="A609" s="42"/>
      <c r="B609" s="43"/>
      <c r="C609" s="43"/>
      <c r="D609" s="43"/>
      <c r="E609" s="44"/>
      <c r="F609" s="43"/>
      <c r="G609" s="43"/>
      <c r="H609" s="43"/>
      <c r="I609" s="43"/>
      <c r="J609" s="43"/>
      <c r="K609" s="43"/>
      <c r="L609" s="43"/>
      <c r="M609" s="43"/>
      <c r="N609" s="43"/>
      <c r="O609" s="43"/>
      <c r="P609" s="43"/>
      <c r="Q609" s="43"/>
      <c r="R609" s="43"/>
      <c r="S609" s="43"/>
      <c r="T609" s="43"/>
      <c r="U609" s="43"/>
      <c r="V609" s="43"/>
      <c r="W609" s="43"/>
      <c r="X609" s="43"/>
      <c r="Y609" s="43"/>
      <c r="Z609" s="43"/>
    </row>
    <row r="610" ht="12.75" customHeight="1">
      <c r="A610" s="42"/>
      <c r="B610" s="43"/>
      <c r="C610" s="43"/>
      <c r="D610" s="43"/>
      <c r="E610" s="44"/>
      <c r="F610" s="43"/>
      <c r="G610" s="43"/>
      <c r="H610" s="43"/>
      <c r="I610" s="43"/>
      <c r="J610" s="43"/>
      <c r="K610" s="43"/>
      <c r="L610" s="43"/>
      <c r="M610" s="43"/>
      <c r="N610" s="43"/>
      <c r="O610" s="43"/>
      <c r="P610" s="43"/>
      <c r="Q610" s="43"/>
      <c r="R610" s="43"/>
      <c r="S610" s="43"/>
      <c r="T610" s="43"/>
      <c r="U610" s="43"/>
      <c r="V610" s="43"/>
      <c r="W610" s="43"/>
      <c r="X610" s="43"/>
      <c r="Y610" s="43"/>
      <c r="Z610" s="43"/>
    </row>
    <row r="611" ht="12.75" customHeight="1">
      <c r="A611" s="42"/>
      <c r="B611" s="43"/>
      <c r="C611" s="43"/>
      <c r="D611" s="43"/>
      <c r="E611" s="44"/>
      <c r="F611" s="43"/>
      <c r="G611" s="43"/>
      <c r="H611" s="43"/>
      <c r="I611" s="43"/>
      <c r="J611" s="43"/>
      <c r="K611" s="43"/>
      <c r="L611" s="43"/>
      <c r="M611" s="43"/>
      <c r="N611" s="43"/>
      <c r="O611" s="43"/>
      <c r="P611" s="43"/>
      <c r="Q611" s="43"/>
      <c r="R611" s="43"/>
      <c r="S611" s="43"/>
      <c r="T611" s="43"/>
      <c r="U611" s="43"/>
      <c r="V611" s="43"/>
      <c r="W611" s="43"/>
      <c r="X611" s="43"/>
      <c r="Y611" s="43"/>
      <c r="Z611" s="43"/>
    </row>
    <row r="612" ht="12.75" customHeight="1">
      <c r="A612" s="42"/>
      <c r="B612" s="43"/>
      <c r="C612" s="43"/>
      <c r="D612" s="43"/>
      <c r="E612" s="44"/>
      <c r="F612" s="43"/>
      <c r="G612" s="43"/>
      <c r="H612" s="43"/>
      <c r="I612" s="43"/>
      <c r="J612" s="43"/>
      <c r="K612" s="43"/>
      <c r="L612" s="43"/>
      <c r="M612" s="43"/>
      <c r="N612" s="43"/>
      <c r="O612" s="43"/>
      <c r="P612" s="43"/>
      <c r="Q612" s="43"/>
      <c r="R612" s="43"/>
      <c r="S612" s="43"/>
      <c r="T612" s="43"/>
      <c r="U612" s="43"/>
      <c r="V612" s="43"/>
      <c r="W612" s="43"/>
      <c r="X612" s="43"/>
      <c r="Y612" s="43"/>
      <c r="Z612" s="43"/>
    </row>
    <row r="613" ht="12.75" customHeight="1">
      <c r="A613" s="42"/>
      <c r="B613" s="43"/>
      <c r="C613" s="43"/>
      <c r="D613" s="43"/>
      <c r="E613" s="44"/>
      <c r="F613" s="43"/>
      <c r="G613" s="43"/>
      <c r="H613" s="43"/>
      <c r="I613" s="43"/>
      <c r="J613" s="43"/>
      <c r="K613" s="43"/>
      <c r="L613" s="43"/>
      <c r="M613" s="43"/>
      <c r="N613" s="43"/>
      <c r="O613" s="43"/>
      <c r="P613" s="43"/>
      <c r="Q613" s="43"/>
      <c r="R613" s="43"/>
      <c r="S613" s="43"/>
      <c r="T613" s="43"/>
      <c r="U613" s="43"/>
      <c r="V613" s="43"/>
      <c r="W613" s="43"/>
      <c r="X613" s="43"/>
      <c r="Y613" s="43"/>
      <c r="Z613" s="43"/>
    </row>
    <row r="614" ht="12.75" customHeight="1">
      <c r="A614" s="42"/>
      <c r="B614" s="43"/>
      <c r="C614" s="43"/>
      <c r="D614" s="43"/>
      <c r="E614" s="44"/>
      <c r="F614" s="43"/>
      <c r="G614" s="43"/>
      <c r="H614" s="43"/>
      <c r="I614" s="43"/>
      <c r="J614" s="43"/>
      <c r="K614" s="43"/>
      <c r="L614" s="43"/>
      <c r="M614" s="43"/>
      <c r="N614" s="43"/>
      <c r="O614" s="43"/>
      <c r="P614" s="43"/>
      <c r="Q614" s="43"/>
      <c r="R614" s="43"/>
      <c r="S614" s="43"/>
      <c r="T614" s="43"/>
      <c r="U614" s="43"/>
      <c r="V614" s="43"/>
      <c r="W614" s="43"/>
      <c r="X614" s="43"/>
      <c r="Y614" s="43"/>
      <c r="Z614" s="43"/>
    </row>
    <row r="615" ht="12.75" customHeight="1">
      <c r="A615" s="42"/>
      <c r="B615" s="43"/>
      <c r="C615" s="43"/>
      <c r="D615" s="43"/>
      <c r="E615" s="44"/>
      <c r="F615" s="43"/>
      <c r="G615" s="43"/>
      <c r="H615" s="43"/>
      <c r="I615" s="43"/>
      <c r="J615" s="43"/>
      <c r="K615" s="43"/>
      <c r="L615" s="43"/>
      <c r="M615" s="43"/>
      <c r="N615" s="43"/>
      <c r="O615" s="43"/>
      <c r="P615" s="43"/>
      <c r="Q615" s="43"/>
      <c r="R615" s="43"/>
      <c r="S615" s="43"/>
      <c r="T615" s="43"/>
      <c r="U615" s="43"/>
      <c r="V615" s="43"/>
      <c r="W615" s="43"/>
      <c r="X615" s="43"/>
      <c r="Y615" s="43"/>
      <c r="Z615" s="43"/>
    </row>
    <row r="616" ht="12.75" customHeight="1">
      <c r="A616" s="42"/>
      <c r="B616" s="43"/>
      <c r="C616" s="43"/>
      <c r="D616" s="43"/>
      <c r="E616" s="44"/>
      <c r="F616" s="43"/>
      <c r="G616" s="43"/>
      <c r="H616" s="43"/>
      <c r="I616" s="43"/>
      <c r="J616" s="43"/>
      <c r="K616" s="43"/>
      <c r="L616" s="43"/>
      <c r="M616" s="43"/>
      <c r="N616" s="43"/>
      <c r="O616" s="43"/>
      <c r="P616" s="43"/>
      <c r="Q616" s="43"/>
      <c r="R616" s="43"/>
      <c r="S616" s="43"/>
      <c r="T616" s="43"/>
      <c r="U616" s="43"/>
      <c r="V616" s="43"/>
      <c r="W616" s="43"/>
      <c r="X616" s="43"/>
      <c r="Y616" s="43"/>
      <c r="Z616" s="43"/>
    </row>
    <row r="617" ht="12.75" customHeight="1">
      <c r="A617" s="42"/>
      <c r="B617" s="43"/>
      <c r="C617" s="43"/>
      <c r="D617" s="43"/>
      <c r="E617" s="44"/>
      <c r="F617" s="43"/>
      <c r="G617" s="43"/>
      <c r="H617" s="43"/>
      <c r="I617" s="43"/>
      <c r="J617" s="43"/>
      <c r="K617" s="43"/>
      <c r="L617" s="43"/>
      <c r="M617" s="43"/>
      <c r="N617" s="43"/>
      <c r="O617" s="43"/>
      <c r="P617" s="43"/>
      <c r="Q617" s="43"/>
      <c r="R617" s="43"/>
      <c r="S617" s="43"/>
      <c r="T617" s="43"/>
      <c r="U617" s="43"/>
      <c r="V617" s="43"/>
      <c r="W617" s="43"/>
      <c r="X617" s="43"/>
      <c r="Y617" s="43"/>
      <c r="Z617" s="43"/>
    </row>
    <row r="618" ht="12.75" customHeight="1">
      <c r="A618" s="42"/>
      <c r="B618" s="43"/>
      <c r="C618" s="43"/>
      <c r="D618" s="43"/>
      <c r="E618" s="44"/>
      <c r="F618" s="43"/>
      <c r="G618" s="43"/>
      <c r="H618" s="43"/>
      <c r="I618" s="43"/>
      <c r="J618" s="43"/>
      <c r="K618" s="43"/>
      <c r="L618" s="43"/>
      <c r="M618" s="43"/>
      <c r="N618" s="43"/>
      <c r="O618" s="43"/>
      <c r="P618" s="43"/>
      <c r="Q618" s="43"/>
      <c r="R618" s="43"/>
      <c r="S618" s="43"/>
      <c r="T618" s="43"/>
      <c r="U618" s="43"/>
      <c r="V618" s="43"/>
      <c r="W618" s="43"/>
      <c r="X618" s="43"/>
      <c r="Y618" s="43"/>
      <c r="Z618" s="43"/>
    </row>
    <row r="619" ht="12.75" customHeight="1">
      <c r="A619" s="42"/>
      <c r="B619" s="43"/>
      <c r="C619" s="43"/>
      <c r="D619" s="43"/>
      <c r="E619" s="44"/>
      <c r="F619" s="43"/>
      <c r="G619" s="43"/>
      <c r="H619" s="43"/>
      <c r="I619" s="43"/>
      <c r="J619" s="43"/>
      <c r="K619" s="43"/>
      <c r="L619" s="43"/>
      <c r="M619" s="43"/>
      <c r="N619" s="43"/>
      <c r="O619" s="43"/>
      <c r="P619" s="43"/>
      <c r="Q619" s="43"/>
      <c r="R619" s="43"/>
      <c r="S619" s="43"/>
      <c r="T619" s="43"/>
      <c r="U619" s="43"/>
      <c r="V619" s="43"/>
      <c r="W619" s="43"/>
      <c r="X619" s="43"/>
      <c r="Y619" s="43"/>
      <c r="Z619" s="43"/>
    </row>
    <row r="620" ht="12.75" customHeight="1">
      <c r="A620" s="42"/>
      <c r="B620" s="43"/>
      <c r="C620" s="43"/>
      <c r="D620" s="43"/>
      <c r="E620" s="44"/>
      <c r="F620" s="43"/>
      <c r="G620" s="43"/>
      <c r="H620" s="43"/>
      <c r="I620" s="43"/>
      <c r="J620" s="43"/>
      <c r="K620" s="43"/>
      <c r="L620" s="43"/>
      <c r="M620" s="43"/>
      <c r="N620" s="43"/>
      <c r="O620" s="43"/>
      <c r="P620" s="43"/>
      <c r="Q620" s="43"/>
      <c r="R620" s="43"/>
      <c r="S620" s="43"/>
      <c r="T620" s="43"/>
      <c r="U620" s="43"/>
      <c r="V620" s="43"/>
      <c r="W620" s="43"/>
      <c r="X620" s="43"/>
      <c r="Y620" s="43"/>
      <c r="Z620" s="43"/>
    </row>
    <row r="621" ht="12.75" customHeight="1">
      <c r="A621" s="42"/>
      <c r="B621" s="43"/>
      <c r="C621" s="43"/>
      <c r="D621" s="43"/>
      <c r="E621" s="44"/>
      <c r="F621" s="43"/>
      <c r="G621" s="43"/>
      <c r="H621" s="43"/>
      <c r="I621" s="43"/>
      <c r="J621" s="43"/>
      <c r="K621" s="43"/>
      <c r="L621" s="43"/>
      <c r="M621" s="43"/>
      <c r="N621" s="43"/>
      <c r="O621" s="43"/>
      <c r="P621" s="43"/>
      <c r="Q621" s="43"/>
      <c r="R621" s="43"/>
      <c r="S621" s="43"/>
      <c r="T621" s="43"/>
      <c r="U621" s="43"/>
      <c r="V621" s="43"/>
      <c r="W621" s="43"/>
      <c r="X621" s="43"/>
      <c r="Y621" s="43"/>
      <c r="Z621" s="43"/>
    </row>
    <row r="622" ht="12.75" customHeight="1">
      <c r="A622" s="42"/>
      <c r="B622" s="43"/>
      <c r="C622" s="43"/>
      <c r="D622" s="43"/>
      <c r="E622" s="44"/>
      <c r="F622" s="43"/>
      <c r="G622" s="43"/>
      <c r="H622" s="43"/>
      <c r="I622" s="43"/>
      <c r="J622" s="43"/>
      <c r="K622" s="43"/>
      <c r="L622" s="43"/>
      <c r="M622" s="43"/>
      <c r="N622" s="43"/>
      <c r="O622" s="43"/>
      <c r="P622" s="43"/>
      <c r="Q622" s="43"/>
      <c r="R622" s="43"/>
      <c r="S622" s="43"/>
      <c r="T622" s="43"/>
      <c r="U622" s="43"/>
      <c r="V622" s="43"/>
      <c r="W622" s="43"/>
      <c r="X622" s="43"/>
      <c r="Y622" s="43"/>
      <c r="Z622" s="43"/>
    </row>
    <row r="623" ht="12.75" customHeight="1">
      <c r="A623" s="42"/>
      <c r="B623" s="43"/>
      <c r="C623" s="43"/>
      <c r="D623" s="43"/>
      <c r="E623" s="44"/>
      <c r="F623" s="43"/>
      <c r="G623" s="43"/>
      <c r="H623" s="43"/>
      <c r="I623" s="43"/>
      <c r="J623" s="43"/>
      <c r="K623" s="43"/>
      <c r="L623" s="43"/>
      <c r="M623" s="43"/>
      <c r="N623" s="43"/>
      <c r="O623" s="43"/>
      <c r="P623" s="43"/>
      <c r="Q623" s="43"/>
      <c r="R623" s="43"/>
      <c r="S623" s="43"/>
      <c r="T623" s="43"/>
      <c r="U623" s="43"/>
      <c r="V623" s="43"/>
      <c r="W623" s="43"/>
      <c r="X623" s="43"/>
      <c r="Y623" s="43"/>
      <c r="Z623" s="43"/>
    </row>
    <row r="624" ht="12.75" customHeight="1">
      <c r="A624" s="42"/>
      <c r="B624" s="43"/>
      <c r="C624" s="43"/>
      <c r="D624" s="43"/>
      <c r="E624" s="44"/>
      <c r="F624" s="43"/>
      <c r="G624" s="43"/>
      <c r="H624" s="43"/>
      <c r="I624" s="43"/>
      <c r="J624" s="43"/>
      <c r="K624" s="43"/>
      <c r="L624" s="43"/>
      <c r="M624" s="43"/>
      <c r="N624" s="43"/>
      <c r="O624" s="43"/>
      <c r="P624" s="43"/>
      <c r="Q624" s="43"/>
      <c r="R624" s="43"/>
      <c r="S624" s="43"/>
      <c r="T624" s="43"/>
      <c r="U624" s="43"/>
      <c r="V624" s="43"/>
      <c r="W624" s="43"/>
      <c r="X624" s="43"/>
      <c r="Y624" s="43"/>
      <c r="Z624" s="43"/>
    </row>
    <row r="625" ht="12.75" customHeight="1">
      <c r="A625" s="42"/>
      <c r="B625" s="43"/>
      <c r="C625" s="43"/>
      <c r="D625" s="43"/>
      <c r="E625" s="44"/>
      <c r="F625" s="43"/>
      <c r="G625" s="43"/>
      <c r="H625" s="43"/>
      <c r="I625" s="43"/>
      <c r="J625" s="43"/>
      <c r="K625" s="43"/>
      <c r="L625" s="43"/>
      <c r="M625" s="43"/>
      <c r="N625" s="43"/>
      <c r="O625" s="43"/>
      <c r="P625" s="43"/>
      <c r="Q625" s="43"/>
      <c r="R625" s="43"/>
      <c r="S625" s="43"/>
      <c r="T625" s="43"/>
      <c r="U625" s="43"/>
      <c r="V625" s="43"/>
      <c r="W625" s="43"/>
      <c r="X625" s="43"/>
      <c r="Y625" s="43"/>
      <c r="Z625" s="43"/>
    </row>
    <row r="626" ht="12.75" customHeight="1">
      <c r="A626" s="42"/>
      <c r="B626" s="43"/>
      <c r="C626" s="43"/>
      <c r="D626" s="43"/>
      <c r="E626" s="44"/>
      <c r="F626" s="43"/>
      <c r="G626" s="43"/>
      <c r="H626" s="43"/>
      <c r="I626" s="43"/>
      <c r="J626" s="43"/>
      <c r="K626" s="43"/>
      <c r="L626" s="43"/>
      <c r="M626" s="43"/>
      <c r="N626" s="43"/>
      <c r="O626" s="43"/>
      <c r="P626" s="43"/>
      <c r="Q626" s="43"/>
      <c r="R626" s="43"/>
      <c r="S626" s="43"/>
      <c r="T626" s="43"/>
      <c r="U626" s="43"/>
      <c r="V626" s="43"/>
      <c r="W626" s="43"/>
      <c r="X626" s="43"/>
      <c r="Y626" s="43"/>
      <c r="Z626" s="43"/>
    </row>
    <row r="627" ht="12.75" customHeight="1">
      <c r="A627" s="42"/>
      <c r="B627" s="43"/>
      <c r="C627" s="43"/>
      <c r="D627" s="43"/>
      <c r="E627" s="44"/>
      <c r="F627" s="43"/>
      <c r="G627" s="43"/>
      <c r="H627" s="43"/>
      <c r="I627" s="43"/>
      <c r="J627" s="43"/>
      <c r="K627" s="43"/>
      <c r="L627" s="43"/>
      <c r="M627" s="43"/>
      <c r="N627" s="43"/>
      <c r="O627" s="43"/>
      <c r="P627" s="43"/>
      <c r="Q627" s="43"/>
      <c r="R627" s="43"/>
      <c r="S627" s="43"/>
      <c r="T627" s="43"/>
      <c r="U627" s="43"/>
      <c r="V627" s="43"/>
      <c r="W627" s="43"/>
      <c r="X627" s="43"/>
      <c r="Y627" s="43"/>
      <c r="Z627" s="43"/>
    </row>
    <row r="628" ht="12.75" customHeight="1">
      <c r="A628" s="42"/>
      <c r="B628" s="43"/>
      <c r="C628" s="43"/>
      <c r="D628" s="43"/>
      <c r="E628" s="44"/>
      <c r="F628" s="43"/>
      <c r="G628" s="43"/>
      <c r="H628" s="43"/>
      <c r="I628" s="43"/>
      <c r="J628" s="43"/>
      <c r="K628" s="43"/>
      <c r="L628" s="43"/>
      <c r="M628" s="43"/>
      <c r="N628" s="43"/>
      <c r="O628" s="43"/>
      <c r="P628" s="43"/>
      <c r="Q628" s="43"/>
      <c r="R628" s="43"/>
      <c r="S628" s="43"/>
      <c r="T628" s="43"/>
      <c r="U628" s="43"/>
      <c r="V628" s="43"/>
      <c r="W628" s="43"/>
      <c r="X628" s="43"/>
      <c r="Y628" s="43"/>
      <c r="Z628" s="43"/>
    </row>
    <row r="629" ht="12.75" customHeight="1">
      <c r="A629" s="42"/>
      <c r="B629" s="43"/>
      <c r="C629" s="43"/>
      <c r="D629" s="43"/>
      <c r="E629" s="44"/>
      <c r="F629" s="43"/>
      <c r="G629" s="43"/>
      <c r="H629" s="43"/>
      <c r="I629" s="43"/>
      <c r="J629" s="43"/>
      <c r="K629" s="43"/>
      <c r="L629" s="43"/>
      <c r="M629" s="43"/>
      <c r="N629" s="43"/>
      <c r="O629" s="43"/>
      <c r="P629" s="43"/>
      <c r="Q629" s="43"/>
      <c r="R629" s="43"/>
      <c r="S629" s="43"/>
      <c r="T629" s="43"/>
      <c r="U629" s="43"/>
      <c r="V629" s="43"/>
      <c r="W629" s="43"/>
      <c r="X629" s="43"/>
      <c r="Y629" s="43"/>
      <c r="Z629" s="43"/>
    </row>
    <row r="630" ht="12.75" customHeight="1">
      <c r="A630" s="42"/>
      <c r="B630" s="43"/>
      <c r="C630" s="43"/>
      <c r="D630" s="43"/>
      <c r="E630" s="44"/>
      <c r="F630" s="43"/>
      <c r="G630" s="43"/>
      <c r="H630" s="43"/>
      <c r="I630" s="43"/>
      <c r="J630" s="43"/>
      <c r="K630" s="43"/>
      <c r="L630" s="43"/>
      <c r="M630" s="43"/>
      <c r="N630" s="43"/>
      <c r="O630" s="43"/>
      <c r="P630" s="43"/>
      <c r="Q630" s="43"/>
      <c r="R630" s="43"/>
      <c r="S630" s="43"/>
      <c r="T630" s="43"/>
      <c r="U630" s="43"/>
      <c r="V630" s="43"/>
      <c r="W630" s="43"/>
      <c r="X630" s="43"/>
      <c r="Y630" s="43"/>
      <c r="Z630" s="43"/>
    </row>
    <row r="631" ht="12.75" customHeight="1">
      <c r="A631" s="42"/>
      <c r="B631" s="43"/>
      <c r="C631" s="43"/>
      <c r="D631" s="43"/>
      <c r="E631" s="44"/>
      <c r="F631" s="43"/>
      <c r="G631" s="43"/>
      <c r="H631" s="43"/>
      <c r="I631" s="43"/>
      <c r="J631" s="43"/>
      <c r="K631" s="43"/>
      <c r="L631" s="43"/>
      <c r="M631" s="43"/>
      <c r="N631" s="43"/>
      <c r="O631" s="43"/>
      <c r="P631" s="43"/>
      <c r="Q631" s="43"/>
      <c r="R631" s="43"/>
      <c r="S631" s="43"/>
      <c r="T631" s="43"/>
      <c r="U631" s="43"/>
      <c r="V631" s="43"/>
      <c r="W631" s="43"/>
      <c r="X631" s="43"/>
      <c r="Y631" s="43"/>
      <c r="Z631" s="43"/>
    </row>
    <row r="632" ht="12.75" customHeight="1">
      <c r="A632" s="42"/>
      <c r="B632" s="43"/>
      <c r="C632" s="43"/>
      <c r="D632" s="43"/>
      <c r="E632" s="44"/>
      <c r="F632" s="43"/>
      <c r="G632" s="43"/>
      <c r="H632" s="43"/>
      <c r="I632" s="43"/>
      <c r="J632" s="43"/>
      <c r="K632" s="43"/>
      <c r="L632" s="43"/>
      <c r="M632" s="43"/>
      <c r="N632" s="43"/>
      <c r="O632" s="43"/>
      <c r="P632" s="43"/>
      <c r="Q632" s="43"/>
      <c r="R632" s="43"/>
      <c r="S632" s="43"/>
      <c r="T632" s="43"/>
      <c r="U632" s="43"/>
      <c r="V632" s="43"/>
      <c r="W632" s="43"/>
      <c r="X632" s="43"/>
      <c r="Y632" s="43"/>
      <c r="Z632" s="43"/>
    </row>
    <row r="633" ht="12.75" customHeight="1">
      <c r="A633" s="42"/>
      <c r="B633" s="43"/>
      <c r="C633" s="43"/>
      <c r="D633" s="43"/>
      <c r="E633" s="44"/>
      <c r="F633" s="43"/>
      <c r="G633" s="43"/>
      <c r="H633" s="43"/>
      <c r="I633" s="43"/>
      <c r="J633" s="43"/>
      <c r="K633" s="43"/>
      <c r="L633" s="43"/>
      <c r="M633" s="43"/>
      <c r="N633" s="43"/>
      <c r="O633" s="43"/>
      <c r="P633" s="43"/>
      <c r="Q633" s="43"/>
      <c r="R633" s="43"/>
      <c r="S633" s="43"/>
      <c r="T633" s="43"/>
      <c r="U633" s="43"/>
      <c r="V633" s="43"/>
      <c r="W633" s="43"/>
      <c r="X633" s="43"/>
      <c r="Y633" s="43"/>
      <c r="Z633" s="43"/>
    </row>
    <row r="634" ht="12.75" customHeight="1">
      <c r="A634" s="42"/>
      <c r="B634" s="43"/>
      <c r="C634" s="43"/>
      <c r="D634" s="43"/>
      <c r="E634" s="44"/>
      <c r="F634" s="43"/>
      <c r="G634" s="43"/>
      <c r="H634" s="43"/>
      <c r="I634" s="43"/>
      <c r="J634" s="43"/>
      <c r="K634" s="43"/>
      <c r="L634" s="43"/>
      <c r="M634" s="43"/>
      <c r="N634" s="43"/>
      <c r="O634" s="43"/>
      <c r="P634" s="43"/>
      <c r="Q634" s="43"/>
      <c r="R634" s="43"/>
      <c r="S634" s="43"/>
      <c r="T634" s="43"/>
      <c r="U634" s="43"/>
      <c r="V634" s="43"/>
      <c r="W634" s="43"/>
      <c r="X634" s="43"/>
      <c r="Y634" s="43"/>
      <c r="Z634" s="43"/>
    </row>
    <row r="635" ht="12.75" customHeight="1">
      <c r="A635" s="42"/>
      <c r="B635" s="43"/>
      <c r="C635" s="43"/>
      <c r="D635" s="43"/>
      <c r="E635" s="44"/>
      <c r="F635" s="43"/>
      <c r="G635" s="43"/>
      <c r="H635" s="43"/>
      <c r="I635" s="43"/>
      <c r="J635" s="43"/>
      <c r="K635" s="43"/>
      <c r="L635" s="43"/>
      <c r="M635" s="43"/>
      <c r="N635" s="43"/>
      <c r="O635" s="43"/>
      <c r="P635" s="43"/>
      <c r="Q635" s="43"/>
      <c r="R635" s="43"/>
      <c r="S635" s="43"/>
      <c r="T635" s="43"/>
      <c r="U635" s="43"/>
      <c r="V635" s="43"/>
      <c r="W635" s="43"/>
      <c r="X635" s="43"/>
      <c r="Y635" s="43"/>
      <c r="Z635" s="43"/>
    </row>
    <row r="636" ht="12.75" customHeight="1">
      <c r="A636" s="42"/>
      <c r="B636" s="43"/>
      <c r="C636" s="43"/>
      <c r="D636" s="43"/>
      <c r="E636" s="44"/>
      <c r="F636" s="43"/>
      <c r="G636" s="43"/>
      <c r="H636" s="43"/>
      <c r="I636" s="43"/>
      <c r="J636" s="43"/>
      <c r="K636" s="43"/>
      <c r="L636" s="43"/>
      <c r="M636" s="43"/>
      <c r="N636" s="43"/>
      <c r="O636" s="43"/>
      <c r="P636" s="43"/>
      <c r="Q636" s="43"/>
      <c r="R636" s="43"/>
      <c r="S636" s="43"/>
      <c r="T636" s="43"/>
      <c r="U636" s="43"/>
      <c r="V636" s="43"/>
      <c r="W636" s="43"/>
      <c r="X636" s="43"/>
      <c r="Y636" s="43"/>
      <c r="Z636" s="43"/>
    </row>
    <row r="637" ht="12.75" customHeight="1">
      <c r="A637" s="42"/>
      <c r="B637" s="43"/>
      <c r="C637" s="43"/>
      <c r="D637" s="43"/>
      <c r="E637" s="44"/>
      <c r="F637" s="43"/>
      <c r="G637" s="43"/>
      <c r="H637" s="43"/>
      <c r="I637" s="43"/>
      <c r="J637" s="43"/>
      <c r="K637" s="43"/>
      <c r="L637" s="43"/>
      <c r="M637" s="43"/>
      <c r="N637" s="43"/>
      <c r="O637" s="43"/>
      <c r="P637" s="43"/>
      <c r="Q637" s="43"/>
      <c r="R637" s="43"/>
      <c r="S637" s="43"/>
      <c r="T637" s="43"/>
      <c r="U637" s="43"/>
      <c r="V637" s="43"/>
      <c r="W637" s="43"/>
      <c r="X637" s="43"/>
      <c r="Y637" s="43"/>
      <c r="Z637" s="43"/>
    </row>
    <row r="638" ht="12.75" customHeight="1">
      <c r="A638" s="42"/>
      <c r="B638" s="43"/>
      <c r="C638" s="43"/>
      <c r="D638" s="43"/>
      <c r="E638" s="44"/>
      <c r="F638" s="43"/>
      <c r="G638" s="43"/>
      <c r="H638" s="43"/>
      <c r="I638" s="43"/>
      <c r="J638" s="43"/>
      <c r="K638" s="43"/>
      <c r="L638" s="43"/>
      <c r="M638" s="43"/>
      <c r="N638" s="43"/>
      <c r="O638" s="43"/>
      <c r="P638" s="43"/>
      <c r="Q638" s="43"/>
      <c r="R638" s="43"/>
      <c r="S638" s="43"/>
      <c r="T638" s="43"/>
      <c r="U638" s="43"/>
      <c r="V638" s="43"/>
      <c r="W638" s="43"/>
      <c r="X638" s="43"/>
      <c r="Y638" s="43"/>
      <c r="Z638" s="43"/>
    </row>
    <row r="639" ht="12.75" customHeight="1">
      <c r="A639" s="42"/>
      <c r="B639" s="43"/>
      <c r="C639" s="43"/>
      <c r="D639" s="43"/>
      <c r="E639" s="44"/>
      <c r="F639" s="43"/>
      <c r="G639" s="43"/>
      <c r="H639" s="43"/>
      <c r="I639" s="43"/>
      <c r="J639" s="43"/>
      <c r="K639" s="43"/>
      <c r="L639" s="43"/>
      <c r="M639" s="43"/>
      <c r="N639" s="43"/>
      <c r="O639" s="43"/>
      <c r="P639" s="43"/>
      <c r="Q639" s="43"/>
      <c r="R639" s="43"/>
      <c r="S639" s="43"/>
      <c r="T639" s="43"/>
      <c r="U639" s="43"/>
      <c r="V639" s="43"/>
      <c r="W639" s="43"/>
      <c r="X639" s="43"/>
      <c r="Y639" s="43"/>
      <c r="Z639" s="43"/>
    </row>
    <row r="640" ht="12.75" customHeight="1">
      <c r="A640" s="42"/>
      <c r="B640" s="43"/>
      <c r="C640" s="43"/>
      <c r="D640" s="43"/>
      <c r="E640" s="44"/>
      <c r="F640" s="43"/>
      <c r="G640" s="43"/>
      <c r="H640" s="43"/>
      <c r="I640" s="43"/>
      <c r="J640" s="43"/>
      <c r="K640" s="43"/>
      <c r="L640" s="43"/>
      <c r="M640" s="43"/>
      <c r="N640" s="43"/>
      <c r="O640" s="43"/>
      <c r="P640" s="43"/>
      <c r="Q640" s="43"/>
      <c r="R640" s="43"/>
      <c r="S640" s="43"/>
      <c r="T640" s="43"/>
      <c r="U640" s="43"/>
      <c r="V640" s="43"/>
      <c r="W640" s="43"/>
      <c r="X640" s="43"/>
      <c r="Y640" s="43"/>
      <c r="Z640" s="43"/>
    </row>
    <row r="641" ht="12.75" customHeight="1">
      <c r="A641" s="42"/>
      <c r="B641" s="43"/>
      <c r="C641" s="43"/>
      <c r="D641" s="43"/>
      <c r="E641" s="44"/>
      <c r="F641" s="43"/>
      <c r="G641" s="43"/>
      <c r="H641" s="43"/>
      <c r="I641" s="43"/>
      <c r="J641" s="43"/>
      <c r="K641" s="43"/>
      <c r="L641" s="43"/>
      <c r="M641" s="43"/>
      <c r="N641" s="43"/>
      <c r="O641" s="43"/>
      <c r="P641" s="43"/>
      <c r="Q641" s="43"/>
      <c r="R641" s="43"/>
      <c r="S641" s="43"/>
      <c r="T641" s="43"/>
      <c r="U641" s="43"/>
      <c r="V641" s="43"/>
      <c r="W641" s="43"/>
      <c r="X641" s="43"/>
      <c r="Y641" s="43"/>
      <c r="Z641" s="43"/>
    </row>
    <row r="642" ht="12.75" customHeight="1">
      <c r="A642" s="42"/>
      <c r="B642" s="43"/>
      <c r="C642" s="43"/>
      <c r="D642" s="43"/>
      <c r="E642" s="44"/>
      <c r="F642" s="43"/>
      <c r="G642" s="43"/>
      <c r="H642" s="43"/>
      <c r="I642" s="43"/>
      <c r="J642" s="43"/>
      <c r="K642" s="43"/>
      <c r="L642" s="43"/>
      <c r="M642" s="43"/>
      <c r="N642" s="43"/>
      <c r="O642" s="43"/>
      <c r="P642" s="43"/>
      <c r="Q642" s="43"/>
      <c r="R642" s="43"/>
      <c r="S642" s="43"/>
      <c r="T642" s="43"/>
      <c r="U642" s="43"/>
      <c r="V642" s="43"/>
      <c r="W642" s="43"/>
      <c r="X642" s="43"/>
      <c r="Y642" s="43"/>
      <c r="Z642" s="43"/>
    </row>
    <row r="643" ht="12.75" customHeight="1">
      <c r="A643" s="42"/>
      <c r="B643" s="43"/>
      <c r="C643" s="43"/>
      <c r="D643" s="43"/>
      <c r="E643" s="44"/>
      <c r="F643" s="43"/>
      <c r="G643" s="43"/>
      <c r="H643" s="43"/>
      <c r="I643" s="43"/>
      <c r="J643" s="43"/>
      <c r="K643" s="43"/>
      <c r="L643" s="43"/>
      <c r="M643" s="43"/>
      <c r="N643" s="43"/>
      <c r="O643" s="43"/>
      <c r="P643" s="43"/>
      <c r="Q643" s="43"/>
      <c r="R643" s="43"/>
      <c r="S643" s="43"/>
      <c r="T643" s="43"/>
      <c r="U643" s="43"/>
      <c r="V643" s="43"/>
      <c r="W643" s="43"/>
      <c r="X643" s="43"/>
      <c r="Y643" s="43"/>
      <c r="Z643" s="43"/>
    </row>
    <row r="644" ht="12.75" customHeight="1">
      <c r="A644" s="42"/>
      <c r="B644" s="43"/>
      <c r="C644" s="43"/>
      <c r="D644" s="43"/>
      <c r="E644" s="44"/>
      <c r="F644" s="43"/>
      <c r="G644" s="43"/>
      <c r="H644" s="43"/>
      <c r="I644" s="43"/>
      <c r="J644" s="43"/>
      <c r="K644" s="43"/>
      <c r="L644" s="43"/>
      <c r="M644" s="43"/>
      <c r="N644" s="43"/>
      <c r="O644" s="43"/>
      <c r="P644" s="43"/>
      <c r="Q644" s="43"/>
      <c r="R644" s="43"/>
      <c r="S644" s="43"/>
      <c r="T644" s="43"/>
      <c r="U644" s="43"/>
      <c r="V644" s="43"/>
      <c r="W644" s="43"/>
      <c r="X644" s="43"/>
      <c r="Y644" s="43"/>
      <c r="Z644" s="43"/>
    </row>
    <row r="645" ht="12.75" customHeight="1">
      <c r="A645" s="42"/>
      <c r="B645" s="43"/>
      <c r="C645" s="43"/>
      <c r="D645" s="43"/>
      <c r="E645" s="44"/>
      <c r="F645" s="43"/>
      <c r="G645" s="43"/>
      <c r="H645" s="43"/>
      <c r="I645" s="43"/>
      <c r="J645" s="43"/>
      <c r="K645" s="43"/>
      <c r="L645" s="43"/>
      <c r="M645" s="43"/>
      <c r="N645" s="43"/>
      <c r="O645" s="43"/>
      <c r="P645" s="43"/>
      <c r="Q645" s="43"/>
      <c r="R645" s="43"/>
      <c r="S645" s="43"/>
      <c r="T645" s="43"/>
      <c r="U645" s="43"/>
      <c r="V645" s="43"/>
      <c r="W645" s="43"/>
      <c r="X645" s="43"/>
      <c r="Y645" s="43"/>
      <c r="Z645" s="43"/>
    </row>
    <row r="646" ht="12.75" customHeight="1">
      <c r="A646" s="42"/>
      <c r="B646" s="43"/>
      <c r="C646" s="43"/>
      <c r="D646" s="43"/>
      <c r="E646" s="44"/>
      <c r="F646" s="43"/>
      <c r="G646" s="43"/>
      <c r="H646" s="43"/>
      <c r="I646" s="43"/>
      <c r="J646" s="43"/>
      <c r="K646" s="43"/>
      <c r="L646" s="43"/>
      <c r="M646" s="43"/>
      <c r="N646" s="43"/>
      <c r="O646" s="43"/>
      <c r="P646" s="43"/>
      <c r="Q646" s="43"/>
      <c r="R646" s="43"/>
      <c r="S646" s="43"/>
      <c r="T646" s="43"/>
      <c r="U646" s="43"/>
      <c r="V646" s="43"/>
      <c r="W646" s="43"/>
      <c r="X646" s="43"/>
      <c r="Y646" s="43"/>
      <c r="Z646" s="43"/>
    </row>
    <row r="647" ht="12.75" customHeight="1">
      <c r="A647" s="42"/>
      <c r="B647" s="43"/>
      <c r="C647" s="43"/>
      <c r="D647" s="43"/>
      <c r="E647" s="44"/>
      <c r="F647" s="43"/>
      <c r="G647" s="43"/>
      <c r="H647" s="43"/>
      <c r="I647" s="43"/>
      <c r="J647" s="43"/>
      <c r="K647" s="43"/>
      <c r="L647" s="43"/>
      <c r="M647" s="43"/>
      <c r="N647" s="43"/>
      <c r="O647" s="43"/>
      <c r="P647" s="43"/>
      <c r="Q647" s="43"/>
      <c r="R647" s="43"/>
      <c r="S647" s="43"/>
      <c r="T647" s="43"/>
      <c r="U647" s="43"/>
      <c r="V647" s="43"/>
      <c r="W647" s="43"/>
      <c r="X647" s="43"/>
      <c r="Y647" s="43"/>
      <c r="Z647" s="43"/>
    </row>
    <row r="648" ht="12.75" customHeight="1">
      <c r="A648" s="42"/>
      <c r="B648" s="43"/>
      <c r="C648" s="43"/>
      <c r="D648" s="43"/>
      <c r="E648" s="44"/>
      <c r="F648" s="43"/>
      <c r="G648" s="43"/>
      <c r="H648" s="43"/>
      <c r="I648" s="43"/>
      <c r="J648" s="43"/>
      <c r="K648" s="43"/>
      <c r="L648" s="43"/>
      <c r="M648" s="43"/>
      <c r="N648" s="43"/>
      <c r="O648" s="43"/>
      <c r="P648" s="43"/>
      <c r="Q648" s="43"/>
      <c r="R648" s="43"/>
      <c r="S648" s="43"/>
      <c r="T648" s="43"/>
      <c r="U648" s="43"/>
      <c r="V648" s="43"/>
      <c r="W648" s="43"/>
      <c r="X648" s="43"/>
      <c r="Y648" s="43"/>
      <c r="Z648" s="43"/>
    </row>
    <row r="649" ht="12.75" customHeight="1">
      <c r="A649" s="42"/>
      <c r="B649" s="43"/>
      <c r="C649" s="43"/>
      <c r="D649" s="43"/>
      <c r="E649" s="44"/>
      <c r="F649" s="43"/>
      <c r="G649" s="43"/>
      <c r="H649" s="43"/>
      <c r="I649" s="43"/>
      <c r="J649" s="43"/>
      <c r="K649" s="43"/>
      <c r="L649" s="43"/>
      <c r="M649" s="43"/>
      <c r="N649" s="43"/>
      <c r="O649" s="43"/>
      <c r="P649" s="43"/>
      <c r="Q649" s="43"/>
      <c r="R649" s="43"/>
      <c r="S649" s="43"/>
      <c r="T649" s="43"/>
      <c r="U649" s="43"/>
      <c r="V649" s="43"/>
      <c r="W649" s="43"/>
      <c r="X649" s="43"/>
      <c r="Y649" s="43"/>
      <c r="Z649" s="43"/>
    </row>
    <row r="650" ht="12.75" customHeight="1">
      <c r="A650" s="42"/>
      <c r="B650" s="43"/>
      <c r="C650" s="43"/>
      <c r="D650" s="43"/>
      <c r="E650" s="44"/>
      <c r="F650" s="43"/>
      <c r="G650" s="43"/>
      <c r="H650" s="43"/>
      <c r="I650" s="43"/>
      <c r="J650" s="43"/>
      <c r="K650" s="43"/>
      <c r="L650" s="43"/>
      <c r="M650" s="43"/>
      <c r="N650" s="43"/>
      <c r="O650" s="43"/>
      <c r="P650" s="43"/>
      <c r="Q650" s="43"/>
      <c r="R650" s="43"/>
      <c r="S650" s="43"/>
      <c r="T650" s="43"/>
      <c r="U650" s="43"/>
      <c r="V650" s="43"/>
      <c r="W650" s="43"/>
      <c r="X650" s="43"/>
      <c r="Y650" s="43"/>
      <c r="Z650" s="43"/>
    </row>
    <row r="651" ht="12.75" customHeight="1">
      <c r="A651" s="42"/>
      <c r="B651" s="43"/>
      <c r="C651" s="43"/>
      <c r="D651" s="43"/>
      <c r="E651" s="44"/>
      <c r="F651" s="43"/>
      <c r="G651" s="43"/>
      <c r="H651" s="43"/>
      <c r="I651" s="43"/>
      <c r="J651" s="43"/>
      <c r="K651" s="43"/>
      <c r="L651" s="43"/>
      <c r="M651" s="43"/>
      <c r="N651" s="43"/>
      <c r="O651" s="43"/>
      <c r="P651" s="43"/>
      <c r="Q651" s="43"/>
      <c r="R651" s="43"/>
      <c r="S651" s="43"/>
      <c r="T651" s="43"/>
      <c r="U651" s="43"/>
      <c r="V651" s="43"/>
      <c r="W651" s="43"/>
      <c r="X651" s="43"/>
      <c r="Y651" s="43"/>
      <c r="Z651" s="43"/>
    </row>
    <row r="652" ht="12.75" customHeight="1">
      <c r="A652" s="42"/>
      <c r="B652" s="43"/>
      <c r="C652" s="43"/>
      <c r="D652" s="43"/>
      <c r="E652" s="44"/>
      <c r="F652" s="43"/>
      <c r="G652" s="43"/>
      <c r="H652" s="43"/>
      <c r="I652" s="43"/>
      <c r="J652" s="43"/>
      <c r="K652" s="43"/>
      <c r="L652" s="43"/>
      <c r="M652" s="43"/>
      <c r="N652" s="43"/>
      <c r="O652" s="43"/>
      <c r="P652" s="43"/>
      <c r="Q652" s="43"/>
      <c r="R652" s="43"/>
      <c r="S652" s="43"/>
      <c r="T652" s="43"/>
      <c r="U652" s="43"/>
      <c r="V652" s="43"/>
      <c r="W652" s="43"/>
      <c r="X652" s="43"/>
      <c r="Y652" s="43"/>
      <c r="Z652" s="43"/>
    </row>
    <row r="653" ht="12.75" customHeight="1">
      <c r="A653" s="42"/>
      <c r="B653" s="43"/>
      <c r="C653" s="43"/>
      <c r="D653" s="43"/>
      <c r="E653" s="44"/>
      <c r="F653" s="43"/>
      <c r="G653" s="43"/>
      <c r="H653" s="43"/>
      <c r="I653" s="43"/>
      <c r="J653" s="43"/>
      <c r="K653" s="43"/>
      <c r="L653" s="43"/>
      <c r="M653" s="43"/>
      <c r="N653" s="43"/>
      <c r="O653" s="43"/>
      <c r="P653" s="43"/>
      <c r="Q653" s="43"/>
      <c r="R653" s="43"/>
      <c r="S653" s="43"/>
      <c r="T653" s="43"/>
      <c r="U653" s="43"/>
      <c r="V653" s="43"/>
      <c r="W653" s="43"/>
      <c r="X653" s="43"/>
      <c r="Y653" s="43"/>
      <c r="Z653" s="43"/>
    </row>
    <row r="654" ht="12.75" customHeight="1">
      <c r="A654" s="42"/>
      <c r="B654" s="43"/>
      <c r="C654" s="43"/>
      <c r="D654" s="43"/>
      <c r="E654" s="44"/>
      <c r="F654" s="43"/>
      <c r="G654" s="43"/>
      <c r="H654" s="43"/>
      <c r="I654" s="43"/>
      <c r="J654" s="43"/>
      <c r="K654" s="43"/>
      <c r="L654" s="43"/>
      <c r="M654" s="43"/>
      <c r="N654" s="43"/>
      <c r="O654" s="43"/>
      <c r="P654" s="43"/>
      <c r="Q654" s="43"/>
      <c r="R654" s="43"/>
      <c r="S654" s="43"/>
      <c r="T654" s="43"/>
      <c r="U654" s="43"/>
      <c r="V654" s="43"/>
      <c r="W654" s="43"/>
      <c r="X654" s="43"/>
      <c r="Y654" s="43"/>
      <c r="Z654" s="43"/>
    </row>
    <row r="655" ht="12.75" customHeight="1">
      <c r="A655" s="42"/>
      <c r="B655" s="43"/>
      <c r="C655" s="43"/>
      <c r="D655" s="43"/>
      <c r="E655" s="44"/>
      <c r="F655" s="43"/>
      <c r="G655" s="43"/>
      <c r="H655" s="43"/>
      <c r="I655" s="43"/>
      <c r="J655" s="43"/>
      <c r="K655" s="43"/>
      <c r="L655" s="43"/>
      <c r="M655" s="43"/>
      <c r="N655" s="43"/>
      <c r="O655" s="43"/>
      <c r="P655" s="43"/>
      <c r="Q655" s="43"/>
      <c r="R655" s="43"/>
      <c r="S655" s="43"/>
      <c r="T655" s="43"/>
      <c r="U655" s="43"/>
      <c r="V655" s="43"/>
      <c r="W655" s="43"/>
      <c r="X655" s="43"/>
      <c r="Y655" s="43"/>
      <c r="Z655" s="43"/>
    </row>
    <row r="656" ht="12.75" customHeight="1">
      <c r="A656" s="42"/>
      <c r="B656" s="43"/>
      <c r="C656" s="43"/>
      <c r="D656" s="43"/>
      <c r="E656" s="44"/>
      <c r="F656" s="43"/>
      <c r="G656" s="43"/>
      <c r="H656" s="43"/>
      <c r="I656" s="43"/>
      <c r="J656" s="43"/>
      <c r="K656" s="43"/>
      <c r="L656" s="43"/>
      <c r="M656" s="43"/>
      <c r="N656" s="43"/>
      <c r="O656" s="43"/>
      <c r="P656" s="43"/>
      <c r="Q656" s="43"/>
      <c r="R656" s="43"/>
      <c r="S656" s="43"/>
      <c r="T656" s="43"/>
      <c r="U656" s="43"/>
      <c r="V656" s="43"/>
      <c r="W656" s="43"/>
      <c r="X656" s="43"/>
      <c r="Y656" s="43"/>
      <c r="Z656" s="43"/>
    </row>
    <row r="657" ht="12.75" customHeight="1">
      <c r="A657" s="42"/>
      <c r="B657" s="43"/>
      <c r="C657" s="43"/>
      <c r="D657" s="43"/>
      <c r="E657" s="44"/>
      <c r="F657" s="43"/>
      <c r="G657" s="43"/>
      <c r="H657" s="43"/>
      <c r="I657" s="43"/>
      <c r="J657" s="43"/>
      <c r="K657" s="43"/>
      <c r="L657" s="43"/>
      <c r="M657" s="43"/>
      <c r="N657" s="43"/>
      <c r="O657" s="43"/>
      <c r="P657" s="43"/>
      <c r="Q657" s="43"/>
      <c r="R657" s="43"/>
      <c r="S657" s="43"/>
      <c r="T657" s="43"/>
      <c r="U657" s="43"/>
      <c r="V657" s="43"/>
      <c r="W657" s="43"/>
      <c r="X657" s="43"/>
      <c r="Y657" s="43"/>
      <c r="Z657" s="43"/>
    </row>
    <row r="658" ht="12.75" customHeight="1">
      <c r="A658" s="42"/>
      <c r="B658" s="43"/>
      <c r="C658" s="43"/>
      <c r="D658" s="43"/>
      <c r="E658" s="44"/>
      <c r="F658" s="43"/>
      <c r="G658" s="43"/>
      <c r="H658" s="43"/>
      <c r="I658" s="43"/>
      <c r="J658" s="43"/>
      <c r="K658" s="43"/>
      <c r="L658" s="43"/>
      <c r="M658" s="43"/>
      <c r="N658" s="43"/>
      <c r="O658" s="43"/>
      <c r="P658" s="43"/>
      <c r="Q658" s="43"/>
      <c r="R658" s="43"/>
      <c r="S658" s="43"/>
      <c r="T658" s="43"/>
      <c r="U658" s="43"/>
      <c r="V658" s="43"/>
      <c r="W658" s="43"/>
      <c r="X658" s="43"/>
      <c r="Y658" s="43"/>
      <c r="Z658" s="43"/>
    </row>
    <row r="659" ht="12.75" customHeight="1">
      <c r="A659" s="42"/>
      <c r="B659" s="43"/>
      <c r="C659" s="43"/>
      <c r="D659" s="43"/>
      <c r="E659" s="44"/>
      <c r="F659" s="43"/>
      <c r="G659" s="43"/>
      <c r="H659" s="43"/>
      <c r="I659" s="43"/>
      <c r="J659" s="43"/>
      <c r="K659" s="43"/>
      <c r="L659" s="43"/>
      <c r="M659" s="43"/>
      <c r="N659" s="43"/>
      <c r="O659" s="43"/>
      <c r="P659" s="43"/>
      <c r="Q659" s="43"/>
      <c r="R659" s="43"/>
      <c r="S659" s="43"/>
      <c r="T659" s="43"/>
      <c r="U659" s="43"/>
      <c r="V659" s="43"/>
      <c r="W659" s="43"/>
      <c r="X659" s="43"/>
      <c r="Y659" s="43"/>
      <c r="Z659" s="43"/>
    </row>
    <row r="660" ht="12.75" customHeight="1">
      <c r="A660" s="42"/>
      <c r="B660" s="43"/>
      <c r="C660" s="43"/>
      <c r="D660" s="43"/>
      <c r="E660" s="44"/>
      <c r="F660" s="43"/>
      <c r="G660" s="43"/>
      <c r="H660" s="43"/>
      <c r="I660" s="43"/>
      <c r="J660" s="43"/>
      <c r="K660" s="43"/>
      <c r="L660" s="43"/>
      <c r="M660" s="43"/>
      <c r="N660" s="43"/>
      <c r="O660" s="43"/>
      <c r="P660" s="43"/>
      <c r="Q660" s="43"/>
      <c r="R660" s="43"/>
      <c r="S660" s="43"/>
      <c r="T660" s="43"/>
      <c r="U660" s="43"/>
      <c r="V660" s="43"/>
      <c r="W660" s="43"/>
      <c r="X660" s="43"/>
      <c r="Y660" s="43"/>
      <c r="Z660" s="43"/>
    </row>
    <row r="661" ht="12.75" customHeight="1">
      <c r="A661" s="42"/>
      <c r="B661" s="43"/>
      <c r="C661" s="43"/>
      <c r="D661" s="43"/>
      <c r="E661" s="44"/>
      <c r="F661" s="43"/>
      <c r="G661" s="43"/>
      <c r="H661" s="43"/>
      <c r="I661" s="43"/>
      <c r="J661" s="43"/>
      <c r="K661" s="43"/>
      <c r="L661" s="43"/>
      <c r="M661" s="43"/>
      <c r="N661" s="43"/>
      <c r="O661" s="43"/>
      <c r="P661" s="43"/>
      <c r="Q661" s="43"/>
      <c r="R661" s="43"/>
      <c r="S661" s="43"/>
      <c r="T661" s="43"/>
      <c r="U661" s="43"/>
      <c r="V661" s="43"/>
      <c r="W661" s="43"/>
      <c r="X661" s="43"/>
      <c r="Y661" s="43"/>
      <c r="Z661" s="43"/>
    </row>
    <row r="662" ht="12.75" customHeight="1">
      <c r="A662" s="42"/>
      <c r="B662" s="43"/>
      <c r="C662" s="43"/>
      <c r="D662" s="43"/>
      <c r="E662" s="44"/>
      <c r="F662" s="43"/>
      <c r="G662" s="43"/>
      <c r="H662" s="43"/>
      <c r="I662" s="43"/>
      <c r="J662" s="43"/>
      <c r="K662" s="43"/>
      <c r="L662" s="43"/>
      <c r="M662" s="43"/>
      <c r="N662" s="43"/>
      <c r="O662" s="43"/>
      <c r="P662" s="43"/>
      <c r="Q662" s="43"/>
      <c r="R662" s="43"/>
      <c r="S662" s="43"/>
      <c r="T662" s="43"/>
      <c r="U662" s="43"/>
      <c r="V662" s="43"/>
      <c r="W662" s="43"/>
      <c r="X662" s="43"/>
      <c r="Y662" s="43"/>
      <c r="Z662" s="43"/>
    </row>
    <row r="663" ht="12.75" customHeight="1">
      <c r="A663" s="42"/>
      <c r="B663" s="43"/>
      <c r="C663" s="43"/>
      <c r="D663" s="43"/>
      <c r="E663" s="44"/>
      <c r="F663" s="43"/>
      <c r="G663" s="43"/>
      <c r="H663" s="43"/>
      <c r="I663" s="43"/>
      <c r="J663" s="43"/>
      <c r="K663" s="43"/>
      <c r="L663" s="43"/>
      <c r="M663" s="43"/>
      <c r="N663" s="43"/>
      <c r="O663" s="43"/>
      <c r="P663" s="43"/>
      <c r="Q663" s="43"/>
      <c r="R663" s="43"/>
      <c r="S663" s="43"/>
      <c r="T663" s="43"/>
      <c r="U663" s="43"/>
      <c r="V663" s="43"/>
      <c r="W663" s="43"/>
      <c r="X663" s="43"/>
      <c r="Y663" s="43"/>
      <c r="Z663" s="43"/>
    </row>
    <row r="664" ht="12.75" customHeight="1">
      <c r="A664" s="42"/>
      <c r="B664" s="43"/>
      <c r="C664" s="43"/>
      <c r="D664" s="43"/>
      <c r="E664" s="44"/>
      <c r="F664" s="43"/>
      <c r="G664" s="43"/>
      <c r="H664" s="43"/>
      <c r="I664" s="43"/>
      <c r="J664" s="43"/>
      <c r="K664" s="43"/>
      <c r="L664" s="43"/>
      <c r="M664" s="43"/>
      <c r="N664" s="43"/>
      <c r="O664" s="43"/>
      <c r="P664" s="43"/>
      <c r="Q664" s="43"/>
      <c r="R664" s="43"/>
      <c r="S664" s="43"/>
      <c r="T664" s="43"/>
      <c r="U664" s="43"/>
      <c r="V664" s="43"/>
      <c r="W664" s="43"/>
      <c r="X664" s="43"/>
      <c r="Y664" s="43"/>
      <c r="Z664" s="43"/>
    </row>
    <row r="665" ht="12.75" customHeight="1">
      <c r="A665" s="42"/>
      <c r="B665" s="43"/>
      <c r="C665" s="43"/>
      <c r="D665" s="43"/>
      <c r="E665" s="44"/>
      <c r="F665" s="43"/>
      <c r="G665" s="43"/>
      <c r="H665" s="43"/>
      <c r="I665" s="43"/>
      <c r="J665" s="43"/>
      <c r="K665" s="43"/>
      <c r="L665" s="43"/>
      <c r="M665" s="43"/>
      <c r="N665" s="43"/>
      <c r="O665" s="43"/>
      <c r="P665" s="43"/>
      <c r="Q665" s="43"/>
      <c r="R665" s="43"/>
      <c r="S665" s="43"/>
      <c r="T665" s="43"/>
      <c r="U665" s="43"/>
      <c r="V665" s="43"/>
      <c r="W665" s="43"/>
      <c r="X665" s="43"/>
      <c r="Y665" s="43"/>
      <c r="Z665" s="43"/>
    </row>
    <row r="666" ht="12.75" customHeight="1">
      <c r="A666" s="42"/>
      <c r="B666" s="43"/>
      <c r="C666" s="43"/>
      <c r="D666" s="43"/>
      <c r="E666" s="44"/>
      <c r="F666" s="43"/>
      <c r="G666" s="43"/>
      <c r="H666" s="43"/>
      <c r="I666" s="43"/>
      <c r="J666" s="43"/>
      <c r="K666" s="43"/>
      <c r="L666" s="43"/>
      <c r="M666" s="43"/>
      <c r="N666" s="43"/>
      <c r="O666" s="43"/>
      <c r="P666" s="43"/>
      <c r="Q666" s="43"/>
      <c r="R666" s="43"/>
      <c r="S666" s="43"/>
      <c r="T666" s="43"/>
      <c r="U666" s="43"/>
      <c r="V666" s="43"/>
      <c r="W666" s="43"/>
      <c r="X666" s="43"/>
      <c r="Y666" s="43"/>
      <c r="Z666" s="43"/>
    </row>
    <row r="667" ht="12.75" customHeight="1">
      <c r="A667" s="42"/>
      <c r="B667" s="43"/>
      <c r="C667" s="43"/>
      <c r="D667" s="43"/>
      <c r="E667" s="44"/>
      <c r="F667" s="43"/>
      <c r="G667" s="43"/>
      <c r="H667" s="43"/>
      <c r="I667" s="43"/>
      <c r="J667" s="43"/>
      <c r="K667" s="43"/>
      <c r="L667" s="43"/>
      <c r="M667" s="43"/>
      <c r="N667" s="43"/>
      <c r="O667" s="43"/>
      <c r="P667" s="43"/>
      <c r="Q667" s="43"/>
      <c r="R667" s="43"/>
      <c r="S667" s="43"/>
      <c r="T667" s="43"/>
      <c r="U667" s="43"/>
      <c r="V667" s="43"/>
      <c r="W667" s="43"/>
      <c r="X667" s="43"/>
      <c r="Y667" s="43"/>
      <c r="Z667" s="43"/>
    </row>
    <row r="668" ht="12.75" customHeight="1">
      <c r="A668" s="42"/>
      <c r="B668" s="43"/>
      <c r="C668" s="43"/>
      <c r="D668" s="43"/>
      <c r="E668" s="44"/>
      <c r="F668" s="43"/>
      <c r="G668" s="43"/>
      <c r="H668" s="43"/>
      <c r="I668" s="43"/>
      <c r="J668" s="43"/>
      <c r="K668" s="43"/>
      <c r="L668" s="43"/>
      <c r="M668" s="43"/>
      <c r="N668" s="43"/>
      <c r="O668" s="43"/>
      <c r="P668" s="43"/>
      <c r="Q668" s="43"/>
      <c r="R668" s="43"/>
      <c r="S668" s="43"/>
      <c r="T668" s="43"/>
      <c r="U668" s="43"/>
      <c r="V668" s="43"/>
      <c r="W668" s="43"/>
      <c r="X668" s="43"/>
      <c r="Y668" s="43"/>
      <c r="Z668" s="43"/>
    </row>
    <row r="669" ht="12.75" customHeight="1">
      <c r="A669" s="42"/>
      <c r="B669" s="43"/>
      <c r="C669" s="43"/>
      <c r="D669" s="43"/>
      <c r="E669" s="44"/>
      <c r="F669" s="43"/>
      <c r="G669" s="43"/>
      <c r="H669" s="43"/>
      <c r="I669" s="43"/>
      <c r="J669" s="43"/>
      <c r="K669" s="43"/>
      <c r="L669" s="43"/>
      <c r="M669" s="43"/>
      <c r="N669" s="43"/>
      <c r="O669" s="43"/>
      <c r="P669" s="43"/>
      <c r="Q669" s="43"/>
      <c r="R669" s="43"/>
      <c r="S669" s="43"/>
      <c r="T669" s="43"/>
      <c r="U669" s="43"/>
      <c r="V669" s="43"/>
      <c r="W669" s="43"/>
      <c r="X669" s="43"/>
      <c r="Y669" s="43"/>
      <c r="Z669" s="43"/>
    </row>
    <row r="670" ht="12.75" customHeight="1">
      <c r="A670" s="42"/>
      <c r="B670" s="43"/>
      <c r="C670" s="43"/>
      <c r="D670" s="43"/>
      <c r="E670" s="44"/>
      <c r="F670" s="43"/>
      <c r="G670" s="43"/>
      <c r="H670" s="43"/>
      <c r="I670" s="43"/>
      <c r="J670" s="43"/>
      <c r="K670" s="43"/>
      <c r="L670" s="43"/>
      <c r="M670" s="43"/>
      <c r="N670" s="43"/>
      <c r="O670" s="43"/>
      <c r="P670" s="43"/>
      <c r="Q670" s="43"/>
      <c r="R670" s="43"/>
      <c r="S670" s="43"/>
      <c r="T670" s="43"/>
      <c r="U670" s="43"/>
      <c r="V670" s="43"/>
      <c r="W670" s="43"/>
      <c r="X670" s="43"/>
      <c r="Y670" s="43"/>
      <c r="Z670" s="43"/>
    </row>
    <row r="671" ht="12.75" customHeight="1">
      <c r="A671" s="42"/>
      <c r="B671" s="43"/>
      <c r="C671" s="43"/>
      <c r="D671" s="43"/>
      <c r="E671" s="44"/>
      <c r="F671" s="43"/>
      <c r="G671" s="43"/>
      <c r="H671" s="43"/>
      <c r="I671" s="43"/>
      <c r="J671" s="43"/>
      <c r="K671" s="43"/>
      <c r="L671" s="43"/>
      <c r="M671" s="43"/>
      <c r="N671" s="43"/>
      <c r="O671" s="43"/>
      <c r="P671" s="43"/>
      <c r="Q671" s="43"/>
      <c r="R671" s="43"/>
      <c r="S671" s="43"/>
      <c r="T671" s="43"/>
      <c r="U671" s="43"/>
      <c r="V671" s="43"/>
      <c r="W671" s="43"/>
      <c r="X671" s="43"/>
      <c r="Y671" s="43"/>
      <c r="Z671" s="43"/>
    </row>
    <row r="672" ht="12.75" customHeight="1">
      <c r="A672" s="42"/>
      <c r="B672" s="43"/>
      <c r="C672" s="43"/>
      <c r="D672" s="43"/>
      <c r="E672" s="44"/>
      <c r="F672" s="43"/>
      <c r="G672" s="43"/>
      <c r="H672" s="43"/>
      <c r="I672" s="43"/>
      <c r="J672" s="43"/>
      <c r="K672" s="43"/>
      <c r="L672" s="43"/>
      <c r="M672" s="43"/>
      <c r="N672" s="43"/>
      <c r="O672" s="43"/>
      <c r="P672" s="43"/>
      <c r="Q672" s="43"/>
      <c r="R672" s="43"/>
      <c r="S672" s="43"/>
      <c r="T672" s="43"/>
      <c r="U672" s="43"/>
      <c r="V672" s="43"/>
      <c r="W672" s="43"/>
      <c r="X672" s="43"/>
      <c r="Y672" s="43"/>
      <c r="Z672" s="43"/>
    </row>
    <row r="673" ht="12.75" customHeight="1">
      <c r="A673" s="42"/>
      <c r="B673" s="43"/>
      <c r="C673" s="43"/>
      <c r="D673" s="43"/>
      <c r="E673" s="44"/>
      <c r="F673" s="43"/>
      <c r="G673" s="43"/>
      <c r="H673" s="43"/>
      <c r="I673" s="43"/>
      <c r="J673" s="43"/>
      <c r="K673" s="43"/>
      <c r="L673" s="43"/>
      <c r="M673" s="43"/>
      <c r="N673" s="43"/>
      <c r="O673" s="43"/>
      <c r="P673" s="43"/>
      <c r="Q673" s="43"/>
      <c r="R673" s="43"/>
      <c r="S673" s="43"/>
      <c r="T673" s="43"/>
      <c r="U673" s="43"/>
      <c r="V673" s="43"/>
      <c r="W673" s="43"/>
      <c r="X673" s="43"/>
      <c r="Y673" s="43"/>
      <c r="Z673" s="43"/>
    </row>
    <row r="674" ht="12.75" customHeight="1">
      <c r="A674" s="42"/>
      <c r="B674" s="43"/>
      <c r="C674" s="43"/>
      <c r="D674" s="43"/>
      <c r="E674" s="44"/>
      <c r="F674" s="43"/>
      <c r="G674" s="43"/>
      <c r="H674" s="43"/>
      <c r="I674" s="43"/>
      <c r="J674" s="43"/>
      <c r="K674" s="43"/>
      <c r="L674" s="43"/>
      <c r="M674" s="43"/>
      <c r="N674" s="43"/>
      <c r="O674" s="43"/>
      <c r="P674" s="43"/>
      <c r="Q674" s="43"/>
      <c r="R674" s="43"/>
      <c r="S674" s="43"/>
      <c r="T674" s="43"/>
      <c r="U674" s="43"/>
      <c r="V674" s="43"/>
      <c r="W674" s="43"/>
      <c r="X674" s="43"/>
      <c r="Y674" s="43"/>
      <c r="Z674" s="43"/>
    </row>
    <row r="675" ht="12.75" customHeight="1">
      <c r="A675" s="42"/>
      <c r="B675" s="43"/>
      <c r="C675" s="43"/>
      <c r="D675" s="43"/>
      <c r="E675" s="44"/>
      <c r="F675" s="43"/>
      <c r="G675" s="43"/>
      <c r="H675" s="43"/>
      <c r="I675" s="43"/>
      <c r="J675" s="43"/>
      <c r="K675" s="43"/>
      <c r="L675" s="43"/>
      <c r="M675" s="43"/>
      <c r="N675" s="43"/>
      <c r="O675" s="43"/>
      <c r="P675" s="43"/>
      <c r="Q675" s="43"/>
      <c r="R675" s="43"/>
      <c r="S675" s="43"/>
      <c r="T675" s="43"/>
      <c r="U675" s="43"/>
      <c r="V675" s="43"/>
      <c r="W675" s="43"/>
      <c r="X675" s="43"/>
      <c r="Y675" s="43"/>
      <c r="Z675" s="43"/>
    </row>
    <row r="676" ht="12.75" customHeight="1">
      <c r="A676" s="42"/>
      <c r="B676" s="43"/>
      <c r="C676" s="43"/>
      <c r="D676" s="43"/>
      <c r="E676" s="44"/>
      <c r="F676" s="43"/>
      <c r="G676" s="43"/>
      <c r="H676" s="43"/>
      <c r="I676" s="43"/>
      <c r="J676" s="43"/>
      <c r="K676" s="43"/>
      <c r="L676" s="43"/>
      <c r="M676" s="43"/>
      <c r="N676" s="43"/>
      <c r="O676" s="43"/>
      <c r="P676" s="43"/>
      <c r="Q676" s="43"/>
      <c r="R676" s="43"/>
      <c r="S676" s="43"/>
      <c r="T676" s="43"/>
      <c r="U676" s="43"/>
      <c r="V676" s="43"/>
      <c r="W676" s="43"/>
      <c r="X676" s="43"/>
      <c r="Y676" s="43"/>
      <c r="Z676" s="43"/>
    </row>
    <row r="677" ht="12.75" customHeight="1">
      <c r="A677" s="42"/>
      <c r="B677" s="43"/>
      <c r="C677" s="43"/>
      <c r="D677" s="43"/>
      <c r="E677" s="44"/>
      <c r="F677" s="43"/>
      <c r="G677" s="43"/>
      <c r="H677" s="43"/>
      <c r="I677" s="43"/>
      <c r="J677" s="43"/>
      <c r="K677" s="43"/>
      <c r="L677" s="43"/>
      <c r="M677" s="43"/>
      <c r="N677" s="43"/>
      <c r="O677" s="43"/>
      <c r="P677" s="43"/>
      <c r="Q677" s="43"/>
      <c r="R677" s="43"/>
      <c r="S677" s="43"/>
      <c r="T677" s="43"/>
      <c r="U677" s="43"/>
      <c r="V677" s="43"/>
      <c r="W677" s="43"/>
      <c r="X677" s="43"/>
      <c r="Y677" s="43"/>
      <c r="Z677" s="43"/>
    </row>
    <row r="678" ht="12.75" customHeight="1">
      <c r="A678" s="42"/>
      <c r="B678" s="43"/>
      <c r="C678" s="43"/>
      <c r="D678" s="43"/>
      <c r="E678" s="44"/>
      <c r="F678" s="43"/>
      <c r="G678" s="43"/>
      <c r="H678" s="43"/>
      <c r="I678" s="43"/>
      <c r="J678" s="43"/>
      <c r="K678" s="43"/>
      <c r="L678" s="43"/>
      <c r="M678" s="43"/>
      <c r="N678" s="43"/>
      <c r="O678" s="43"/>
      <c r="P678" s="43"/>
      <c r="Q678" s="43"/>
      <c r="R678" s="43"/>
      <c r="S678" s="43"/>
      <c r="T678" s="43"/>
      <c r="U678" s="43"/>
      <c r="V678" s="43"/>
      <c r="W678" s="43"/>
      <c r="X678" s="43"/>
      <c r="Y678" s="43"/>
      <c r="Z678" s="43"/>
    </row>
    <row r="679" ht="12.75" customHeight="1">
      <c r="A679" s="42"/>
      <c r="B679" s="43"/>
      <c r="C679" s="43"/>
      <c r="D679" s="43"/>
      <c r="E679" s="44"/>
      <c r="F679" s="43"/>
      <c r="G679" s="43"/>
      <c r="H679" s="43"/>
      <c r="I679" s="43"/>
      <c r="J679" s="43"/>
      <c r="K679" s="43"/>
      <c r="L679" s="43"/>
      <c r="M679" s="43"/>
      <c r="N679" s="43"/>
      <c r="O679" s="43"/>
      <c r="P679" s="43"/>
      <c r="Q679" s="43"/>
      <c r="R679" s="43"/>
      <c r="S679" s="43"/>
      <c r="T679" s="43"/>
      <c r="U679" s="43"/>
      <c r="V679" s="43"/>
      <c r="W679" s="43"/>
      <c r="X679" s="43"/>
      <c r="Y679" s="43"/>
      <c r="Z679" s="43"/>
    </row>
    <row r="680" ht="12.75" customHeight="1">
      <c r="A680" s="42"/>
      <c r="B680" s="43"/>
      <c r="C680" s="43"/>
      <c r="D680" s="43"/>
      <c r="E680" s="44"/>
      <c r="F680" s="43"/>
      <c r="G680" s="43"/>
      <c r="H680" s="43"/>
      <c r="I680" s="43"/>
      <c r="J680" s="43"/>
      <c r="K680" s="43"/>
      <c r="L680" s="43"/>
      <c r="M680" s="43"/>
      <c r="N680" s="43"/>
      <c r="O680" s="43"/>
      <c r="P680" s="43"/>
      <c r="Q680" s="43"/>
      <c r="R680" s="43"/>
      <c r="S680" s="43"/>
      <c r="T680" s="43"/>
      <c r="U680" s="43"/>
      <c r="V680" s="43"/>
      <c r="W680" s="43"/>
      <c r="X680" s="43"/>
      <c r="Y680" s="43"/>
      <c r="Z680" s="43"/>
    </row>
    <row r="681" ht="12.75" customHeight="1">
      <c r="A681" s="42"/>
      <c r="B681" s="43"/>
      <c r="C681" s="43"/>
      <c r="D681" s="43"/>
      <c r="E681" s="44"/>
      <c r="F681" s="43"/>
      <c r="G681" s="43"/>
      <c r="H681" s="43"/>
      <c r="I681" s="43"/>
      <c r="J681" s="43"/>
      <c r="K681" s="43"/>
      <c r="L681" s="43"/>
      <c r="M681" s="43"/>
      <c r="N681" s="43"/>
      <c r="O681" s="43"/>
      <c r="P681" s="43"/>
      <c r="Q681" s="43"/>
      <c r="R681" s="43"/>
      <c r="S681" s="43"/>
      <c r="T681" s="43"/>
      <c r="U681" s="43"/>
      <c r="V681" s="43"/>
      <c r="W681" s="43"/>
      <c r="X681" s="43"/>
      <c r="Y681" s="43"/>
      <c r="Z681" s="43"/>
    </row>
    <row r="682" ht="12.75" customHeight="1">
      <c r="A682" s="42"/>
      <c r="B682" s="43"/>
      <c r="C682" s="43"/>
      <c r="D682" s="43"/>
      <c r="E682" s="44"/>
      <c r="F682" s="43"/>
      <c r="G682" s="43"/>
      <c r="H682" s="43"/>
      <c r="I682" s="43"/>
      <c r="J682" s="43"/>
      <c r="K682" s="43"/>
      <c r="L682" s="43"/>
      <c r="M682" s="43"/>
      <c r="N682" s="43"/>
      <c r="O682" s="43"/>
      <c r="P682" s="43"/>
      <c r="Q682" s="43"/>
      <c r="R682" s="43"/>
      <c r="S682" s="43"/>
      <c r="T682" s="43"/>
      <c r="U682" s="43"/>
      <c r="V682" s="43"/>
      <c r="W682" s="43"/>
      <c r="X682" s="43"/>
      <c r="Y682" s="43"/>
      <c r="Z682" s="43"/>
    </row>
    <row r="683" ht="12.75" customHeight="1">
      <c r="A683" s="42"/>
      <c r="B683" s="43"/>
      <c r="C683" s="43"/>
      <c r="D683" s="43"/>
      <c r="E683" s="44"/>
      <c r="F683" s="43"/>
      <c r="G683" s="43"/>
      <c r="H683" s="43"/>
      <c r="I683" s="43"/>
      <c r="J683" s="43"/>
      <c r="K683" s="43"/>
      <c r="L683" s="43"/>
      <c r="M683" s="43"/>
      <c r="N683" s="43"/>
      <c r="O683" s="43"/>
      <c r="P683" s="43"/>
      <c r="Q683" s="43"/>
      <c r="R683" s="43"/>
      <c r="S683" s="43"/>
      <c r="T683" s="43"/>
      <c r="U683" s="43"/>
      <c r="V683" s="43"/>
      <c r="W683" s="43"/>
      <c r="X683" s="43"/>
      <c r="Y683" s="43"/>
      <c r="Z683" s="43"/>
    </row>
    <row r="684" ht="12.75" customHeight="1">
      <c r="A684" s="42"/>
      <c r="B684" s="43"/>
      <c r="C684" s="43"/>
      <c r="D684" s="43"/>
      <c r="E684" s="44"/>
      <c r="F684" s="43"/>
      <c r="G684" s="43"/>
      <c r="H684" s="43"/>
      <c r="I684" s="43"/>
      <c r="J684" s="43"/>
      <c r="K684" s="43"/>
      <c r="L684" s="43"/>
      <c r="M684" s="43"/>
      <c r="N684" s="43"/>
      <c r="O684" s="43"/>
      <c r="P684" s="43"/>
      <c r="Q684" s="43"/>
      <c r="R684" s="43"/>
      <c r="S684" s="43"/>
      <c r="T684" s="43"/>
      <c r="U684" s="43"/>
      <c r="V684" s="43"/>
      <c r="W684" s="43"/>
      <c r="X684" s="43"/>
      <c r="Y684" s="43"/>
      <c r="Z684" s="43"/>
    </row>
    <row r="685" ht="12.75" customHeight="1">
      <c r="A685" s="42"/>
      <c r="B685" s="43"/>
      <c r="C685" s="43"/>
      <c r="D685" s="43"/>
      <c r="E685" s="44"/>
      <c r="F685" s="43"/>
      <c r="G685" s="43"/>
      <c r="H685" s="43"/>
      <c r="I685" s="43"/>
      <c r="J685" s="43"/>
      <c r="K685" s="43"/>
      <c r="L685" s="43"/>
      <c r="M685" s="43"/>
      <c r="N685" s="43"/>
      <c r="O685" s="43"/>
      <c r="P685" s="43"/>
      <c r="Q685" s="43"/>
      <c r="R685" s="43"/>
      <c r="S685" s="43"/>
      <c r="T685" s="43"/>
      <c r="U685" s="43"/>
      <c r="V685" s="43"/>
      <c r="W685" s="43"/>
      <c r="X685" s="43"/>
      <c r="Y685" s="43"/>
      <c r="Z685" s="43"/>
    </row>
    <row r="686" ht="12.75" customHeight="1">
      <c r="A686" s="42"/>
      <c r="B686" s="43"/>
      <c r="C686" s="43"/>
      <c r="D686" s="43"/>
      <c r="E686" s="44"/>
      <c r="F686" s="43"/>
      <c r="G686" s="43"/>
      <c r="H686" s="43"/>
      <c r="I686" s="43"/>
      <c r="J686" s="43"/>
      <c r="K686" s="43"/>
      <c r="L686" s="43"/>
      <c r="M686" s="43"/>
      <c r="N686" s="43"/>
      <c r="O686" s="43"/>
      <c r="P686" s="43"/>
      <c r="Q686" s="43"/>
      <c r="R686" s="43"/>
      <c r="S686" s="43"/>
      <c r="T686" s="43"/>
      <c r="U686" s="43"/>
      <c r="V686" s="43"/>
      <c r="W686" s="43"/>
      <c r="X686" s="43"/>
      <c r="Y686" s="43"/>
      <c r="Z686" s="43"/>
    </row>
    <row r="687" ht="12.75" customHeight="1">
      <c r="A687" s="42"/>
      <c r="B687" s="43"/>
      <c r="C687" s="43"/>
      <c r="D687" s="43"/>
      <c r="E687" s="44"/>
      <c r="F687" s="43"/>
      <c r="G687" s="43"/>
      <c r="H687" s="43"/>
      <c r="I687" s="43"/>
      <c r="J687" s="43"/>
      <c r="K687" s="43"/>
      <c r="L687" s="43"/>
      <c r="M687" s="43"/>
      <c r="N687" s="43"/>
      <c r="O687" s="43"/>
      <c r="P687" s="43"/>
      <c r="Q687" s="43"/>
      <c r="R687" s="43"/>
      <c r="S687" s="43"/>
      <c r="T687" s="43"/>
      <c r="U687" s="43"/>
      <c r="V687" s="43"/>
      <c r="W687" s="43"/>
      <c r="X687" s="43"/>
      <c r="Y687" s="43"/>
      <c r="Z687" s="43"/>
    </row>
    <row r="688" ht="12.75" customHeight="1">
      <c r="A688" s="42"/>
      <c r="B688" s="43"/>
      <c r="C688" s="43"/>
      <c r="D688" s="43"/>
      <c r="E688" s="44"/>
      <c r="F688" s="43"/>
      <c r="G688" s="43"/>
      <c r="H688" s="43"/>
      <c r="I688" s="43"/>
      <c r="J688" s="43"/>
      <c r="K688" s="43"/>
      <c r="L688" s="43"/>
      <c r="M688" s="43"/>
      <c r="N688" s="43"/>
      <c r="O688" s="43"/>
      <c r="P688" s="43"/>
      <c r="Q688" s="43"/>
      <c r="R688" s="43"/>
      <c r="S688" s="43"/>
      <c r="T688" s="43"/>
      <c r="U688" s="43"/>
      <c r="V688" s="43"/>
      <c r="W688" s="43"/>
      <c r="X688" s="43"/>
      <c r="Y688" s="43"/>
      <c r="Z688" s="43"/>
    </row>
    <row r="689" ht="12.75" customHeight="1">
      <c r="A689" s="42"/>
      <c r="B689" s="43"/>
      <c r="C689" s="43"/>
      <c r="D689" s="43"/>
      <c r="E689" s="44"/>
      <c r="F689" s="43"/>
      <c r="G689" s="43"/>
      <c r="H689" s="43"/>
      <c r="I689" s="43"/>
      <c r="J689" s="43"/>
      <c r="K689" s="43"/>
      <c r="L689" s="43"/>
      <c r="M689" s="43"/>
      <c r="N689" s="43"/>
      <c r="O689" s="43"/>
      <c r="P689" s="43"/>
      <c r="Q689" s="43"/>
      <c r="R689" s="43"/>
      <c r="S689" s="43"/>
      <c r="T689" s="43"/>
      <c r="U689" s="43"/>
      <c r="V689" s="43"/>
      <c r="W689" s="43"/>
      <c r="X689" s="43"/>
      <c r="Y689" s="43"/>
      <c r="Z689" s="43"/>
    </row>
    <row r="690" ht="12.75" customHeight="1">
      <c r="A690" s="42"/>
      <c r="B690" s="43"/>
      <c r="C690" s="43"/>
      <c r="D690" s="43"/>
      <c r="E690" s="44"/>
      <c r="F690" s="43"/>
      <c r="G690" s="43"/>
      <c r="H690" s="43"/>
      <c r="I690" s="43"/>
      <c r="J690" s="43"/>
      <c r="K690" s="43"/>
      <c r="L690" s="43"/>
      <c r="M690" s="43"/>
      <c r="N690" s="43"/>
      <c r="O690" s="43"/>
      <c r="P690" s="43"/>
      <c r="Q690" s="43"/>
      <c r="R690" s="43"/>
      <c r="S690" s="43"/>
      <c r="T690" s="43"/>
      <c r="U690" s="43"/>
      <c r="V690" s="43"/>
      <c r="W690" s="43"/>
      <c r="X690" s="43"/>
      <c r="Y690" s="43"/>
      <c r="Z690" s="43"/>
    </row>
    <row r="691" ht="12.75" customHeight="1">
      <c r="A691" s="42"/>
      <c r="B691" s="43"/>
      <c r="C691" s="43"/>
      <c r="D691" s="43"/>
      <c r="E691" s="44"/>
      <c r="F691" s="43"/>
      <c r="G691" s="43"/>
      <c r="H691" s="43"/>
      <c r="I691" s="43"/>
      <c r="J691" s="43"/>
      <c r="K691" s="43"/>
      <c r="L691" s="43"/>
      <c r="M691" s="43"/>
      <c r="N691" s="43"/>
      <c r="O691" s="43"/>
      <c r="P691" s="43"/>
      <c r="Q691" s="43"/>
      <c r="R691" s="43"/>
      <c r="S691" s="43"/>
      <c r="T691" s="43"/>
      <c r="U691" s="43"/>
      <c r="V691" s="43"/>
      <c r="W691" s="43"/>
      <c r="X691" s="43"/>
      <c r="Y691" s="43"/>
      <c r="Z691" s="43"/>
    </row>
    <row r="692" ht="12.75" customHeight="1">
      <c r="A692" s="42"/>
      <c r="B692" s="43"/>
      <c r="C692" s="43"/>
      <c r="D692" s="43"/>
      <c r="E692" s="44"/>
      <c r="F692" s="43"/>
      <c r="G692" s="43"/>
      <c r="H692" s="43"/>
      <c r="I692" s="43"/>
      <c r="J692" s="43"/>
      <c r="K692" s="43"/>
      <c r="L692" s="43"/>
      <c r="M692" s="43"/>
      <c r="N692" s="43"/>
      <c r="O692" s="43"/>
      <c r="P692" s="43"/>
      <c r="Q692" s="43"/>
      <c r="R692" s="43"/>
      <c r="S692" s="43"/>
      <c r="T692" s="43"/>
      <c r="U692" s="43"/>
      <c r="V692" s="43"/>
      <c r="W692" s="43"/>
      <c r="X692" s="43"/>
      <c r="Y692" s="43"/>
      <c r="Z692" s="43"/>
    </row>
    <row r="693" ht="12.75" customHeight="1">
      <c r="A693" s="42"/>
      <c r="B693" s="43"/>
      <c r="C693" s="43"/>
      <c r="D693" s="43"/>
      <c r="E693" s="44"/>
      <c r="F693" s="43"/>
      <c r="G693" s="43"/>
      <c r="H693" s="43"/>
      <c r="I693" s="43"/>
      <c r="J693" s="43"/>
      <c r="K693" s="43"/>
      <c r="L693" s="43"/>
      <c r="M693" s="43"/>
      <c r="N693" s="43"/>
      <c r="O693" s="43"/>
      <c r="P693" s="43"/>
      <c r="Q693" s="43"/>
      <c r="R693" s="43"/>
      <c r="S693" s="43"/>
      <c r="T693" s="43"/>
      <c r="U693" s="43"/>
      <c r="V693" s="43"/>
      <c r="W693" s="43"/>
      <c r="X693" s="43"/>
      <c r="Y693" s="43"/>
      <c r="Z693" s="43"/>
    </row>
    <row r="694" ht="12.75" customHeight="1">
      <c r="A694" s="42"/>
      <c r="B694" s="43"/>
      <c r="C694" s="43"/>
      <c r="D694" s="43"/>
      <c r="E694" s="44"/>
      <c r="F694" s="43"/>
      <c r="G694" s="43"/>
      <c r="H694" s="43"/>
      <c r="I694" s="43"/>
      <c r="J694" s="43"/>
      <c r="K694" s="43"/>
      <c r="L694" s="43"/>
      <c r="M694" s="43"/>
      <c r="N694" s="43"/>
      <c r="O694" s="43"/>
      <c r="P694" s="43"/>
      <c r="Q694" s="43"/>
      <c r="R694" s="43"/>
      <c r="S694" s="43"/>
      <c r="T694" s="43"/>
      <c r="U694" s="43"/>
      <c r="V694" s="43"/>
      <c r="W694" s="43"/>
      <c r="X694" s="43"/>
      <c r="Y694" s="43"/>
      <c r="Z694" s="43"/>
    </row>
    <row r="695" ht="12.75" customHeight="1">
      <c r="A695" s="42"/>
      <c r="B695" s="43"/>
      <c r="C695" s="43"/>
      <c r="D695" s="43"/>
      <c r="E695" s="44"/>
      <c r="F695" s="43"/>
      <c r="G695" s="43"/>
      <c r="H695" s="43"/>
      <c r="I695" s="43"/>
      <c r="J695" s="43"/>
      <c r="K695" s="43"/>
      <c r="L695" s="43"/>
      <c r="M695" s="43"/>
      <c r="N695" s="43"/>
      <c r="O695" s="43"/>
      <c r="P695" s="43"/>
      <c r="Q695" s="43"/>
      <c r="R695" s="43"/>
      <c r="S695" s="43"/>
      <c r="T695" s="43"/>
      <c r="U695" s="43"/>
      <c r="V695" s="43"/>
      <c r="W695" s="43"/>
      <c r="X695" s="43"/>
      <c r="Y695" s="43"/>
      <c r="Z695" s="43"/>
    </row>
    <row r="696" ht="12.75" customHeight="1">
      <c r="A696" s="42"/>
      <c r="B696" s="43"/>
      <c r="C696" s="43"/>
      <c r="D696" s="43"/>
      <c r="E696" s="44"/>
      <c r="F696" s="43"/>
      <c r="G696" s="43"/>
      <c r="H696" s="43"/>
      <c r="I696" s="43"/>
      <c r="J696" s="43"/>
      <c r="K696" s="43"/>
      <c r="L696" s="43"/>
      <c r="M696" s="43"/>
      <c r="N696" s="43"/>
      <c r="O696" s="43"/>
      <c r="P696" s="43"/>
      <c r="Q696" s="43"/>
      <c r="R696" s="43"/>
      <c r="S696" s="43"/>
      <c r="T696" s="43"/>
      <c r="U696" s="43"/>
      <c r="V696" s="43"/>
      <c r="W696" s="43"/>
      <c r="X696" s="43"/>
      <c r="Y696" s="43"/>
      <c r="Z696" s="43"/>
    </row>
    <row r="697" ht="12.75" customHeight="1">
      <c r="A697" s="42"/>
      <c r="B697" s="43"/>
      <c r="C697" s="43"/>
      <c r="D697" s="43"/>
      <c r="E697" s="44"/>
      <c r="F697" s="43"/>
      <c r="G697" s="43"/>
      <c r="H697" s="43"/>
      <c r="I697" s="43"/>
      <c r="J697" s="43"/>
      <c r="K697" s="43"/>
      <c r="L697" s="43"/>
      <c r="M697" s="43"/>
      <c r="N697" s="43"/>
      <c r="O697" s="43"/>
      <c r="P697" s="43"/>
      <c r="Q697" s="43"/>
      <c r="R697" s="43"/>
      <c r="S697" s="43"/>
      <c r="T697" s="43"/>
      <c r="U697" s="43"/>
      <c r="V697" s="43"/>
      <c r="W697" s="43"/>
      <c r="X697" s="43"/>
      <c r="Y697" s="43"/>
      <c r="Z697" s="43"/>
    </row>
    <row r="698" ht="12.75" customHeight="1">
      <c r="A698" s="42"/>
      <c r="B698" s="43"/>
      <c r="C698" s="43"/>
      <c r="D698" s="43"/>
      <c r="E698" s="44"/>
      <c r="F698" s="43"/>
      <c r="G698" s="43"/>
      <c r="H698" s="43"/>
      <c r="I698" s="43"/>
      <c r="J698" s="43"/>
      <c r="K698" s="43"/>
      <c r="L698" s="43"/>
      <c r="M698" s="43"/>
      <c r="N698" s="43"/>
      <c r="O698" s="43"/>
      <c r="P698" s="43"/>
      <c r="Q698" s="43"/>
      <c r="R698" s="43"/>
      <c r="S698" s="43"/>
      <c r="T698" s="43"/>
      <c r="U698" s="43"/>
      <c r="V698" s="43"/>
      <c r="W698" s="43"/>
      <c r="X698" s="43"/>
      <c r="Y698" s="43"/>
      <c r="Z698" s="43"/>
    </row>
    <row r="699" ht="12.75" customHeight="1">
      <c r="A699" s="42"/>
      <c r="B699" s="43"/>
      <c r="C699" s="43"/>
      <c r="D699" s="43"/>
      <c r="E699" s="44"/>
      <c r="F699" s="43"/>
      <c r="G699" s="43"/>
      <c r="H699" s="43"/>
      <c r="I699" s="43"/>
      <c r="J699" s="43"/>
      <c r="K699" s="43"/>
      <c r="L699" s="43"/>
      <c r="M699" s="43"/>
      <c r="N699" s="43"/>
      <c r="O699" s="43"/>
      <c r="P699" s="43"/>
      <c r="Q699" s="43"/>
      <c r="R699" s="43"/>
      <c r="S699" s="43"/>
      <c r="T699" s="43"/>
      <c r="U699" s="43"/>
      <c r="V699" s="43"/>
      <c r="W699" s="43"/>
      <c r="X699" s="43"/>
      <c r="Y699" s="43"/>
      <c r="Z699" s="43"/>
    </row>
    <row r="700" ht="12.75" customHeight="1">
      <c r="A700" s="42"/>
      <c r="B700" s="43"/>
      <c r="C700" s="43"/>
      <c r="D700" s="43"/>
      <c r="E700" s="44"/>
      <c r="F700" s="43"/>
      <c r="G700" s="43"/>
      <c r="H700" s="43"/>
      <c r="I700" s="43"/>
      <c r="J700" s="43"/>
      <c r="K700" s="43"/>
      <c r="L700" s="43"/>
      <c r="M700" s="43"/>
      <c r="N700" s="43"/>
      <c r="O700" s="43"/>
      <c r="P700" s="43"/>
      <c r="Q700" s="43"/>
      <c r="R700" s="43"/>
      <c r="S700" s="43"/>
      <c r="T700" s="43"/>
      <c r="U700" s="43"/>
      <c r="V700" s="43"/>
      <c r="W700" s="43"/>
      <c r="X700" s="43"/>
      <c r="Y700" s="43"/>
      <c r="Z700" s="43"/>
    </row>
    <row r="701" ht="12.75" customHeight="1">
      <c r="A701" s="42"/>
      <c r="B701" s="43"/>
      <c r="C701" s="43"/>
      <c r="D701" s="43"/>
      <c r="E701" s="44"/>
      <c r="F701" s="43"/>
      <c r="G701" s="43"/>
      <c r="H701" s="43"/>
      <c r="I701" s="43"/>
      <c r="J701" s="43"/>
      <c r="K701" s="43"/>
      <c r="L701" s="43"/>
      <c r="M701" s="43"/>
      <c r="N701" s="43"/>
      <c r="O701" s="43"/>
      <c r="P701" s="43"/>
      <c r="Q701" s="43"/>
      <c r="R701" s="43"/>
      <c r="S701" s="43"/>
      <c r="T701" s="43"/>
      <c r="U701" s="43"/>
      <c r="V701" s="43"/>
      <c r="W701" s="43"/>
      <c r="X701" s="43"/>
      <c r="Y701" s="43"/>
      <c r="Z701" s="43"/>
    </row>
    <row r="702" ht="12.75" customHeight="1">
      <c r="A702" s="42"/>
      <c r="B702" s="43"/>
      <c r="C702" s="43"/>
      <c r="D702" s="43"/>
      <c r="E702" s="44"/>
      <c r="F702" s="43"/>
      <c r="G702" s="43"/>
      <c r="H702" s="43"/>
      <c r="I702" s="43"/>
      <c r="J702" s="43"/>
      <c r="K702" s="43"/>
      <c r="L702" s="43"/>
      <c r="M702" s="43"/>
      <c r="N702" s="43"/>
      <c r="O702" s="43"/>
      <c r="P702" s="43"/>
      <c r="Q702" s="43"/>
      <c r="R702" s="43"/>
      <c r="S702" s="43"/>
      <c r="T702" s="43"/>
      <c r="U702" s="43"/>
      <c r="V702" s="43"/>
      <c r="W702" s="43"/>
      <c r="X702" s="43"/>
      <c r="Y702" s="43"/>
      <c r="Z702" s="43"/>
    </row>
    <row r="703" ht="12.75" customHeight="1">
      <c r="A703" s="42"/>
      <c r="B703" s="43"/>
      <c r="C703" s="43"/>
      <c r="D703" s="43"/>
      <c r="E703" s="44"/>
      <c r="F703" s="43"/>
      <c r="G703" s="43"/>
      <c r="H703" s="43"/>
      <c r="I703" s="43"/>
      <c r="J703" s="43"/>
      <c r="K703" s="43"/>
      <c r="L703" s="43"/>
      <c r="M703" s="43"/>
      <c r="N703" s="43"/>
      <c r="O703" s="43"/>
      <c r="P703" s="43"/>
      <c r="Q703" s="43"/>
      <c r="R703" s="43"/>
      <c r="S703" s="43"/>
      <c r="T703" s="43"/>
      <c r="U703" s="43"/>
      <c r="V703" s="43"/>
      <c r="W703" s="43"/>
      <c r="X703" s="43"/>
      <c r="Y703" s="43"/>
      <c r="Z703" s="43"/>
    </row>
    <row r="704" ht="12.75" customHeight="1">
      <c r="A704" s="42"/>
      <c r="B704" s="43"/>
      <c r="C704" s="43"/>
      <c r="D704" s="43"/>
      <c r="E704" s="44"/>
      <c r="F704" s="43"/>
      <c r="G704" s="43"/>
      <c r="H704" s="43"/>
      <c r="I704" s="43"/>
      <c r="J704" s="43"/>
      <c r="K704" s="43"/>
      <c r="L704" s="43"/>
      <c r="M704" s="43"/>
      <c r="N704" s="43"/>
      <c r="O704" s="43"/>
      <c r="P704" s="43"/>
      <c r="Q704" s="43"/>
      <c r="R704" s="43"/>
      <c r="S704" s="43"/>
      <c r="T704" s="43"/>
      <c r="U704" s="43"/>
      <c r="V704" s="43"/>
      <c r="W704" s="43"/>
      <c r="X704" s="43"/>
      <c r="Y704" s="43"/>
      <c r="Z704" s="43"/>
    </row>
    <row r="705" ht="12.75" customHeight="1">
      <c r="A705" s="42"/>
      <c r="B705" s="43"/>
      <c r="C705" s="43"/>
      <c r="D705" s="43"/>
      <c r="E705" s="44"/>
      <c r="F705" s="43"/>
      <c r="G705" s="43"/>
      <c r="H705" s="43"/>
      <c r="I705" s="43"/>
      <c r="J705" s="43"/>
      <c r="K705" s="43"/>
      <c r="L705" s="43"/>
      <c r="M705" s="43"/>
      <c r="N705" s="43"/>
      <c r="O705" s="43"/>
      <c r="P705" s="43"/>
      <c r="Q705" s="43"/>
      <c r="R705" s="43"/>
      <c r="S705" s="43"/>
      <c r="T705" s="43"/>
      <c r="U705" s="43"/>
      <c r="V705" s="43"/>
      <c r="W705" s="43"/>
      <c r="X705" s="43"/>
      <c r="Y705" s="43"/>
      <c r="Z705" s="43"/>
    </row>
    <row r="706" ht="12.75" customHeight="1">
      <c r="A706" s="42"/>
      <c r="B706" s="43"/>
      <c r="C706" s="43"/>
      <c r="D706" s="43"/>
      <c r="E706" s="44"/>
      <c r="F706" s="43"/>
      <c r="G706" s="43"/>
      <c r="H706" s="43"/>
      <c r="I706" s="43"/>
      <c r="J706" s="43"/>
      <c r="K706" s="43"/>
      <c r="L706" s="43"/>
      <c r="M706" s="43"/>
      <c r="N706" s="43"/>
      <c r="O706" s="43"/>
      <c r="P706" s="43"/>
      <c r="Q706" s="43"/>
      <c r="R706" s="43"/>
      <c r="S706" s="43"/>
      <c r="T706" s="43"/>
      <c r="U706" s="43"/>
      <c r="V706" s="43"/>
      <c r="W706" s="43"/>
      <c r="X706" s="43"/>
      <c r="Y706" s="43"/>
      <c r="Z706" s="43"/>
    </row>
    <row r="707" ht="12.75" customHeight="1">
      <c r="A707" s="42"/>
      <c r="B707" s="43"/>
      <c r="C707" s="43"/>
      <c r="D707" s="43"/>
      <c r="E707" s="44"/>
      <c r="F707" s="43"/>
      <c r="G707" s="43"/>
      <c r="H707" s="43"/>
      <c r="I707" s="43"/>
      <c r="J707" s="43"/>
      <c r="K707" s="43"/>
      <c r="L707" s="43"/>
      <c r="M707" s="43"/>
      <c r="N707" s="43"/>
      <c r="O707" s="43"/>
      <c r="P707" s="43"/>
      <c r="Q707" s="43"/>
      <c r="R707" s="43"/>
      <c r="S707" s="43"/>
      <c r="T707" s="43"/>
      <c r="U707" s="43"/>
      <c r="V707" s="43"/>
      <c r="W707" s="43"/>
      <c r="X707" s="43"/>
      <c r="Y707" s="43"/>
      <c r="Z707" s="43"/>
    </row>
    <row r="708" ht="12.75" customHeight="1">
      <c r="A708" s="42"/>
      <c r="B708" s="43"/>
      <c r="C708" s="43"/>
      <c r="D708" s="43"/>
      <c r="E708" s="44"/>
      <c r="F708" s="43"/>
      <c r="G708" s="43"/>
      <c r="H708" s="43"/>
      <c r="I708" s="43"/>
      <c r="J708" s="43"/>
      <c r="K708" s="43"/>
      <c r="L708" s="43"/>
      <c r="M708" s="43"/>
      <c r="N708" s="43"/>
      <c r="O708" s="43"/>
      <c r="P708" s="43"/>
      <c r="Q708" s="43"/>
      <c r="R708" s="43"/>
      <c r="S708" s="43"/>
      <c r="T708" s="43"/>
      <c r="U708" s="43"/>
      <c r="V708" s="43"/>
      <c r="W708" s="43"/>
      <c r="X708" s="43"/>
      <c r="Y708" s="43"/>
      <c r="Z708" s="43"/>
    </row>
    <row r="709" ht="12.75" customHeight="1">
      <c r="A709" s="42"/>
      <c r="B709" s="43"/>
      <c r="C709" s="43"/>
      <c r="D709" s="43"/>
      <c r="E709" s="44"/>
      <c r="F709" s="43"/>
      <c r="G709" s="43"/>
      <c r="H709" s="43"/>
      <c r="I709" s="43"/>
      <c r="J709" s="43"/>
      <c r="K709" s="43"/>
      <c r="L709" s="43"/>
      <c r="M709" s="43"/>
      <c r="N709" s="43"/>
      <c r="O709" s="43"/>
      <c r="P709" s="43"/>
      <c r="Q709" s="43"/>
      <c r="R709" s="43"/>
      <c r="S709" s="43"/>
      <c r="T709" s="43"/>
      <c r="U709" s="43"/>
      <c r="V709" s="43"/>
      <c r="W709" s="43"/>
      <c r="X709" s="43"/>
      <c r="Y709" s="43"/>
      <c r="Z709" s="43"/>
    </row>
    <row r="710" ht="12.75" customHeight="1">
      <c r="A710" s="42"/>
      <c r="B710" s="43"/>
      <c r="C710" s="43"/>
      <c r="D710" s="43"/>
      <c r="E710" s="44"/>
      <c r="F710" s="43"/>
      <c r="G710" s="43"/>
      <c r="H710" s="43"/>
      <c r="I710" s="43"/>
      <c r="J710" s="43"/>
      <c r="K710" s="43"/>
      <c r="L710" s="43"/>
      <c r="M710" s="43"/>
      <c r="N710" s="43"/>
      <c r="O710" s="43"/>
      <c r="P710" s="43"/>
      <c r="Q710" s="43"/>
      <c r="R710" s="43"/>
      <c r="S710" s="43"/>
      <c r="T710" s="43"/>
      <c r="U710" s="43"/>
      <c r="V710" s="43"/>
      <c r="W710" s="43"/>
      <c r="X710" s="43"/>
      <c r="Y710" s="43"/>
      <c r="Z710" s="43"/>
    </row>
    <row r="711" ht="12.75" customHeight="1">
      <c r="A711" s="42"/>
      <c r="B711" s="43"/>
      <c r="C711" s="43"/>
      <c r="D711" s="43"/>
      <c r="E711" s="44"/>
      <c r="F711" s="43"/>
      <c r="G711" s="43"/>
      <c r="H711" s="43"/>
      <c r="I711" s="43"/>
      <c r="J711" s="43"/>
      <c r="K711" s="43"/>
      <c r="L711" s="43"/>
      <c r="M711" s="43"/>
      <c r="N711" s="43"/>
      <c r="O711" s="43"/>
      <c r="P711" s="43"/>
      <c r="Q711" s="43"/>
      <c r="R711" s="43"/>
      <c r="S711" s="43"/>
      <c r="T711" s="43"/>
      <c r="U711" s="43"/>
      <c r="V711" s="43"/>
      <c r="W711" s="43"/>
      <c r="X711" s="43"/>
      <c r="Y711" s="43"/>
      <c r="Z711" s="43"/>
    </row>
    <row r="712" ht="12.75" customHeight="1">
      <c r="A712" s="42"/>
      <c r="B712" s="43"/>
      <c r="C712" s="43"/>
      <c r="D712" s="43"/>
      <c r="E712" s="44"/>
      <c r="F712" s="43"/>
      <c r="G712" s="43"/>
      <c r="H712" s="43"/>
      <c r="I712" s="43"/>
      <c r="J712" s="43"/>
      <c r="K712" s="43"/>
      <c r="L712" s="43"/>
      <c r="M712" s="43"/>
      <c r="N712" s="43"/>
      <c r="O712" s="43"/>
      <c r="P712" s="43"/>
      <c r="Q712" s="43"/>
      <c r="R712" s="43"/>
      <c r="S712" s="43"/>
      <c r="T712" s="43"/>
      <c r="U712" s="43"/>
      <c r="V712" s="43"/>
      <c r="W712" s="43"/>
      <c r="X712" s="43"/>
      <c r="Y712" s="43"/>
      <c r="Z712" s="43"/>
    </row>
    <row r="713" ht="12.75" customHeight="1">
      <c r="A713" s="42"/>
      <c r="B713" s="43"/>
      <c r="C713" s="43"/>
      <c r="D713" s="43"/>
      <c r="E713" s="44"/>
      <c r="F713" s="43"/>
      <c r="G713" s="43"/>
      <c r="H713" s="43"/>
      <c r="I713" s="43"/>
      <c r="J713" s="43"/>
      <c r="K713" s="43"/>
      <c r="L713" s="43"/>
      <c r="M713" s="43"/>
      <c r="N713" s="43"/>
      <c r="O713" s="43"/>
      <c r="P713" s="43"/>
      <c r="Q713" s="43"/>
      <c r="R713" s="43"/>
      <c r="S713" s="43"/>
      <c r="T713" s="43"/>
      <c r="U713" s="43"/>
      <c r="V713" s="43"/>
      <c r="W713" s="43"/>
      <c r="X713" s="43"/>
      <c r="Y713" s="43"/>
      <c r="Z713" s="43"/>
    </row>
    <row r="714" ht="12.75" customHeight="1">
      <c r="A714" s="42"/>
      <c r="B714" s="43"/>
      <c r="C714" s="43"/>
      <c r="D714" s="43"/>
      <c r="E714" s="44"/>
      <c r="F714" s="43"/>
      <c r="G714" s="43"/>
      <c r="H714" s="43"/>
      <c r="I714" s="43"/>
      <c r="J714" s="43"/>
      <c r="K714" s="43"/>
      <c r="L714" s="43"/>
      <c r="M714" s="43"/>
      <c r="N714" s="43"/>
      <c r="O714" s="43"/>
      <c r="P714" s="43"/>
      <c r="Q714" s="43"/>
      <c r="R714" s="43"/>
      <c r="S714" s="43"/>
      <c r="T714" s="43"/>
      <c r="U714" s="43"/>
      <c r="V714" s="43"/>
      <c r="W714" s="43"/>
      <c r="X714" s="43"/>
      <c r="Y714" s="43"/>
      <c r="Z714" s="43"/>
    </row>
    <row r="715" ht="12.75" customHeight="1">
      <c r="A715" s="42"/>
      <c r="B715" s="43"/>
      <c r="C715" s="43"/>
      <c r="D715" s="43"/>
      <c r="E715" s="44"/>
      <c r="F715" s="43"/>
      <c r="G715" s="43"/>
      <c r="H715" s="43"/>
      <c r="I715" s="43"/>
      <c r="J715" s="43"/>
      <c r="K715" s="43"/>
      <c r="L715" s="43"/>
      <c r="M715" s="43"/>
      <c r="N715" s="43"/>
      <c r="O715" s="43"/>
      <c r="P715" s="43"/>
      <c r="Q715" s="43"/>
      <c r="R715" s="43"/>
      <c r="S715" s="43"/>
      <c r="T715" s="43"/>
      <c r="U715" s="43"/>
      <c r="V715" s="43"/>
      <c r="W715" s="43"/>
      <c r="X715" s="43"/>
      <c r="Y715" s="43"/>
      <c r="Z715" s="43"/>
    </row>
    <row r="716" ht="12.75" customHeight="1">
      <c r="A716" s="42"/>
      <c r="B716" s="43"/>
      <c r="C716" s="43"/>
      <c r="D716" s="43"/>
      <c r="E716" s="44"/>
      <c r="F716" s="43"/>
      <c r="G716" s="43"/>
      <c r="H716" s="43"/>
      <c r="I716" s="43"/>
      <c r="J716" s="43"/>
      <c r="K716" s="43"/>
      <c r="L716" s="43"/>
      <c r="M716" s="43"/>
      <c r="N716" s="43"/>
      <c r="O716" s="43"/>
      <c r="P716" s="43"/>
      <c r="Q716" s="43"/>
      <c r="R716" s="43"/>
      <c r="S716" s="43"/>
      <c r="T716" s="43"/>
      <c r="U716" s="43"/>
      <c r="V716" s="43"/>
      <c r="W716" s="43"/>
      <c r="X716" s="43"/>
      <c r="Y716" s="43"/>
      <c r="Z716" s="43"/>
    </row>
    <row r="717" ht="12.75" customHeight="1">
      <c r="A717" s="42"/>
      <c r="B717" s="43"/>
      <c r="C717" s="43"/>
      <c r="D717" s="43"/>
      <c r="E717" s="44"/>
      <c r="F717" s="43"/>
      <c r="G717" s="43"/>
      <c r="H717" s="43"/>
      <c r="I717" s="43"/>
      <c r="J717" s="43"/>
      <c r="K717" s="43"/>
      <c r="L717" s="43"/>
      <c r="M717" s="43"/>
      <c r="N717" s="43"/>
      <c r="O717" s="43"/>
      <c r="P717" s="43"/>
      <c r="Q717" s="43"/>
      <c r="R717" s="43"/>
      <c r="S717" s="43"/>
      <c r="T717" s="43"/>
      <c r="U717" s="43"/>
      <c r="V717" s="43"/>
      <c r="W717" s="43"/>
      <c r="X717" s="43"/>
      <c r="Y717" s="43"/>
      <c r="Z717" s="43"/>
    </row>
    <row r="718" ht="12.75" customHeight="1">
      <c r="A718" s="42"/>
      <c r="B718" s="43"/>
      <c r="C718" s="43"/>
      <c r="D718" s="43"/>
      <c r="E718" s="44"/>
      <c r="F718" s="43"/>
      <c r="G718" s="43"/>
      <c r="H718" s="43"/>
      <c r="I718" s="43"/>
      <c r="J718" s="43"/>
      <c r="K718" s="43"/>
      <c r="L718" s="43"/>
      <c r="M718" s="43"/>
      <c r="N718" s="43"/>
      <c r="O718" s="43"/>
      <c r="P718" s="43"/>
      <c r="Q718" s="43"/>
      <c r="R718" s="43"/>
      <c r="S718" s="43"/>
      <c r="T718" s="43"/>
      <c r="U718" s="43"/>
      <c r="V718" s="43"/>
      <c r="W718" s="43"/>
      <c r="X718" s="43"/>
      <c r="Y718" s="43"/>
      <c r="Z718" s="43"/>
    </row>
    <row r="719" ht="12.75" customHeight="1">
      <c r="A719" s="42"/>
      <c r="B719" s="43"/>
      <c r="C719" s="43"/>
      <c r="D719" s="43"/>
      <c r="E719" s="44"/>
      <c r="F719" s="43"/>
      <c r="G719" s="43"/>
      <c r="H719" s="43"/>
      <c r="I719" s="43"/>
      <c r="J719" s="43"/>
      <c r="K719" s="43"/>
      <c r="L719" s="43"/>
      <c r="M719" s="43"/>
      <c r="N719" s="43"/>
      <c r="O719" s="43"/>
      <c r="P719" s="43"/>
      <c r="Q719" s="43"/>
      <c r="R719" s="43"/>
      <c r="S719" s="43"/>
      <c r="T719" s="43"/>
      <c r="U719" s="43"/>
      <c r="V719" s="43"/>
      <c r="W719" s="43"/>
      <c r="X719" s="43"/>
      <c r="Y719" s="43"/>
      <c r="Z719" s="43"/>
    </row>
    <row r="720" ht="12.75" customHeight="1">
      <c r="A720" s="42"/>
      <c r="B720" s="43"/>
      <c r="C720" s="43"/>
      <c r="D720" s="43"/>
      <c r="E720" s="44"/>
      <c r="F720" s="43"/>
      <c r="G720" s="43"/>
      <c r="H720" s="43"/>
      <c r="I720" s="43"/>
      <c r="J720" s="43"/>
      <c r="K720" s="43"/>
      <c r="L720" s="43"/>
      <c r="M720" s="43"/>
      <c r="N720" s="43"/>
      <c r="O720" s="43"/>
      <c r="P720" s="43"/>
      <c r="Q720" s="43"/>
      <c r="R720" s="43"/>
      <c r="S720" s="43"/>
      <c r="T720" s="43"/>
      <c r="U720" s="43"/>
      <c r="V720" s="43"/>
      <c r="W720" s="43"/>
      <c r="X720" s="43"/>
      <c r="Y720" s="43"/>
      <c r="Z720" s="43"/>
    </row>
    <row r="721" ht="12.75" customHeight="1">
      <c r="A721" s="42"/>
      <c r="B721" s="43"/>
      <c r="C721" s="43"/>
      <c r="D721" s="43"/>
      <c r="E721" s="44"/>
      <c r="F721" s="43"/>
      <c r="G721" s="43"/>
      <c r="H721" s="43"/>
      <c r="I721" s="43"/>
      <c r="J721" s="43"/>
      <c r="K721" s="43"/>
      <c r="L721" s="43"/>
      <c r="M721" s="43"/>
      <c r="N721" s="43"/>
      <c r="O721" s="43"/>
      <c r="P721" s="43"/>
      <c r="Q721" s="43"/>
      <c r="R721" s="43"/>
      <c r="S721" s="43"/>
      <c r="T721" s="43"/>
      <c r="U721" s="43"/>
      <c r="V721" s="43"/>
      <c r="W721" s="43"/>
      <c r="X721" s="43"/>
      <c r="Y721" s="43"/>
      <c r="Z721" s="43"/>
    </row>
    <row r="722" ht="12.75" customHeight="1">
      <c r="A722" s="42"/>
      <c r="B722" s="43"/>
      <c r="C722" s="43"/>
      <c r="D722" s="43"/>
      <c r="E722" s="44"/>
      <c r="F722" s="43"/>
      <c r="G722" s="43"/>
      <c r="H722" s="43"/>
      <c r="I722" s="43"/>
      <c r="J722" s="43"/>
      <c r="K722" s="43"/>
      <c r="L722" s="43"/>
      <c r="M722" s="43"/>
      <c r="N722" s="43"/>
      <c r="O722" s="43"/>
      <c r="P722" s="43"/>
      <c r="Q722" s="43"/>
      <c r="R722" s="43"/>
      <c r="S722" s="43"/>
      <c r="T722" s="43"/>
      <c r="U722" s="43"/>
      <c r="V722" s="43"/>
      <c r="W722" s="43"/>
      <c r="X722" s="43"/>
      <c r="Y722" s="43"/>
      <c r="Z722" s="43"/>
    </row>
    <row r="723" ht="12.75" customHeight="1">
      <c r="A723" s="42"/>
      <c r="B723" s="43"/>
      <c r="C723" s="43"/>
      <c r="D723" s="43"/>
      <c r="E723" s="44"/>
      <c r="F723" s="43"/>
      <c r="G723" s="43"/>
      <c r="H723" s="43"/>
      <c r="I723" s="43"/>
      <c r="J723" s="43"/>
      <c r="K723" s="43"/>
      <c r="L723" s="43"/>
      <c r="M723" s="43"/>
      <c r="N723" s="43"/>
      <c r="O723" s="43"/>
      <c r="P723" s="43"/>
      <c r="Q723" s="43"/>
      <c r="R723" s="43"/>
      <c r="S723" s="43"/>
      <c r="T723" s="43"/>
      <c r="U723" s="43"/>
      <c r="V723" s="43"/>
      <c r="W723" s="43"/>
      <c r="X723" s="43"/>
      <c r="Y723" s="43"/>
      <c r="Z723" s="43"/>
    </row>
    <row r="724" ht="12.75" customHeight="1">
      <c r="A724" s="42"/>
      <c r="B724" s="43"/>
      <c r="C724" s="43"/>
      <c r="D724" s="43"/>
      <c r="E724" s="44"/>
      <c r="F724" s="43"/>
      <c r="G724" s="43"/>
      <c r="H724" s="43"/>
      <c r="I724" s="43"/>
      <c r="J724" s="43"/>
      <c r="K724" s="43"/>
      <c r="L724" s="43"/>
      <c r="M724" s="43"/>
      <c r="N724" s="43"/>
      <c r="O724" s="43"/>
      <c r="P724" s="43"/>
      <c r="Q724" s="43"/>
      <c r="R724" s="43"/>
      <c r="S724" s="43"/>
      <c r="T724" s="43"/>
      <c r="U724" s="43"/>
      <c r="V724" s="43"/>
      <c r="W724" s="43"/>
      <c r="X724" s="43"/>
      <c r="Y724" s="43"/>
      <c r="Z724" s="43"/>
    </row>
    <row r="725" ht="12.75" customHeight="1">
      <c r="A725" s="42"/>
      <c r="B725" s="43"/>
      <c r="C725" s="43"/>
      <c r="D725" s="43"/>
      <c r="E725" s="44"/>
      <c r="F725" s="43"/>
      <c r="G725" s="43"/>
      <c r="H725" s="43"/>
      <c r="I725" s="43"/>
      <c r="J725" s="43"/>
      <c r="K725" s="43"/>
      <c r="L725" s="43"/>
      <c r="M725" s="43"/>
      <c r="N725" s="43"/>
      <c r="O725" s="43"/>
      <c r="P725" s="43"/>
      <c r="Q725" s="43"/>
      <c r="R725" s="43"/>
      <c r="S725" s="43"/>
      <c r="T725" s="43"/>
      <c r="U725" s="43"/>
      <c r="V725" s="43"/>
      <c r="W725" s="43"/>
      <c r="X725" s="43"/>
      <c r="Y725" s="43"/>
      <c r="Z725" s="43"/>
    </row>
    <row r="726" ht="12.75" customHeight="1">
      <c r="A726" s="42"/>
      <c r="B726" s="43"/>
      <c r="C726" s="43"/>
      <c r="D726" s="43"/>
      <c r="E726" s="44"/>
      <c r="F726" s="43"/>
      <c r="G726" s="43"/>
      <c r="H726" s="43"/>
      <c r="I726" s="43"/>
      <c r="J726" s="43"/>
      <c r="K726" s="43"/>
      <c r="L726" s="43"/>
      <c r="M726" s="43"/>
      <c r="N726" s="43"/>
      <c r="O726" s="43"/>
      <c r="P726" s="43"/>
      <c r="Q726" s="43"/>
      <c r="R726" s="43"/>
      <c r="S726" s="43"/>
      <c r="T726" s="43"/>
      <c r="U726" s="43"/>
      <c r="V726" s="43"/>
      <c r="W726" s="43"/>
      <c r="X726" s="43"/>
      <c r="Y726" s="43"/>
      <c r="Z726" s="43"/>
    </row>
    <row r="727" ht="12.75" customHeight="1">
      <c r="A727" s="42"/>
      <c r="B727" s="43"/>
      <c r="C727" s="43"/>
      <c r="D727" s="43"/>
      <c r="E727" s="44"/>
      <c r="F727" s="43"/>
      <c r="G727" s="43"/>
      <c r="H727" s="43"/>
      <c r="I727" s="43"/>
      <c r="J727" s="43"/>
      <c r="K727" s="43"/>
      <c r="L727" s="43"/>
      <c r="M727" s="43"/>
      <c r="N727" s="43"/>
      <c r="O727" s="43"/>
      <c r="P727" s="43"/>
      <c r="Q727" s="43"/>
      <c r="R727" s="43"/>
      <c r="S727" s="43"/>
      <c r="T727" s="43"/>
      <c r="U727" s="43"/>
      <c r="V727" s="43"/>
      <c r="W727" s="43"/>
      <c r="X727" s="43"/>
      <c r="Y727" s="43"/>
      <c r="Z727" s="43"/>
    </row>
    <row r="728" ht="12.75" customHeight="1">
      <c r="A728" s="42"/>
      <c r="B728" s="43"/>
      <c r="C728" s="43"/>
      <c r="D728" s="43"/>
      <c r="E728" s="44"/>
      <c r="F728" s="43"/>
      <c r="G728" s="43"/>
      <c r="H728" s="43"/>
      <c r="I728" s="43"/>
      <c r="J728" s="43"/>
      <c r="K728" s="43"/>
      <c r="L728" s="43"/>
      <c r="M728" s="43"/>
      <c r="N728" s="43"/>
      <c r="O728" s="43"/>
      <c r="P728" s="43"/>
      <c r="Q728" s="43"/>
      <c r="R728" s="43"/>
      <c r="S728" s="43"/>
      <c r="T728" s="43"/>
      <c r="U728" s="43"/>
      <c r="V728" s="43"/>
      <c r="W728" s="43"/>
      <c r="X728" s="43"/>
      <c r="Y728" s="43"/>
      <c r="Z728" s="43"/>
    </row>
    <row r="729" ht="12.75" customHeight="1">
      <c r="A729" s="42"/>
      <c r="B729" s="43"/>
      <c r="C729" s="43"/>
      <c r="D729" s="43"/>
      <c r="E729" s="44"/>
      <c r="F729" s="43"/>
      <c r="G729" s="43"/>
      <c r="H729" s="43"/>
      <c r="I729" s="43"/>
      <c r="J729" s="43"/>
      <c r="K729" s="43"/>
      <c r="L729" s="43"/>
      <c r="M729" s="43"/>
      <c r="N729" s="43"/>
      <c r="O729" s="43"/>
      <c r="P729" s="43"/>
      <c r="Q729" s="43"/>
      <c r="R729" s="43"/>
      <c r="S729" s="43"/>
      <c r="T729" s="43"/>
      <c r="U729" s="43"/>
      <c r="V729" s="43"/>
      <c r="W729" s="43"/>
      <c r="X729" s="43"/>
      <c r="Y729" s="43"/>
      <c r="Z729" s="43"/>
    </row>
    <row r="730" ht="12.75" customHeight="1">
      <c r="A730" s="42"/>
      <c r="B730" s="43"/>
      <c r="C730" s="43"/>
      <c r="D730" s="43"/>
      <c r="E730" s="44"/>
      <c r="F730" s="43"/>
      <c r="G730" s="43"/>
      <c r="H730" s="43"/>
      <c r="I730" s="43"/>
      <c r="J730" s="43"/>
      <c r="K730" s="43"/>
      <c r="L730" s="43"/>
      <c r="M730" s="43"/>
      <c r="N730" s="43"/>
      <c r="O730" s="43"/>
      <c r="P730" s="43"/>
      <c r="Q730" s="43"/>
      <c r="R730" s="43"/>
      <c r="S730" s="43"/>
      <c r="T730" s="43"/>
      <c r="U730" s="43"/>
      <c r="V730" s="43"/>
      <c r="W730" s="43"/>
      <c r="X730" s="43"/>
      <c r="Y730" s="43"/>
      <c r="Z730" s="43"/>
    </row>
    <row r="731" ht="12.75" customHeight="1">
      <c r="A731" s="42"/>
      <c r="B731" s="43"/>
      <c r="C731" s="43"/>
      <c r="D731" s="43"/>
      <c r="E731" s="44"/>
      <c r="F731" s="43"/>
      <c r="G731" s="43"/>
      <c r="H731" s="43"/>
      <c r="I731" s="43"/>
      <c r="J731" s="43"/>
      <c r="K731" s="43"/>
      <c r="L731" s="43"/>
      <c r="M731" s="43"/>
      <c r="N731" s="43"/>
      <c r="O731" s="43"/>
      <c r="P731" s="43"/>
      <c r="Q731" s="43"/>
      <c r="R731" s="43"/>
      <c r="S731" s="43"/>
      <c r="T731" s="43"/>
      <c r="U731" s="43"/>
      <c r="V731" s="43"/>
      <c r="W731" s="43"/>
      <c r="X731" s="43"/>
      <c r="Y731" s="43"/>
      <c r="Z731" s="43"/>
    </row>
    <row r="732" ht="12.75" customHeight="1">
      <c r="A732" s="42"/>
      <c r="B732" s="43"/>
      <c r="C732" s="43"/>
      <c r="D732" s="43"/>
      <c r="E732" s="44"/>
      <c r="F732" s="43"/>
      <c r="G732" s="43"/>
      <c r="H732" s="43"/>
      <c r="I732" s="43"/>
      <c r="J732" s="43"/>
      <c r="K732" s="43"/>
      <c r="L732" s="43"/>
      <c r="M732" s="43"/>
      <c r="N732" s="43"/>
      <c r="O732" s="43"/>
      <c r="P732" s="43"/>
      <c r="Q732" s="43"/>
      <c r="R732" s="43"/>
      <c r="S732" s="43"/>
      <c r="T732" s="43"/>
      <c r="U732" s="43"/>
      <c r="V732" s="43"/>
      <c r="W732" s="43"/>
      <c r="X732" s="43"/>
      <c r="Y732" s="43"/>
      <c r="Z732" s="43"/>
    </row>
    <row r="733" ht="12.75" customHeight="1">
      <c r="A733" s="42"/>
      <c r="B733" s="43"/>
      <c r="C733" s="43"/>
      <c r="D733" s="43"/>
      <c r="E733" s="44"/>
      <c r="F733" s="43"/>
      <c r="G733" s="43"/>
      <c r="H733" s="43"/>
      <c r="I733" s="43"/>
      <c r="J733" s="43"/>
      <c r="K733" s="43"/>
      <c r="L733" s="43"/>
      <c r="M733" s="43"/>
      <c r="N733" s="43"/>
      <c r="O733" s="43"/>
      <c r="P733" s="43"/>
      <c r="Q733" s="43"/>
      <c r="R733" s="43"/>
      <c r="S733" s="43"/>
      <c r="T733" s="43"/>
      <c r="U733" s="43"/>
      <c r="V733" s="43"/>
      <c r="W733" s="43"/>
      <c r="X733" s="43"/>
      <c r="Y733" s="43"/>
      <c r="Z733" s="43"/>
    </row>
    <row r="734" ht="12.75" customHeight="1">
      <c r="A734" s="42"/>
      <c r="B734" s="43"/>
      <c r="C734" s="43"/>
      <c r="D734" s="43"/>
      <c r="E734" s="44"/>
      <c r="F734" s="43"/>
      <c r="G734" s="43"/>
      <c r="H734" s="43"/>
      <c r="I734" s="43"/>
      <c r="J734" s="43"/>
      <c r="K734" s="43"/>
      <c r="L734" s="43"/>
      <c r="M734" s="43"/>
      <c r="N734" s="43"/>
      <c r="O734" s="43"/>
      <c r="P734" s="43"/>
      <c r="Q734" s="43"/>
      <c r="R734" s="43"/>
      <c r="S734" s="43"/>
      <c r="T734" s="43"/>
      <c r="U734" s="43"/>
      <c r="V734" s="43"/>
      <c r="W734" s="43"/>
      <c r="X734" s="43"/>
      <c r="Y734" s="43"/>
      <c r="Z734" s="43"/>
    </row>
    <row r="735" ht="12.75" customHeight="1">
      <c r="A735" s="42"/>
      <c r="B735" s="43"/>
      <c r="C735" s="43"/>
      <c r="D735" s="43"/>
      <c r="E735" s="44"/>
      <c r="F735" s="43"/>
      <c r="G735" s="43"/>
      <c r="H735" s="43"/>
      <c r="I735" s="43"/>
      <c r="J735" s="43"/>
      <c r="K735" s="43"/>
      <c r="L735" s="43"/>
      <c r="M735" s="43"/>
      <c r="N735" s="43"/>
      <c r="O735" s="43"/>
      <c r="P735" s="43"/>
      <c r="Q735" s="43"/>
      <c r="R735" s="43"/>
      <c r="S735" s="43"/>
      <c r="T735" s="43"/>
      <c r="U735" s="43"/>
      <c r="V735" s="43"/>
      <c r="W735" s="43"/>
      <c r="X735" s="43"/>
      <c r="Y735" s="43"/>
      <c r="Z735" s="43"/>
    </row>
    <row r="736" ht="12.75" customHeight="1">
      <c r="A736" s="42"/>
      <c r="B736" s="43"/>
      <c r="C736" s="43"/>
      <c r="D736" s="43"/>
      <c r="E736" s="44"/>
      <c r="F736" s="43"/>
      <c r="G736" s="43"/>
      <c r="H736" s="43"/>
      <c r="I736" s="43"/>
      <c r="J736" s="43"/>
      <c r="K736" s="43"/>
      <c r="L736" s="43"/>
      <c r="M736" s="43"/>
      <c r="N736" s="43"/>
      <c r="O736" s="43"/>
      <c r="P736" s="43"/>
      <c r="Q736" s="43"/>
      <c r="R736" s="43"/>
      <c r="S736" s="43"/>
      <c r="T736" s="43"/>
      <c r="U736" s="43"/>
      <c r="V736" s="43"/>
      <c r="W736" s="43"/>
      <c r="X736" s="43"/>
      <c r="Y736" s="43"/>
      <c r="Z736" s="43"/>
    </row>
    <row r="737" ht="12.75" customHeight="1">
      <c r="A737" s="42"/>
      <c r="B737" s="43"/>
      <c r="C737" s="43"/>
      <c r="D737" s="43"/>
      <c r="E737" s="44"/>
      <c r="F737" s="43"/>
      <c r="G737" s="43"/>
      <c r="H737" s="43"/>
      <c r="I737" s="43"/>
      <c r="J737" s="43"/>
      <c r="K737" s="43"/>
      <c r="L737" s="43"/>
      <c r="M737" s="43"/>
      <c r="N737" s="43"/>
      <c r="O737" s="43"/>
      <c r="P737" s="43"/>
      <c r="Q737" s="43"/>
      <c r="R737" s="43"/>
      <c r="S737" s="43"/>
      <c r="T737" s="43"/>
      <c r="U737" s="43"/>
      <c r="V737" s="43"/>
      <c r="W737" s="43"/>
      <c r="X737" s="43"/>
      <c r="Y737" s="43"/>
      <c r="Z737" s="43"/>
    </row>
    <row r="738" ht="12.75" customHeight="1">
      <c r="A738" s="42"/>
      <c r="B738" s="43"/>
      <c r="C738" s="43"/>
      <c r="D738" s="43"/>
      <c r="E738" s="44"/>
      <c r="F738" s="43"/>
      <c r="G738" s="43"/>
      <c r="H738" s="43"/>
      <c r="I738" s="43"/>
      <c r="J738" s="43"/>
      <c r="K738" s="43"/>
      <c r="L738" s="43"/>
      <c r="M738" s="43"/>
      <c r="N738" s="43"/>
      <c r="O738" s="43"/>
      <c r="P738" s="43"/>
      <c r="Q738" s="43"/>
      <c r="R738" s="43"/>
      <c r="S738" s="43"/>
      <c r="T738" s="43"/>
      <c r="U738" s="43"/>
      <c r="V738" s="43"/>
      <c r="W738" s="43"/>
      <c r="X738" s="43"/>
      <c r="Y738" s="43"/>
      <c r="Z738" s="43"/>
    </row>
    <row r="739" ht="12.75" customHeight="1">
      <c r="A739" s="42"/>
      <c r="B739" s="43"/>
      <c r="C739" s="43"/>
      <c r="D739" s="43"/>
      <c r="E739" s="44"/>
      <c r="F739" s="43"/>
      <c r="G739" s="43"/>
      <c r="H739" s="43"/>
      <c r="I739" s="43"/>
      <c r="J739" s="43"/>
      <c r="K739" s="43"/>
      <c r="L739" s="43"/>
      <c r="M739" s="43"/>
      <c r="N739" s="43"/>
      <c r="O739" s="43"/>
      <c r="P739" s="43"/>
      <c r="Q739" s="43"/>
      <c r="R739" s="43"/>
      <c r="S739" s="43"/>
      <c r="T739" s="43"/>
      <c r="U739" s="43"/>
      <c r="V739" s="43"/>
      <c r="W739" s="43"/>
      <c r="X739" s="43"/>
      <c r="Y739" s="43"/>
      <c r="Z739" s="43"/>
    </row>
    <row r="740" ht="12.75" customHeight="1">
      <c r="A740" s="42"/>
      <c r="B740" s="43"/>
      <c r="C740" s="43"/>
      <c r="D740" s="43"/>
      <c r="E740" s="44"/>
      <c r="F740" s="43"/>
      <c r="G740" s="43"/>
      <c r="H740" s="43"/>
      <c r="I740" s="43"/>
      <c r="J740" s="43"/>
      <c r="K740" s="43"/>
      <c r="L740" s="43"/>
      <c r="M740" s="43"/>
      <c r="N740" s="43"/>
      <c r="O740" s="43"/>
      <c r="P740" s="43"/>
      <c r="Q740" s="43"/>
      <c r="R740" s="43"/>
      <c r="S740" s="43"/>
      <c r="T740" s="43"/>
      <c r="U740" s="43"/>
      <c r="V740" s="43"/>
      <c r="W740" s="43"/>
      <c r="X740" s="43"/>
      <c r="Y740" s="43"/>
      <c r="Z740" s="43"/>
    </row>
    <row r="741" ht="12.75" customHeight="1">
      <c r="A741" s="42"/>
      <c r="B741" s="43"/>
      <c r="C741" s="43"/>
      <c r="D741" s="43"/>
      <c r="E741" s="44"/>
      <c r="F741" s="43"/>
      <c r="G741" s="43"/>
      <c r="H741" s="43"/>
      <c r="I741" s="43"/>
      <c r="J741" s="43"/>
      <c r="K741" s="43"/>
      <c r="L741" s="43"/>
      <c r="M741" s="43"/>
      <c r="N741" s="43"/>
      <c r="O741" s="43"/>
      <c r="P741" s="43"/>
      <c r="Q741" s="43"/>
      <c r="R741" s="43"/>
      <c r="S741" s="43"/>
      <c r="T741" s="43"/>
      <c r="U741" s="43"/>
      <c r="V741" s="43"/>
      <c r="W741" s="43"/>
      <c r="X741" s="43"/>
      <c r="Y741" s="43"/>
      <c r="Z741" s="43"/>
    </row>
    <row r="742" ht="12.75" customHeight="1">
      <c r="A742" s="42"/>
      <c r="B742" s="43"/>
      <c r="C742" s="43"/>
      <c r="D742" s="43"/>
      <c r="E742" s="44"/>
      <c r="F742" s="43"/>
      <c r="G742" s="43"/>
      <c r="H742" s="43"/>
      <c r="I742" s="43"/>
      <c r="J742" s="43"/>
      <c r="K742" s="43"/>
      <c r="L742" s="43"/>
      <c r="M742" s="43"/>
      <c r="N742" s="43"/>
      <c r="O742" s="43"/>
      <c r="P742" s="43"/>
      <c r="Q742" s="43"/>
      <c r="R742" s="43"/>
      <c r="S742" s="43"/>
      <c r="T742" s="43"/>
      <c r="U742" s="43"/>
      <c r="V742" s="43"/>
      <c r="W742" s="43"/>
      <c r="X742" s="43"/>
      <c r="Y742" s="43"/>
      <c r="Z742" s="43"/>
    </row>
    <row r="743" ht="12.75" customHeight="1">
      <c r="A743" s="42"/>
      <c r="B743" s="43"/>
      <c r="C743" s="43"/>
      <c r="D743" s="43"/>
      <c r="E743" s="44"/>
      <c r="F743" s="43"/>
      <c r="G743" s="43"/>
      <c r="H743" s="43"/>
      <c r="I743" s="43"/>
      <c r="J743" s="43"/>
      <c r="K743" s="43"/>
      <c r="L743" s="43"/>
      <c r="M743" s="43"/>
      <c r="N743" s="43"/>
      <c r="O743" s="43"/>
      <c r="P743" s="43"/>
      <c r="Q743" s="43"/>
      <c r="R743" s="43"/>
      <c r="S743" s="43"/>
      <c r="T743" s="43"/>
      <c r="U743" s="43"/>
      <c r="V743" s="43"/>
      <c r="W743" s="43"/>
      <c r="X743" s="43"/>
      <c r="Y743" s="43"/>
      <c r="Z743" s="43"/>
    </row>
    <row r="744" ht="12.75" customHeight="1">
      <c r="A744" s="42"/>
      <c r="B744" s="43"/>
      <c r="C744" s="43"/>
      <c r="D744" s="43"/>
      <c r="E744" s="44"/>
      <c r="F744" s="43"/>
      <c r="G744" s="43"/>
      <c r="H744" s="43"/>
      <c r="I744" s="43"/>
      <c r="J744" s="43"/>
      <c r="K744" s="43"/>
      <c r="L744" s="43"/>
      <c r="M744" s="43"/>
      <c r="N744" s="43"/>
      <c r="O744" s="43"/>
      <c r="P744" s="43"/>
      <c r="Q744" s="43"/>
      <c r="R744" s="43"/>
      <c r="S744" s="43"/>
      <c r="T744" s="43"/>
      <c r="U744" s="43"/>
      <c r="V744" s="43"/>
      <c r="W744" s="43"/>
      <c r="X744" s="43"/>
      <c r="Y744" s="43"/>
      <c r="Z744" s="43"/>
    </row>
    <row r="745" ht="12.75" customHeight="1">
      <c r="A745" s="42"/>
      <c r="B745" s="43"/>
      <c r="C745" s="43"/>
      <c r="D745" s="43"/>
      <c r="E745" s="44"/>
      <c r="F745" s="43"/>
      <c r="G745" s="43"/>
      <c r="H745" s="43"/>
      <c r="I745" s="43"/>
      <c r="J745" s="43"/>
      <c r="K745" s="43"/>
      <c r="L745" s="43"/>
      <c r="M745" s="43"/>
      <c r="N745" s="43"/>
      <c r="O745" s="43"/>
      <c r="P745" s="43"/>
      <c r="Q745" s="43"/>
      <c r="R745" s="43"/>
      <c r="S745" s="43"/>
      <c r="T745" s="43"/>
      <c r="U745" s="43"/>
      <c r="V745" s="43"/>
      <c r="W745" s="43"/>
      <c r="X745" s="43"/>
      <c r="Y745" s="43"/>
      <c r="Z745" s="43"/>
    </row>
    <row r="746" ht="12.75" customHeight="1">
      <c r="A746" s="42"/>
      <c r="B746" s="43"/>
      <c r="C746" s="43"/>
      <c r="D746" s="43"/>
      <c r="E746" s="44"/>
      <c r="F746" s="43"/>
      <c r="G746" s="43"/>
      <c r="H746" s="43"/>
      <c r="I746" s="43"/>
      <c r="J746" s="43"/>
      <c r="K746" s="43"/>
      <c r="L746" s="43"/>
      <c r="M746" s="43"/>
      <c r="N746" s="43"/>
      <c r="O746" s="43"/>
      <c r="P746" s="43"/>
      <c r="Q746" s="43"/>
      <c r="R746" s="43"/>
      <c r="S746" s="43"/>
      <c r="T746" s="43"/>
      <c r="U746" s="43"/>
      <c r="V746" s="43"/>
      <c r="W746" s="43"/>
      <c r="X746" s="43"/>
      <c r="Y746" s="43"/>
      <c r="Z746" s="43"/>
    </row>
    <row r="747" ht="12.75" customHeight="1">
      <c r="A747" s="42"/>
      <c r="B747" s="43"/>
      <c r="C747" s="43"/>
      <c r="D747" s="43"/>
      <c r="E747" s="44"/>
      <c r="F747" s="43"/>
      <c r="G747" s="43"/>
      <c r="H747" s="43"/>
      <c r="I747" s="43"/>
      <c r="J747" s="43"/>
      <c r="K747" s="43"/>
      <c r="L747" s="43"/>
      <c r="M747" s="43"/>
      <c r="N747" s="43"/>
      <c r="O747" s="43"/>
      <c r="P747" s="43"/>
      <c r="Q747" s="43"/>
      <c r="R747" s="43"/>
      <c r="S747" s="43"/>
      <c r="T747" s="43"/>
      <c r="U747" s="43"/>
      <c r="V747" s="43"/>
      <c r="W747" s="43"/>
      <c r="X747" s="43"/>
      <c r="Y747" s="43"/>
      <c r="Z747" s="43"/>
    </row>
    <row r="748" ht="12.75" customHeight="1">
      <c r="A748" s="42"/>
      <c r="B748" s="43"/>
      <c r="C748" s="43"/>
      <c r="D748" s="43"/>
      <c r="E748" s="44"/>
      <c r="F748" s="43"/>
      <c r="G748" s="43"/>
      <c r="H748" s="43"/>
      <c r="I748" s="43"/>
      <c r="J748" s="43"/>
      <c r="K748" s="43"/>
      <c r="L748" s="43"/>
      <c r="M748" s="43"/>
      <c r="N748" s="43"/>
      <c r="O748" s="43"/>
      <c r="P748" s="43"/>
      <c r="Q748" s="43"/>
      <c r="R748" s="43"/>
      <c r="S748" s="43"/>
      <c r="T748" s="43"/>
      <c r="U748" s="43"/>
      <c r="V748" s="43"/>
      <c r="W748" s="43"/>
      <c r="X748" s="43"/>
      <c r="Y748" s="43"/>
      <c r="Z748" s="43"/>
    </row>
    <row r="749" ht="12.75" customHeight="1">
      <c r="A749" s="42"/>
      <c r="B749" s="43"/>
      <c r="C749" s="43"/>
      <c r="D749" s="43"/>
      <c r="E749" s="44"/>
      <c r="F749" s="43"/>
      <c r="G749" s="43"/>
      <c r="H749" s="43"/>
      <c r="I749" s="43"/>
      <c r="J749" s="43"/>
      <c r="K749" s="43"/>
      <c r="L749" s="43"/>
      <c r="M749" s="43"/>
      <c r="N749" s="43"/>
      <c r="O749" s="43"/>
      <c r="P749" s="43"/>
      <c r="Q749" s="43"/>
      <c r="R749" s="43"/>
      <c r="S749" s="43"/>
      <c r="T749" s="43"/>
      <c r="U749" s="43"/>
      <c r="V749" s="43"/>
      <c r="W749" s="43"/>
      <c r="X749" s="43"/>
      <c r="Y749" s="43"/>
      <c r="Z749" s="43"/>
    </row>
    <row r="750" ht="12.75" customHeight="1">
      <c r="A750" s="42"/>
      <c r="B750" s="43"/>
      <c r="C750" s="43"/>
      <c r="D750" s="43"/>
      <c r="E750" s="44"/>
      <c r="F750" s="43"/>
      <c r="G750" s="43"/>
      <c r="H750" s="43"/>
      <c r="I750" s="43"/>
      <c r="J750" s="43"/>
      <c r="K750" s="43"/>
      <c r="L750" s="43"/>
      <c r="M750" s="43"/>
      <c r="N750" s="43"/>
      <c r="O750" s="43"/>
      <c r="P750" s="43"/>
      <c r="Q750" s="43"/>
      <c r="R750" s="43"/>
      <c r="S750" s="43"/>
      <c r="T750" s="43"/>
      <c r="U750" s="43"/>
      <c r="V750" s="43"/>
      <c r="W750" s="43"/>
      <c r="X750" s="43"/>
      <c r="Y750" s="43"/>
      <c r="Z750" s="43"/>
    </row>
    <row r="751" ht="12.75" customHeight="1">
      <c r="A751" s="42"/>
      <c r="B751" s="43"/>
      <c r="C751" s="43"/>
      <c r="D751" s="43"/>
      <c r="E751" s="44"/>
      <c r="F751" s="43"/>
      <c r="G751" s="43"/>
      <c r="H751" s="43"/>
      <c r="I751" s="43"/>
      <c r="J751" s="43"/>
      <c r="K751" s="43"/>
      <c r="L751" s="43"/>
      <c r="M751" s="43"/>
      <c r="N751" s="43"/>
      <c r="O751" s="43"/>
      <c r="P751" s="43"/>
      <c r="Q751" s="43"/>
      <c r="R751" s="43"/>
      <c r="S751" s="43"/>
      <c r="T751" s="43"/>
      <c r="U751" s="43"/>
      <c r="V751" s="43"/>
      <c r="W751" s="43"/>
      <c r="X751" s="43"/>
      <c r="Y751" s="43"/>
      <c r="Z751" s="43"/>
    </row>
    <row r="752" ht="12.75" customHeight="1">
      <c r="A752" s="42"/>
      <c r="B752" s="43"/>
      <c r="C752" s="43"/>
      <c r="D752" s="43"/>
      <c r="E752" s="44"/>
      <c r="F752" s="43"/>
      <c r="G752" s="43"/>
      <c r="H752" s="43"/>
      <c r="I752" s="43"/>
      <c r="J752" s="43"/>
      <c r="K752" s="43"/>
      <c r="L752" s="43"/>
      <c r="M752" s="43"/>
      <c r="N752" s="43"/>
      <c r="O752" s="43"/>
      <c r="P752" s="43"/>
      <c r="Q752" s="43"/>
      <c r="R752" s="43"/>
      <c r="S752" s="43"/>
      <c r="T752" s="43"/>
      <c r="U752" s="43"/>
      <c r="V752" s="43"/>
      <c r="W752" s="43"/>
      <c r="X752" s="43"/>
      <c r="Y752" s="43"/>
      <c r="Z752" s="43"/>
    </row>
    <row r="753" ht="12.75" customHeight="1">
      <c r="A753" s="42"/>
      <c r="B753" s="43"/>
      <c r="C753" s="43"/>
      <c r="D753" s="43"/>
      <c r="E753" s="44"/>
      <c r="F753" s="43"/>
      <c r="G753" s="43"/>
      <c r="H753" s="43"/>
      <c r="I753" s="43"/>
      <c r="J753" s="43"/>
      <c r="K753" s="43"/>
      <c r="L753" s="43"/>
      <c r="M753" s="43"/>
      <c r="N753" s="43"/>
      <c r="O753" s="43"/>
      <c r="P753" s="43"/>
      <c r="Q753" s="43"/>
      <c r="R753" s="43"/>
      <c r="S753" s="43"/>
      <c r="T753" s="43"/>
      <c r="U753" s="43"/>
      <c r="V753" s="43"/>
      <c r="W753" s="43"/>
      <c r="X753" s="43"/>
      <c r="Y753" s="43"/>
      <c r="Z753" s="43"/>
    </row>
    <row r="754" ht="12.75" customHeight="1">
      <c r="A754" s="42"/>
      <c r="B754" s="43"/>
      <c r="C754" s="43"/>
      <c r="D754" s="43"/>
      <c r="E754" s="44"/>
      <c r="F754" s="43"/>
      <c r="G754" s="43"/>
      <c r="H754" s="43"/>
      <c r="I754" s="43"/>
      <c r="J754" s="43"/>
      <c r="K754" s="43"/>
      <c r="L754" s="43"/>
      <c r="M754" s="43"/>
      <c r="N754" s="43"/>
      <c r="O754" s="43"/>
      <c r="P754" s="43"/>
      <c r="Q754" s="43"/>
      <c r="R754" s="43"/>
      <c r="S754" s="43"/>
      <c r="T754" s="43"/>
      <c r="U754" s="43"/>
      <c r="V754" s="43"/>
      <c r="W754" s="43"/>
      <c r="X754" s="43"/>
      <c r="Y754" s="43"/>
      <c r="Z754" s="43"/>
    </row>
    <row r="755" ht="12.75" customHeight="1">
      <c r="A755" s="42"/>
      <c r="B755" s="43"/>
      <c r="C755" s="43"/>
      <c r="D755" s="43"/>
      <c r="E755" s="44"/>
      <c r="F755" s="43"/>
      <c r="G755" s="43"/>
      <c r="H755" s="43"/>
      <c r="I755" s="43"/>
      <c r="J755" s="43"/>
      <c r="K755" s="43"/>
      <c r="L755" s="43"/>
      <c r="M755" s="43"/>
      <c r="N755" s="43"/>
      <c r="O755" s="43"/>
      <c r="P755" s="43"/>
      <c r="Q755" s="43"/>
      <c r="R755" s="43"/>
      <c r="S755" s="43"/>
      <c r="T755" s="43"/>
      <c r="U755" s="43"/>
      <c r="V755" s="43"/>
      <c r="W755" s="43"/>
      <c r="X755" s="43"/>
      <c r="Y755" s="43"/>
      <c r="Z755" s="43"/>
    </row>
    <row r="756" ht="12.75" customHeight="1">
      <c r="A756" s="42"/>
      <c r="B756" s="43"/>
      <c r="C756" s="43"/>
      <c r="D756" s="43"/>
      <c r="E756" s="44"/>
      <c r="F756" s="43"/>
      <c r="G756" s="43"/>
      <c r="H756" s="43"/>
      <c r="I756" s="43"/>
      <c r="J756" s="43"/>
      <c r="K756" s="43"/>
      <c r="L756" s="43"/>
      <c r="M756" s="43"/>
      <c r="N756" s="43"/>
      <c r="O756" s="43"/>
      <c r="P756" s="43"/>
      <c r="Q756" s="43"/>
      <c r="R756" s="43"/>
      <c r="S756" s="43"/>
      <c r="T756" s="43"/>
      <c r="U756" s="43"/>
      <c r="V756" s="43"/>
      <c r="W756" s="43"/>
      <c r="X756" s="43"/>
      <c r="Y756" s="43"/>
      <c r="Z756" s="43"/>
    </row>
    <row r="757" ht="12.75" customHeight="1">
      <c r="A757" s="42"/>
      <c r="B757" s="43"/>
      <c r="C757" s="43"/>
      <c r="D757" s="43"/>
      <c r="E757" s="44"/>
      <c r="F757" s="43"/>
      <c r="G757" s="43"/>
      <c r="H757" s="43"/>
      <c r="I757" s="43"/>
      <c r="J757" s="43"/>
      <c r="K757" s="43"/>
      <c r="L757" s="43"/>
      <c r="M757" s="43"/>
      <c r="N757" s="43"/>
      <c r="O757" s="43"/>
      <c r="P757" s="43"/>
      <c r="Q757" s="43"/>
      <c r="R757" s="43"/>
      <c r="S757" s="43"/>
      <c r="T757" s="43"/>
      <c r="U757" s="43"/>
      <c r="V757" s="43"/>
      <c r="W757" s="43"/>
      <c r="X757" s="43"/>
      <c r="Y757" s="43"/>
      <c r="Z757" s="43"/>
    </row>
    <row r="758" ht="12.75" customHeight="1">
      <c r="A758" s="42"/>
      <c r="B758" s="43"/>
      <c r="C758" s="43"/>
      <c r="D758" s="43"/>
      <c r="E758" s="44"/>
      <c r="F758" s="43"/>
      <c r="G758" s="43"/>
      <c r="H758" s="43"/>
      <c r="I758" s="43"/>
      <c r="J758" s="43"/>
      <c r="K758" s="43"/>
      <c r="L758" s="43"/>
      <c r="M758" s="43"/>
      <c r="N758" s="43"/>
      <c r="O758" s="43"/>
      <c r="P758" s="43"/>
      <c r="Q758" s="43"/>
      <c r="R758" s="43"/>
      <c r="S758" s="43"/>
      <c r="T758" s="43"/>
      <c r="U758" s="43"/>
      <c r="V758" s="43"/>
      <c r="W758" s="43"/>
      <c r="X758" s="43"/>
      <c r="Y758" s="43"/>
      <c r="Z758" s="43"/>
    </row>
    <row r="759" ht="12.75" customHeight="1">
      <c r="A759" s="42"/>
      <c r="B759" s="43"/>
      <c r="C759" s="43"/>
      <c r="D759" s="43"/>
      <c r="E759" s="44"/>
      <c r="F759" s="43"/>
      <c r="G759" s="43"/>
      <c r="H759" s="43"/>
      <c r="I759" s="43"/>
      <c r="J759" s="43"/>
      <c r="K759" s="43"/>
      <c r="L759" s="43"/>
      <c r="M759" s="43"/>
      <c r="N759" s="43"/>
      <c r="O759" s="43"/>
      <c r="P759" s="43"/>
      <c r="Q759" s="43"/>
      <c r="R759" s="43"/>
      <c r="S759" s="43"/>
      <c r="T759" s="43"/>
      <c r="U759" s="43"/>
      <c r="V759" s="43"/>
      <c r="W759" s="43"/>
      <c r="X759" s="43"/>
      <c r="Y759" s="43"/>
      <c r="Z759" s="43"/>
    </row>
    <row r="760" ht="12.75" customHeight="1">
      <c r="A760" s="42"/>
      <c r="B760" s="43"/>
      <c r="C760" s="43"/>
      <c r="D760" s="43"/>
      <c r="E760" s="44"/>
      <c r="F760" s="43"/>
      <c r="G760" s="43"/>
      <c r="H760" s="43"/>
      <c r="I760" s="43"/>
      <c r="J760" s="43"/>
      <c r="K760" s="43"/>
      <c r="L760" s="43"/>
      <c r="M760" s="43"/>
      <c r="N760" s="43"/>
      <c r="O760" s="43"/>
      <c r="P760" s="43"/>
      <c r="Q760" s="43"/>
      <c r="R760" s="43"/>
      <c r="S760" s="43"/>
      <c r="T760" s="43"/>
      <c r="U760" s="43"/>
      <c r="V760" s="43"/>
      <c r="W760" s="43"/>
      <c r="X760" s="43"/>
      <c r="Y760" s="43"/>
      <c r="Z760" s="43"/>
    </row>
    <row r="761" ht="12.75" customHeight="1">
      <c r="A761" s="42"/>
      <c r="B761" s="43"/>
      <c r="C761" s="43"/>
      <c r="D761" s="43"/>
      <c r="E761" s="44"/>
      <c r="F761" s="43"/>
      <c r="G761" s="43"/>
      <c r="H761" s="43"/>
      <c r="I761" s="43"/>
      <c r="J761" s="43"/>
      <c r="K761" s="43"/>
      <c r="L761" s="43"/>
      <c r="M761" s="43"/>
      <c r="N761" s="43"/>
      <c r="O761" s="43"/>
      <c r="P761" s="43"/>
      <c r="Q761" s="43"/>
      <c r="R761" s="43"/>
      <c r="S761" s="43"/>
      <c r="T761" s="43"/>
      <c r="U761" s="43"/>
      <c r="V761" s="43"/>
      <c r="W761" s="43"/>
      <c r="X761" s="43"/>
      <c r="Y761" s="43"/>
      <c r="Z761" s="43"/>
    </row>
    <row r="762" ht="12.75" customHeight="1">
      <c r="A762" s="42"/>
      <c r="B762" s="43"/>
      <c r="C762" s="43"/>
      <c r="D762" s="43"/>
      <c r="E762" s="44"/>
      <c r="F762" s="43"/>
      <c r="G762" s="43"/>
      <c r="H762" s="43"/>
      <c r="I762" s="43"/>
      <c r="J762" s="43"/>
      <c r="K762" s="43"/>
      <c r="L762" s="43"/>
      <c r="M762" s="43"/>
      <c r="N762" s="43"/>
      <c r="O762" s="43"/>
      <c r="P762" s="43"/>
      <c r="Q762" s="43"/>
      <c r="R762" s="43"/>
      <c r="S762" s="43"/>
      <c r="T762" s="43"/>
      <c r="U762" s="43"/>
      <c r="V762" s="43"/>
      <c r="W762" s="43"/>
      <c r="X762" s="43"/>
      <c r="Y762" s="43"/>
      <c r="Z762" s="43"/>
    </row>
    <row r="763" ht="12.75" customHeight="1">
      <c r="A763" s="42"/>
      <c r="B763" s="43"/>
      <c r="C763" s="43"/>
      <c r="D763" s="43"/>
      <c r="E763" s="44"/>
      <c r="F763" s="43"/>
      <c r="G763" s="43"/>
      <c r="H763" s="43"/>
      <c r="I763" s="43"/>
      <c r="J763" s="43"/>
      <c r="K763" s="43"/>
      <c r="L763" s="43"/>
      <c r="M763" s="43"/>
      <c r="N763" s="43"/>
      <c r="O763" s="43"/>
      <c r="P763" s="43"/>
      <c r="Q763" s="43"/>
      <c r="R763" s="43"/>
      <c r="S763" s="43"/>
      <c r="T763" s="43"/>
      <c r="U763" s="43"/>
      <c r="V763" s="43"/>
      <c r="W763" s="43"/>
      <c r="X763" s="43"/>
      <c r="Y763" s="43"/>
      <c r="Z763" s="43"/>
    </row>
    <row r="764" ht="12.75" customHeight="1">
      <c r="A764" s="42"/>
      <c r="B764" s="43"/>
      <c r="C764" s="43"/>
      <c r="D764" s="43"/>
      <c r="E764" s="44"/>
      <c r="F764" s="43"/>
      <c r="G764" s="43"/>
      <c r="H764" s="43"/>
      <c r="I764" s="43"/>
      <c r="J764" s="43"/>
      <c r="K764" s="43"/>
      <c r="L764" s="43"/>
      <c r="M764" s="43"/>
      <c r="N764" s="43"/>
      <c r="O764" s="43"/>
      <c r="P764" s="43"/>
      <c r="Q764" s="43"/>
      <c r="R764" s="43"/>
      <c r="S764" s="43"/>
      <c r="T764" s="43"/>
      <c r="U764" s="43"/>
      <c r="V764" s="43"/>
      <c r="W764" s="43"/>
      <c r="X764" s="43"/>
      <c r="Y764" s="43"/>
      <c r="Z764" s="43"/>
    </row>
    <row r="765" ht="12.75" customHeight="1">
      <c r="A765" s="42"/>
      <c r="B765" s="43"/>
      <c r="C765" s="43"/>
      <c r="D765" s="43"/>
      <c r="E765" s="44"/>
      <c r="F765" s="43"/>
      <c r="G765" s="43"/>
      <c r="H765" s="43"/>
      <c r="I765" s="43"/>
      <c r="J765" s="43"/>
      <c r="K765" s="43"/>
      <c r="L765" s="43"/>
      <c r="M765" s="43"/>
      <c r="N765" s="43"/>
      <c r="O765" s="43"/>
      <c r="P765" s="43"/>
      <c r="Q765" s="43"/>
      <c r="R765" s="43"/>
      <c r="S765" s="43"/>
      <c r="T765" s="43"/>
      <c r="U765" s="43"/>
      <c r="V765" s="43"/>
      <c r="W765" s="43"/>
      <c r="X765" s="43"/>
      <c r="Y765" s="43"/>
      <c r="Z765" s="43"/>
    </row>
    <row r="766" ht="12.75" customHeight="1">
      <c r="A766" s="42"/>
      <c r="B766" s="43"/>
      <c r="C766" s="43"/>
      <c r="D766" s="43"/>
      <c r="E766" s="44"/>
      <c r="F766" s="43"/>
      <c r="G766" s="43"/>
      <c r="H766" s="43"/>
      <c r="I766" s="43"/>
      <c r="J766" s="43"/>
      <c r="K766" s="43"/>
      <c r="L766" s="43"/>
      <c r="M766" s="43"/>
      <c r="N766" s="43"/>
      <c r="O766" s="43"/>
      <c r="P766" s="43"/>
      <c r="Q766" s="43"/>
      <c r="R766" s="43"/>
      <c r="S766" s="43"/>
      <c r="T766" s="43"/>
      <c r="U766" s="43"/>
      <c r="V766" s="43"/>
      <c r="W766" s="43"/>
      <c r="X766" s="43"/>
      <c r="Y766" s="43"/>
      <c r="Z766" s="43"/>
    </row>
    <row r="767" ht="12.75" customHeight="1">
      <c r="A767" s="42"/>
      <c r="B767" s="43"/>
      <c r="C767" s="43"/>
      <c r="D767" s="43"/>
      <c r="E767" s="44"/>
      <c r="F767" s="43"/>
      <c r="G767" s="43"/>
      <c r="H767" s="43"/>
      <c r="I767" s="43"/>
      <c r="J767" s="43"/>
      <c r="K767" s="43"/>
      <c r="L767" s="43"/>
      <c r="M767" s="43"/>
      <c r="N767" s="43"/>
      <c r="O767" s="43"/>
      <c r="P767" s="43"/>
      <c r="Q767" s="43"/>
      <c r="R767" s="43"/>
      <c r="S767" s="43"/>
      <c r="T767" s="43"/>
      <c r="U767" s="43"/>
      <c r="V767" s="43"/>
      <c r="W767" s="43"/>
      <c r="X767" s="43"/>
      <c r="Y767" s="43"/>
      <c r="Z767" s="43"/>
    </row>
    <row r="768" ht="12.75" customHeight="1">
      <c r="A768" s="42"/>
      <c r="B768" s="43"/>
      <c r="C768" s="43"/>
      <c r="D768" s="43"/>
      <c r="E768" s="44"/>
      <c r="F768" s="43"/>
      <c r="G768" s="43"/>
      <c r="H768" s="43"/>
      <c r="I768" s="43"/>
      <c r="J768" s="43"/>
      <c r="K768" s="43"/>
      <c r="L768" s="43"/>
      <c r="M768" s="43"/>
      <c r="N768" s="43"/>
      <c r="O768" s="43"/>
      <c r="P768" s="43"/>
      <c r="Q768" s="43"/>
      <c r="R768" s="43"/>
      <c r="S768" s="43"/>
      <c r="T768" s="43"/>
      <c r="U768" s="43"/>
      <c r="V768" s="43"/>
      <c r="W768" s="43"/>
      <c r="X768" s="43"/>
      <c r="Y768" s="43"/>
      <c r="Z768" s="43"/>
    </row>
    <row r="769" ht="12.75" customHeight="1">
      <c r="A769" s="42"/>
      <c r="B769" s="43"/>
      <c r="C769" s="43"/>
      <c r="D769" s="43"/>
      <c r="E769" s="44"/>
      <c r="F769" s="43"/>
      <c r="G769" s="43"/>
      <c r="H769" s="43"/>
      <c r="I769" s="43"/>
      <c r="J769" s="43"/>
      <c r="K769" s="43"/>
      <c r="L769" s="43"/>
      <c r="M769" s="43"/>
      <c r="N769" s="43"/>
      <c r="O769" s="43"/>
      <c r="P769" s="43"/>
      <c r="Q769" s="43"/>
      <c r="R769" s="43"/>
      <c r="S769" s="43"/>
      <c r="T769" s="43"/>
      <c r="U769" s="43"/>
      <c r="V769" s="43"/>
      <c r="W769" s="43"/>
      <c r="X769" s="43"/>
      <c r="Y769" s="43"/>
      <c r="Z769" s="43"/>
    </row>
    <row r="770" ht="12.75" customHeight="1">
      <c r="A770" s="42"/>
      <c r="B770" s="43"/>
      <c r="C770" s="43"/>
      <c r="D770" s="43"/>
      <c r="E770" s="44"/>
      <c r="F770" s="43"/>
      <c r="G770" s="43"/>
      <c r="H770" s="43"/>
      <c r="I770" s="43"/>
      <c r="J770" s="43"/>
      <c r="K770" s="43"/>
      <c r="L770" s="43"/>
      <c r="M770" s="43"/>
      <c r="N770" s="43"/>
      <c r="O770" s="43"/>
      <c r="P770" s="43"/>
      <c r="Q770" s="43"/>
      <c r="R770" s="43"/>
      <c r="S770" s="43"/>
      <c r="T770" s="43"/>
      <c r="U770" s="43"/>
      <c r="V770" s="43"/>
      <c r="W770" s="43"/>
      <c r="X770" s="43"/>
      <c r="Y770" s="43"/>
      <c r="Z770" s="43"/>
    </row>
    <row r="771" ht="12.75" customHeight="1">
      <c r="A771" s="42"/>
      <c r="B771" s="43"/>
      <c r="C771" s="43"/>
      <c r="D771" s="43"/>
      <c r="E771" s="44"/>
      <c r="F771" s="43"/>
      <c r="G771" s="43"/>
      <c r="H771" s="43"/>
      <c r="I771" s="43"/>
      <c r="J771" s="43"/>
      <c r="K771" s="43"/>
      <c r="L771" s="43"/>
      <c r="M771" s="43"/>
      <c r="N771" s="43"/>
      <c r="O771" s="43"/>
      <c r="P771" s="43"/>
      <c r="Q771" s="43"/>
      <c r="R771" s="43"/>
      <c r="S771" s="43"/>
      <c r="T771" s="43"/>
      <c r="U771" s="43"/>
      <c r="V771" s="43"/>
      <c r="W771" s="43"/>
      <c r="X771" s="43"/>
      <c r="Y771" s="43"/>
      <c r="Z771" s="43"/>
    </row>
    <row r="772" ht="12.75" customHeight="1">
      <c r="A772" s="42"/>
      <c r="B772" s="43"/>
      <c r="C772" s="43"/>
      <c r="D772" s="43"/>
      <c r="E772" s="44"/>
      <c r="F772" s="43"/>
      <c r="G772" s="43"/>
      <c r="H772" s="43"/>
      <c r="I772" s="43"/>
      <c r="J772" s="43"/>
      <c r="K772" s="43"/>
      <c r="L772" s="43"/>
      <c r="M772" s="43"/>
      <c r="N772" s="43"/>
      <c r="O772" s="43"/>
      <c r="P772" s="43"/>
      <c r="Q772" s="43"/>
      <c r="R772" s="43"/>
      <c r="S772" s="43"/>
      <c r="T772" s="43"/>
      <c r="U772" s="43"/>
      <c r="V772" s="43"/>
      <c r="W772" s="43"/>
      <c r="X772" s="43"/>
      <c r="Y772" s="43"/>
      <c r="Z772" s="43"/>
    </row>
    <row r="773" ht="12.75" customHeight="1">
      <c r="A773" s="42"/>
      <c r="B773" s="43"/>
      <c r="C773" s="43"/>
      <c r="D773" s="43"/>
      <c r="E773" s="44"/>
      <c r="F773" s="43"/>
      <c r="G773" s="43"/>
      <c r="H773" s="43"/>
      <c r="I773" s="43"/>
      <c r="J773" s="43"/>
      <c r="K773" s="43"/>
      <c r="L773" s="43"/>
      <c r="M773" s="43"/>
      <c r="N773" s="43"/>
      <c r="O773" s="43"/>
      <c r="P773" s="43"/>
      <c r="Q773" s="43"/>
      <c r="R773" s="43"/>
      <c r="S773" s="43"/>
      <c r="T773" s="43"/>
      <c r="U773" s="43"/>
      <c r="V773" s="43"/>
      <c r="W773" s="43"/>
      <c r="X773" s="43"/>
      <c r="Y773" s="43"/>
      <c r="Z773" s="43"/>
    </row>
    <row r="774" ht="12.75" customHeight="1">
      <c r="A774" s="42"/>
      <c r="B774" s="43"/>
      <c r="C774" s="43"/>
      <c r="D774" s="43"/>
      <c r="E774" s="44"/>
      <c r="F774" s="43"/>
      <c r="G774" s="43"/>
      <c r="H774" s="43"/>
      <c r="I774" s="43"/>
      <c r="J774" s="43"/>
      <c r="K774" s="43"/>
      <c r="L774" s="43"/>
      <c r="M774" s="43"/>
      <c r="N774" s="43"/>
      <c r="O774" s="43"/>
      <c r="P774" s="43"/>
      <c r="Q774" s="43"/>
      <c r="R774" s="43"/>
      <c r="S774" s="43"/>
      <c r="T774" s="43"/>
      <c r="U774" s="43"/>
      <c r="V774" s="43"/>
      <c r="W774" s="43"/>
      <c r="X774" s="43"/>
      <c r="Y774" s="43"/>
      <c r="Z774" s="43"/>
    </row>
    <row r="775" ht="12.75" customHeight="1">
      <c r="A775" s="42"/>
      <c r="B775" s="43"/>
      <c r="C775" s="43"/>
      <c r="D775" s="43"/>
      <c r="E775" s="44"/>
      <c r="F775" s="43"/>
      <c r="G775" s="43"/>
      <c r="H775" s="43"/>
      <c r="I775" s="43"/>
      <c r="J775" s="43"/>
      <c r="K775" s="43"/>
      <c r="L775" s="43"/>
      <c r="M775" s="43"/>
      <c r="N775" s="43"/>
      <c r="O775" s="43"/>
      <c r="P775" s="43"/>
      <c r="Q775" s="43"/>
      <c r="R775" s="43"/>
      <c r="S775" s="43"/>
      <c r="T775" s="43"/>
      <c r="U775" s="43"/>
      <c r="V775" s="43"/>
      <c r="W775" s="43"/>
      <c r="X775" s="43"/>
      <c r="Y775" s="43"/>
      <c r="Z775" s="43"/>
    </row>
    <row r="776" ht="12.75" customHeight="1">
      <c r="A776" s="42"/>
      <c r="B776" s="43"/>
      <c r="C776" s="43"/>
      <c r="D776" s="43"/>
      <c r="E776" s="44"/>
      <c r="F776" s="43"/>
      <c r="G776" s="43"/>
      <c r="H776" s="43"/>
      <c r="I776" s="43"/>
      <c r="J776" s="43"/>
      <c r="K776" s="43"/>
      <c r="L776" s="43"/>
      <c r="M776" s="43"/>
      <c r="N776" s="43"/>
      <c r="O776" s="43"/>
      <c r="P776" s="43"/>
      <c r="Q776" s="43"/>
      <c r="R776" s="43"/>
      <c r="S776" s="43"/>
      <c r="T776" s="43"/>
      <c r="U776" s="43"/>
      <c r="V776" s="43"/>
      <c r="W776" s="43"/>
      <c r="X776" s="43"/>
      <c r="Y776" s="43"/>
      <c r="Z776" s="43"/>
    </row>
    <row r="777" ht="12.75" customHeight="1">
      <c r="A777" s="42"/>
      <c r="B777" s="43"/>
      <c r="C777" s="43"/>
      <c r="D777" s="43"/>
      <c r="E777" s="44"/>
      <c r="F777" s="43"/>
      <c r="G777" s="43"/>
      <c r="H777" s="43"/>
      <c r="I777" s="43"/>
      <c r="J777" s="43"/>
      <c r="K777" s="43"/>
      <c r="L777" s="43"/>
      <c r="M777" s="43"/>
      <c r="N777" s="43"/>
      <c r="O777" s="43"/>
      <c r="P777" s="43"/>
      <c r="Q777" s="43"/>
      <c r="R777" s="43"/>
      <c r="S777" s="43"/>
      <c r="T777" s="43"/>
      <c r="U777" s="43"/>
      <c r="V777" s="43"/>
      <c r="W777" s="43"/>
      <c r="X777" s="43"/>
      <c r="Y777" s="43"/>
      <c r="Z777" s="43"/>
    </row>
    <row r="778" ht="12.75" customHeight="1">
      <c r="A778" s="42"/>
      <c r="B778" s="43"/>
      <c r="C778" s="43"/>
      <c r="D778" s="43"/>
      <c r="E778" s="44"/>
      <c r="F778" s="43"/>
      <c r="G778" s="43"/>
      <c r="H778" s="43"/>
      <c r="I778" s="43"/>
      <c r="J778" s="43"/>
      <c r="K778" s="43"/>
      <c r="L778" s="43"/>
      <c r="M778" s="43"/>
      <c r="N778" s="43"/>
      <c r="O778" s="43"/>
      <c r="P778" s="43"/>
      <c r="Q778" s="43"/>
      <c r="R778" s="43"/>
      <c r="S778" s="43"/>
      <c r="T778" s="43"/>
      <c r="U778" s="43"/>
      <c r="V778" s="43"/>
      <c r="W778" s="43"/>
      <c r="X778" s="43"/>
      <c r="Y778" s="43"/>
      <c r="Z778" s="43"/>
    </row>
    <row r="779" ht="12.75" customHeight="1">
      <c r="A779" s="42"/>
      <c r="B779" s="43"/>
      <c r="C779" s="43"/>
      <c r="D779" s="43"/>
      <c r="E779" s="44"/>
      <c r="F779" s="43"/>
      <c r="G779" s="43"/>
      <c r="H779" s="43"/>
      <c r="I779" s="43"/>
      <c r="J779" s="43"/>
      <c r="K779" s="43"/>
      <c r="L779" s="43"/>
      <c r="M779" s="43"/>
      <c r="N779" s="43"/>
      <c r="O779" s="43"/>
      <c r="P779" s="43"/>
      <c r="Q779" s="43"/>
      <c r="R779" s="43"/>
      <c r="S779" s="43"/>
      <c r="T779" s="43"/>
      <c r="U779" s="43"/>
      <c r="V779" s="43"/>
      <c r="W779" s="43"/>
      <c r="X779" s="43"/>
      <c r="Y779" s="43"/>
      <c r="Z779" s="43"/>
    </row>
    <row r="780" ht="12.75" customHeight="1">
      <c r="E780" s="69"/>
    </row>
    <row r="781" ht="12.75" customHeight="1">
      <c r="E781" s="69"/>
    </row>
    <row r="782" ht="12.75" customHeight="1">
      <c r="E782" s="69"/>
    </row>
    <row r="783" ht="12.75" customHeight="1">
      <c r="E783" s="69"/>
    </row>
    <row r="784" ht="12.75" customHeight="1">
      <c r="E784" s="69"/>
    </row>
    <row r="785" ht="12.75" customHeight="1">
      <c r="E785" s="69"/>
    </row>
    <row r="786" ht="12.75" customHeight="1">
      <c r="E786" s="69"/>
    </row>
    <row r="787" ht="12.75" customHeight="1">
      <c r="E787" s="69"/>
    </row>
    <row r="788" ht="12.75" customHeight="1">
      <c r="E788" s="69"/>
    </row>
    <row r="789" ht="12.75" customHeight="1">
      <c r="E789" s="69"/>
    </row>
    <row r="790" ht="12.75" customHeight="1">
      <c r="E790" s="69"/>
    </row>
    <row r="791" ht="12.75" customHeight="1">
      <c r="E791" s="69"/>
    </row>
    <row r="792" ht="12.75" customHeight="1">
      <c r="E792" s="69"/>
    </row>
    <row r="793" ht="12.75" customHeight="1">
      <c r="E793" s="69"/>
    </row>
    <row r="794" ht="12.75" customHeight="1">
      <c r="E794" s="69"/>
    </row>
    <row r="795" ht="12.75" customHeight="1">
      <c r="E795" s="69"/>
    </row>
    <row r="796" ht="12.75" customHeight="1">
      <c r="E796" s="69"/>
    </row>
    <row r="797" ht="12.75" customHeight="1">
      <c r="E797" s="69"/>
    </row>
    <row r="798" ht="12.75" customHeight="1">
      <c r="E798" s="69"/>
    </row>
    <row r="799" ht="12.75" customHeight="1">
      <c r="E799" s="69"/>
    </row>
    <row r="800" ht="12.75" customHeight="1">
      <c r="E800" s="69"/>
    </row>
    <row r="801" ht="12.75" customHeight="1">
      <c r="E801" s="69"/>
    </row>
    <row r="802" ht="12.75" customHeight="1">
      <c r="E802" s="69"/>
    </row>
    <row r="803" ht="12.75" customHeight="1">
      <c r="E803" s="69"/>
    </row>
    <row r="804" ht="12.75" customHeight="1">
      <c r="E804" s="69"/>
    </row>
    <row r="805" ht="12.75" customHeight="1">
      <c r="E805" s="69"/>
    </row>
    <row r="806" ht="12.75" customHeight="1">
      <c r="E806" s="69"/>
    </row>
    <row r="807" ht="12.75" customHeight="1">
      <c r="E807" s="69"/>
    </row>
    <row r="808" ht="12.75" customHeight="1">
      <c r="E808" s="69"/>
    </row>
    <row r="809" ht="12.75" customHeight="1">
      <c r="E809" s="69"/>
    </row>
    <row r="810" ht="12.75" customHeight="1">
      <c r="E810" s="69"/>
    </row>
    <row r="811" ht="12.75" customHeight="1">
      <c r="E811" s="69"/>
    </row>
    <row r="812" ht="12.75" customHeight="1">
      <c r="E812" s="69"/>
    </row>
    <row r="813" ht="12.75" customHeight="1">
      <c r="E813" s="69"/>
    </row>
    <row r="814" ht="12.75" customHeight="1">
      <c r="E814" s="69"/>
    </row>
    <row r="815" ht="12.75" customHeight="1">
      <c r="E815" s="69"/>
    </row>
    <row r="816" ht="12.75" customHeight="1">
      <c r="E816" s="69"/>
    </row>
    <row r="817" ht="12.75" customHeight="1">
      <c r="E817" s="69"/>
    </row>
    <row r="818" ht="12.75" customHeight="1">
      <c r="E818" s="69"/>
    </row>
    <row r="819" ht="12.75" customHeight="1">
      <c r="E819" s="69"/>
    </row>
    <row r="820" ht="12.75" customHeight="1">
      <c r="E820" s="69"/>
    </row>
    <row r="821" ht="12.75" customHeight="1">
      <c r="E821" s="69"/>
    </row>
    <row r="822" ht="12.75" customHeight="1">
      <c r="E822" s="69"/>
    </row>
    <row r="823" ht="12.75" customHeight="1">
      <c r="E823" s="69"/>
    </row>
    <row r="824" ht="12.75" customHeight="1">
      <c r="E824" s="69"/>
    </row>
    <row r="825" ht="12.75" customHeight="1">
      <c r="E825" s="69"/>
    </row>
    <row r="826" ht="12.75" customHeight="1">
      <c r="E826" s="69"/>
    </row>
    <row r="827" ht="12.75" customHeight="1">
      <c r="E827" s="69"/>
    </row>
    <row r="828" ht="12.75" customHeight="1">
      <c r="E828" s="69"/>
    </row>
    <row r="829" ht="12.75" customHeight="1">
      <c r="E829" s="69"/>
    </row>
    <row r="830" ht="12.75" customHeight="1">
      <c r="E830" s="69"/>
    </row>
    <row r="831" ht="12.75" customHeight="1">
      <c r="E831" s="69"/>
    </row>
    <row r="832" ht="12.75" customHeight="1">
      <c r="E832" s="69"/>
    </row>
    <row r="833" ht="12.75" customHeight="1">
      <c r="E833" s="69"/>
    </row>
    <row r="834" ht="12.75" customHeight="1">
      <c r="E834" s="69"/>
    </row>
    <row r="835" ht="12.75" customHeight="1">
      <c r="E835" s="69"/>
    </row>
    <row r="836" ht="12.75" customHeight="1">
      <c r="E836" s="69"/>
    </row>
    <row r="837" ht="12.75" customHeight="1">
      <c r="E837" s="69"/>
    </row>
    <row r="838" ht="12.75" customHeight="1">
      <c r="E838" s="69"/>
    </row>
    <row r="839" ht="12.75" customHeight="1">
      <c r="E839" s="69"/>
    </row>
    <row r="840" ht="12.75" customHeight="1">
      <c r="E840" s="69"/>
    </row>
    <row r="841" ht="12.75" customHeight="1">
      <c r="E841" s="69"/>
    </row>
    <row r="842" ht="12.75" customHeight="1">
      <c r="E842" s="69"/>
    </row>
    <row r="843" ht="12.75" customHeight="1">
      <c r="E843" s="69"/>
    </row>
    <row r="844" ht="12.75" customHeight="1">
      <c r="E844" s="69"/>
    </row>
    <row r="845" ht="12.75" customHeight="1">
      <c r="E845" s="69"/>
    </row>
    <row r="846" ht="12.75" customHeight="1">
      <c r="E846" s="69"/>
    </row>
    <row r="847" ht="12.75" customHeight="1">
      <c r="E847" s="69"/>
    </row>
    <row r="848" ht="12.75" customHeight="1">
      <c r="E848" s="69"/>
    </row>
    <row r="849" ht="12.75" customHeight="1">
      <c r="E849" s="69"/>
    </row>
    <row r="850" ht="12.75" customHeight="1">
      <c r="E850" s="69"/>
    </row>
    <row r="851" ht="12.75" customHeight="1">
      <c r="E851" s="69"/>
    </row>
    <row r="852" ht="12.75" customHeight="1">
      <c r="E852" s="69"/>
    </row>
    <row r="853" ht="12.75" customHeight="1">
      <c r="E853" s="69"/>
    </row>
    <row r="854" ht="12.75" customHeight="1">
      <c r="E854" s="69"/>
    </row>
    <row r="855" ht="12.75" customHeight="1">
      <c r="E855" s="69"/>
    </row>
    <row r="856" ht="12.75" customHeight="1">
      <c r="E856" s="69"/>
    </row>
    <row r="857" ht="12.75" customHeight="1">
      <c r="E857" s="69"/>
    </row>
    <row r="858" ht="12.75" customHeight="1">
      <c r="E858" s="69"/>
    </row>
    <row r="859" ht="12.75" customHeight="1">
      <c r="E859" s="69"/>
    </row>
    <row r="860" ht="12.75" customHeight="1">
      <c r="E860" s="69"/>
    </row>
    <row r="861" ht="12.75" customHeight="1">
      <c r="E861" s="69"/>
    </row>
    <row r="862" ht="12.75" customHeight="1">
      <c r="E862" s="69"/>
    </row>
    <row r="863" ht="12.75" customHeight="1">
      <c r="E863" s="69"/>
    </row>
    <row r="864" ht="12.75" customHeight="1">
      <c r="E864" s="69"/>
    </row>
    <row r="865" ht="12.75" customHeight="1">
      <c r="E865" s="69"/>
    </row>
    <row r="866" ht="12.75" customHeight="1">
      <c r="E866" s="69"/>
    </row>
    <row r="867" ht="12.75" customHeight="1">
      <c r="E867" s="69"/>
    </row>
    <row r="868" ht="12.75" customHeight="1">
      <c r="E868" s="69"/>
    </row>
    <row r="869" ht="12.75" customHeight="1">
      <c r="E869" s="69"/>
    </row>
    <row r="870" ht="12.75" customHeight="1">
      <c r="E870" s="69"/>
    </row>
    <row r="871" ht="12.75" customHeight="1">
      <c r="E871" s="69"/>
    </row>
    <row r="872" ht="12.75" customHeight="1">
      <c r="E872" s="69"/>
    </row>
    <row r="873" ht="12.75" customHeight="1">
      <c r="E873" s="69"/>
    </row>
    <row r="874" ht="12.75" customHeight="1">
      <c r="E874" s="69"/>
    </row>
    <row r="875" ht="12.75" customHeight="1">
      <c r="E875" s="69"/>
    </row>
    <row r="876" ht="12.75" customHeight="1">
      <c r="E876" s="69"/>
    </row>
    <row r="877" ht="12.75" customHeight="1">
      <c r="E877" s="69"/>
    </row>
    <row r="878" ht="12.75" customHeight="1">
      <c r="E878" s="69"/>
    </row>
    <row r="879" ht="12.75" customHeight="1">
      <c r="E879" s="69"/>
    </row>
    <row r="880" ht="12.75" customHeight="1">
      <c r="E880" s="69"/>
    </row>
    <row r="881" ht="12.75" customHeight="1">
      <c r="E881" s="69"/>
    </row>
    <row r="882" ht="12.75" customHeight="1">
      <c r="E882" s="69"/>
    </row>
    <row r="883" ht="12.75" customHeight="1">
      <c r="E883" s="69"/>
    </row>
    <row r="884" ht="12.75" customHeight="1">
      <c r="E884" s="69"/>
    </row>
    <row r="885" ht="12.75" customHeight="1">
      <c r="E885" s="69"/>
    </row>
    <row r="886" ht="12.75" customHeight="1">
      <c r="E886" s="69"/>
    </row>
    <row r="887" ht="12.75" customHeight="1">
      <c r="E887" s="69"/>
    </row>
    <row r="888" ht="12.75" customHeight="1">
      <c r="E888" s="69"/>
    </row>
    <row r="889" ht="12.75" customHeight="1">
      <c r="E889" s="69"/>
    </row>
    <row r="890" ht="12.75" customHeight="1">
      <c r="E890" s="69"/>
    </row>
    <row r="891" ht="12.75" customHeight="1">
      <c r="E891" s="69"/>
    </row>
    <row r="892" ht="12.75" customHeight="1">
      <c r="E892" s="69"/>
    </row>
    <row r="893" ht="12.75" customHeight="1">
      <c r="E893" s="69"/>
    </row>
    <row r="894" ht="12.75" customHeight="1">
      <c r="E894" s="69"/>
    </row>
    <row r="895" ht="12.75" customHeight="1">
      <c r="E895" s="69"/>
    </row>
    <row r="896" ht="12.75" customHeight="1">
      <c r="E896" s="69"/>
    </row>
    <row r="897" ht="12.75" customHeight="1">
      <c r="E897" s="69"/>
    </row>
    <row r="898" ht="12.75" customHeight="1">
      <c r="E898" s="69"/>
    </row>
    <row r="899" ht="12.75" customHeight="1">
      <c r="E899" s="69"/>
    </row>
    <row r="900" ht="12.75" customHeight="1">
      <c r="E900" s="69"/>
    </row>
    <row r="901" ht="12.75" customHeight="1">
      <c r="E901" s="69"/>
    </row>
    <row r="902" ht="12.75" customHeight="1">
      <c r="E902" s="69"/>
    </row>
    <row r="903" ht="12.75" customHeight="1">
      <c r="E903" s="69"/>
    </row>
    <row r="904" ht="12.75" customHeight="1">
      <c r="E904" s="69"/>
    </row>
    <row r="905" ht="12.75" customHeight="1">
      <c r="E905" s="69"/>
    </row>
    <row r="906" ht="12.75" customHeight="1">
      <c r="E906" s="69"/>
    </row>
    <row r="907" ht="12.75" customHeight="1">
      <c r="E907" s="69"/>
    </row>
    <row r="908" ht="12.75" customHeight="1">
      <c r="E908" s="69"/>
    </row>
    <row r="909" ht="12.75" customHeight="1">
      <c r="E909" s="69"/>
    </row>
    <row r="910" ht="12.75" customHeight="1">
      <c r="E910" s="69"/>
    </row>
    <row r="911" ht="12.75" customHeight="1">
      <c r="E911" s="69"/>
    </row>
    <row r="912" ht="12.75" customHeight="1">
      <c r="E912" s="69"/>
    </row>
    <row r="913" ht="12.75" customHeight="1">
      <c r="E913" s="69"/>
    </row>
    <row r="914" ht="12.75" customHeight="1">
      <c r="E914" s="69"/>
    </row>
    <row r="915" ht="12.75" customHeight="1">
      <c r="E915" s="69"/>
    </row>
    <row r="916" ht="12.75" customHeight="1">
      <c r="E916" s="69"/>
    </row>
    <row r="917" ht="12.75" customHeight="1">
      <c r="E917" s="69"/>
    </row>
    <row r="918" ht="12.75" customHeight="1">
      <c r="E918" s="69"/>
    </row>
    <row r="919" ht="12.75" customHeight="1">
      <c r="E919" s="69"/>
    </row>
    <row r="920" ht="12.75" customHeight="1">
      <c r="E920" s="69"/>
    </row>
    <row r="921" ht="12.75" customHeight="1">
      <c r="E921" s="69"/>
    </row>
    <row r="922" ht="12.75" customHeight="1">
      <c r="E922" s="69"/>
    </row>
    <row r="923" ht="12.75" customHeight="1">
      <c r="E923" s="69"/>
    </row>
    <row r="924" ht="12.75" customHeight="1">
      <c r="E924" s="69"/>
    </row>
    <row r="925" ht="12.75" customHeight="1">
      <c r="E925" s="69"/>
    </row>
    <row r="926" ht="12.75" customHeight="1">
      <c r="E926" s="69"/>
    </row>
    <row r="927" ht="12.75" customHeight="1">
      <c r="E927" s="69"/>
    </row>
    <row r="928" ht="12.75" customHeight="1">
      <c r="E928" s="69"/>
    </row>
    <row r="929" ht="12.75" customHeight="1">
      <c r="E929" s="69"/>
    </row>
    <row r="930" ht="12.75" customHeight="1">
      <c r="E930" s="69"/>
    </row>
    <row r="931" ht="12.75" customHeight="1">
      <c r="E931" s="69"/>
    </row>
    <row r="932" ht="12.75" customHeight="1">
      <c r="E932" s="69"/>
    </row>
    <row r="933" ht="12.75" customHeight="1">
      <c r="E933" s="69"/>
    </row>
    <row r="934" ht="12.75" customHeight="1">
      <c r="E934" s="69"/>
    </row>
    <row r="935" ht="12.75" customHeight="1">
      <c r="E935" s="69"/>
    </row>
    <row r="936" ht="12.75" customHeight="1">
      <c r="E936" s="69"/>
    </row>
    <row r="937" ht="12.75" customHeight="1">
      <c r="E937" s="69"/>
    </row>
    <row r="938" ht="12.75" customHeight="1">
      <c r="E938" s="69"/>
    </row>
    <row r="939" ht="12.75" customHeight="1">
      <c r="E939" s="69"/>
    </row>
    <row r="940" ht="12.75" customHeight="1">
      <c r="E940" s="69"/>
    </row>
    <row r="941" ht="12.75" customHeight="1">
      <c r="E941" s="69"/>
    </row>
    <row r="942" ht="12.75" customHeight="1">
      <c r="E942" s="69"/>
    </row>
    <row r="943" ht="12.75" customHeight="1">
      <c r="E943" s="69"/>
    </row>
    <row r="944" ht="12.75" customHeight="1">
      <c r="E944" s="69"/>
    </row>
    <row r="945" ht="12.75" customHeight="1">
      <c r="E945" s="69"/>
    </row>
    <row r="946" ht="12.75" customHeight="1">
      <c r="E946" s="69"/>
    </row>
    <row r="947" ht="12.75" customHeight="1">
      <c r="E947" s="69"/>
    </row>
    <row r="948" ht="12.75" customHeight="1">
      <c r="E948" s="69"/>
    </row>
    <row r="949" ht="12.75" customHeight="1">
      <c r="E949" s="69"/>
    </row>
    <row r="950" ht="12.75" customHeight="1">
      <c r="E950" s="69"/>
    </row>
    <row r="951" ht="12.75" customHeight="1">
      <c r="E951" s="69"/>
    </row>
    <row r="952" ht="12.75" customHeight="1">
      <c r="E952" s="69"/>
    </row>
    <row r="953" ht="12.75" customHeight="1">
      <c r="E953" s="69"/>
    </row>
    <row r="954" ht="12.75" customHeight="1">
      <c r="E954" s="69"/>
    </row>
    <row r="955" ht="12.75" customHeight="1">
      <c r="E955" s="69"/>
    </row>
    <row r="956" ht="12.75" customHeight="1">
      <c r="E956" s="69"/>
    </row>
    <row r="957" ht="12.75" customHeight="1">
      <c r="E957" s="69"/>
    </row>
    <row r="958" ht="12.75" customHeight="1">
      <c r="E958" s="69"/>
    </row>
    <row r="959" ht="12.75" customHeight="1">
      <c r="E959" s="69"/>
    </row>
    <row r="960" ht="12.75" customHeight="1">
      <c r="E960" s="69"/>
    </row>
    <row r="961" ht="12.75" customHeight="1">
      <c r="E961" s="69"/>
    </row>
    <row r="962" ht="12.75" customHeight="1">
      <c r="E962" s="69"/>
    </row>
    <row r="963" ht="12.75" customHeight="1">
      <c r="E963" s="69"/>
    </row>
    <row r="964" ht="12.75" customHeight="1">
      <c r="E964" s="69"/>
    </row>
    <row r="965" ht="12.75" customHeight="1">
      <c r="E965" s="69"/>
    </row>
    <row r="966" ht="12.75" customHeight="1">
      <c r="E966" s="69"/>
    </row>
    <row r="967" ht="12.75" customHeight="1">
      <c r="E967" s="69"/>
    </row>
    <row r="968" ht="12.75" customHeight="1">
      <c r="E968" s="69"/>
    </row>
    <row r="969" ht="12.75" customHeight="1">
      <c r="E969" s="69"/>
    </row>
    <row r="970" ht="12.75" customHeight="1">
      <c r="E970" s="69"/>
    </row>
    <row r="971" ht="12.75" customHeight="1">
      <c r="E971" s="69"/>
    </row>
    <row r="972" ht="12.75" customHeight="1">
      <c r="E972" s="69"/>
    </row>
    <row r="973" ht="12.75" customHeight="1">
      <c r="E973" s="69"/>
    </row>
    <row r="974" ht="12.75" customHeight="1">
      <c r="E974" s="69"/>
    </row>
    <row r="975" ht="12.75" customHeight="1">
      <c r="E975" s="69"/>
    </row>
    <row r="976" ht="12.75" customHeight="1">
      <c r="E976" s="69"/>
    </row>
    <row r="977" ht="12.75" customHeight="1">
      <c r="E977" s="69"/>
    </row>
    <row r="978" ht="12.75" customHeight="1">
      <c r="E978" s="69"/>
    </row>
    <row r="979" ht="12.75" customHeight="1">
      <c r="E979" s="69"/>
    </row>
    <row r="980" ht="12.75" customHeight="1">
      <c r="E980" s="69"/>
    </row>
    <row r="981" ht="12.75" customHeight="1">
      <c r="E981" s="69"/>
    </row>
    <row r="982" ht="12.75" customHeight="1">
      <c r="E982" s="69"/>
    </row>
    <row r="983" ht="12.75" customHeight="1">
      <c r="E983" s="69"/>
    </row>
    <row r="984" ht="12.75" customHeight="1">
      <c r="E984" s="69"/>
    </row>
    <row r="985" ht="12.75" customHeight="1">
      <c r="E985" s="69"/>
    </row>
    <row r="986" ht="12.75" customHeight="1">
      <c r="E986" s="69"/>
    </row>
    <row r="987" ht="12.75" customHeight="1">
      <c r="E987" s="69"/>
    </row>
    <row r="988" ht="12.75" customHeight="1">
      <c r="E988" s="69"/>
    </row>
    <row r="989" ht="12.75" customHeight="1">
      <c r="E989" s="69"/>
    </row>
    <row r="990" ht="12.75" customHeight="1">
      <c r="E990" s="69"/>
    </row>
    <row r="991" ht="12.75" customHeight="1">
      <c r="E991" s="69"/>
    </row>
    <row r="992" ht="12.75" customHeight="1">
      <c r="E992" s="69"/>
    </row>
    <row r="993" ht="12.75" customHeight="1">
      <c r="E993" s="69"/>
    </row>
    <row r="994" ht="12.75" customHeight="1">
      <c r="E994" s="69"/>
    </row>
    <row r="995" ht="12.75" customHeight="1">
      <c r="E995" s="69"/>
    </row>
    <row r="996" ht="12.75" customHeight="1">
      <c r="E996" s="69"/>
    </row>
    <row r="997" ht="12.75" customHeight="1">
      <c r="E997" s="69"/>
    </row>
    <row r="998" ht="12.75" customHeight="1">
      <c r="E998" s="69"/>
    </row>
    <row r="999" ht="12.75" customHeight="1">
      <c r="E999" s="69"/>
    </row>
    <row r="1000" ht="12.75" customHeight="1">
      <c r="E1000" s="6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33.38"/>
    <col customWidth="1" min="3" max="4" width="12.75"/>
    <col customWidth="1" min="5" max="5" width="9.25"/>
    <col customWidth="1" min="6" max="6" width="12.75"/>
    <col customWidth="1" min="7" max="7" width="12.38"/>
    <col customWidth="1" min="8" max="8" width="14.25"/>
    <col customWidth="1" min="9" max="26" width="12.75"/>
  </cols>
  <sheetData>
    <row r="1" ht="12.75" customHeight="1">
      <c r="A1" s="70" t="s">
        <v>19</v>
      </c>
      <c r="B1" s="71"/>
      <c r="C1" s="71"/>
      <c r="D1" s="72"/>
      <c r="E1" s="73"/>
      <c r="F1" s="73"/>
      <c r="G1" s="73"/>
      <c r="H1" s="73"/>
      <c r="I1" s="73"/>
      <c r="J1" s="71"/>
      <c r="K1" s="71"/>
      <c r="L1" s="71"/>
      <c r="M1" s="71"/>
      <c r="N1" s="71"/>
      <c r="O1" s="71"/>
      <c r="P1" s="71"/>
      <c r="Q1" s="71"/>
      <c r="R1" s="71"/>
      <c r="S1" s="71"/>
      <c r="T1" s="71"/>
      <c r="U1" s="71"/>
      <c r="V1" s="71"/>
      <c r="W1" s="71"/>
      <c r="X1" s="71"/>
      <c r="Y1" s="74"/>
      <c r="Z1" s="74"/>
    </row>
    <row r="2" ht="2.25" customHeight="1">
      <c r="A2" s="75" t="s">
        <v>384</v>
      </c>
      <c r="B2" s="76"/>
      <c r="C2" s="76"/>
      <c r="D2" s="77"/>
      <c r="E2" s="78"/>
      <c r="F2" s="78"/>
      <c r="G2" s="78"/>
      <c r="H2" s="78"/>
      <c r="I2" s="78"/>
      <c r="J2" s="71"/>
      <c r="K2" s="71"/>
      <c r="L2" s="71"/>
      <c r="M2" s="71"/>
      <c r="N2" s="71"/>
      <c r="O2" s="71"/>
      <c r="P2" s="71"/>
      <c r="Q2" s="71"/>
      <c r="R2" s="71"/>
      <c r="S2" s="71"/>
      <c r="T2" s="71"/>
      <c r="U2" s="71"/>
      <c r="V2" s="71"/>
      <c r="W2" s="71"/>
      <c r="X2" s="71"/>
      <c r="Y2" s="74"/>
      <c r="Z2" s="74"/>
    </row>
    <row r="3" ht="20.25" customHeight="1">
      <c r="A3" s="79" t="s">
        <v>21</v>
      </c>
      <c r="B3" s="80" t="s">
        <v>4</v>
      </c>
      <c r="C3" s="81" t="s">
        <v>22</v>
      </c>
      <c r="D3" s="82" t="s">
        <v>23</v>
      </c>
      <c r="E3" s="83" t="s">
        <v>385</v>
      </c>
      <c r="F3" s="83" t="s">
        <v>386</v>
      </c>
      <c r="G3" s="84" t="s">
        <v>387</v>
      </c>
      <c r="H3" s="83" t="s">
        <v>388</v>
      </c>
      <c r="I3" s="83" t="s">
        <v>389</v>
      </c>
      <c r="J3" s="85"/>
      <c r="K3" s="71"/>
      <c r="L3" s="71"/>
      <c r="M3" s="71"/>
      <c r="N3" s="71"/>
      <c r="O3" s="71"/>
      <c r="P3" s="71"/>
      <c r="Q3" s="71"/>
      <c r="R3" s="71"/>
      <c r="S3" s="71"/>
      <c r="T3" s="71"/>
      <c r="U3" s="71"/>
      <c r="V3" s="71"/>
      <c r="W3" s="71"/>
      <c r="X3" s="71"/>
      <c r="Y3" s="74"/>
      <c r="Z3" s="74"/>
    </row>
    <row r="4">
      <c r="A4" s="86"/>
      <c r="B4" s="86"/>
      <c r="C4" s="86"/>
      <c r="D4" s="86"/>
      <c r="E4" s="86"/>
      <c r="F4" s="86"/>
      <c r="G4" s="87"/>
      <c r="H4" s="86"/>
      <c r="I4" s="86"/>
      <c r="J4" s="85"/>
      <c r="K4" s="71"/>
      <c r="L4" s="71"/>
      <c r="M4" s="71"/>
      <c r="N4" s="71"/>
      <c r="O4" s="71"/>
      <c r="P4" s="71"/>
      <c r="Q4" s="71"/>
      <c r="R4" s="71"/>
      <c r="S4" s="71"/>
      <c r="T4" s="71"/>
      <c r="U4" s="71"/>
      <c r="V4" s="71"/>
      <c r="W4" s="71"/>
      <c r="X4" s="71"/>
      <c r="Y4" s="74"/>
      <c r="Z4" s="74"/>
    </row>
    <row r="5" ht="12.75" customHeight="1">
      <c r="A5" s="88"/>
      <c r="B5" s="89"/>
      <c r="C5" s="89"/>
      <c r="D5" s="90"/>
      <c r="E5" s="88"/>
      <c r="F5" s="88"/>
      <c r="G5" s="88"/>
      <c r="H5" s="88"/>
      <c r="I5" s="91"/>
      <c r="J5" s="85"/>
      <c r="K5" s="71"/>
      <c r="L5" s="71"/>
      <c r="M5" s="71"/>
      <c r="N5" s="71"/>
      <c r="O5" s="71"/>
      <c r="P5" s="71"/>
      <c r="Q5" s="71"/>
      <c r="R5" s="71"/>
      <c r="S5" s="71"/>
      <c r="T5" s="71"/>
      <c r="U5" s="71"/>
      <c r="V5" s="71"/>
      <c r="W5" s="71"/>
      <c r="X5" s="71"/>
      <c r="Y5" s="74"/>
      <c r="Z5" s="74"/>
    </row>
    <row r="6" ht="12.75" customHeight="1">
      <c r="A6" s="57">
        <v>1.0</v>
      </c>
      <c r="B6" s="58" t="s">
        <v>390</v>
      </c>
      <c r="C6" s="92"/>
      <c r="D6" s="93"/>
      <c r="E6" s="94"/>
      <c r="F6" s="94"/>
      <c r="G6" s="94"/>
      <c r="H6" s="94"/>
      <c r="I6" s="94"/>
      <c r="J6" s="85"/>
      <c r="K6" s="71"/>
      <c r="L6" s="71"/>
      <c r="M6" s="71"/>
      <c r="N6" s="71"/>
      <c r="O6" s="71"/>
      <c r="P6" s="71"/>
      <c r="Q6" s="71"/>
      <c r="R6" s="71"/>
      <c r="S6" s="71"/>
      <c r="T6" s="71"/>
      <c r="U6" s="71"/>
      <c r="V6" s="71"/>
      <c r="W6" s="71"/>
      <c r="X6" s="71"/>
      <c r="Y6" s="74"/>
      <c r="Z6" s="74"/>
    </row>
    <row r="7" ht="12.75" customHeight="1">
      <c r="A7" s="88"/>
      <c r="B7" s="89"/>
      <c r="C7" s="89"/>
      <c r="D7" s="95"/>
      <c r="E7" s="88"/>
      <c r="F7" s="88"/>
      <c r="G7" s="88"/>
      <c r="H7" s="88"/>
      <c r="I7" s="91"/>
      <c r="J7" s="85"/>
      <c r="K7" s="71"/>
      <c r="L7" s="71"/>
      <c r="M7" s="71"/>
      <c r="N7" s="71"/>
      <c r="O7" s="71"/>
      <c r="P7" s="71"/>
      <c r="Q7" s="71"/>
      <c r="R7" s="71"/>
      <c r="S7" s="71"/>
      <c r="T7" s="71"/>
      <c r="U7" s="71"/>
      <c r="V7" s="71"/>
      <c r="W7" s="71"/>
      <c r="X7" s="71"/>
      <c r="Y7" s="74"/>
      <c r="Z7" s="74"/>
    </row>
    <row r="8" ht="12.75" customHeight="1">
      <c r="A8" s="96">
        <v>1.01</v>
      </c>
      <c r="B8" s="61" t="s">
        <v>391</v>
      </c>
      <c r="C8" s="89"/>
      <c r="D8" s="95"/>
      <c r="E8" s="88"/>
      <c r="F8" s="88"/>
      <c r="G8" s="88"/>
      <c r="H8" s="88"/>
      <c r="I8" s="91"/>
      <c r="J8" s="85"/>
      <c r="K8" s="71"/>
      <c r="L8" s="71"/>
      <c r="M8" s="71"/>
      <c r="N8" s="71"/>
      <c r="O8" s="71"/>
      <c r="P8" s="71"/>
      <c r="Q8" s="71"/>
      <c r="R8" s="71"/>
      <c r="S8" s="71"/>
      <c r="T8" s="71"/>
      <c r="U8" s="71"/>
      <c r="V8" s="71"/>
      <c r="W8" s="71"/>
      <c r="X8" s="71"/>
      <c r="Y8" s="74"/>
      <c r="Z8" s="74"/>
    </row>
    <row r="9" ht="12.75" customHeight="1">
      <c r="A9" s="88"/>
      <c r="B9" s="53" t="s">
        <v>392</v>
      </c>
      <c r="C9" s="89"/>
      <c r="D9" s="90"/>
      <c r="E9" s="88"/>
      <c r="F9" s="88"/>
      <c r="G9" s="88"/>
      <c r="H9" s="88"/>
      <c r="I9" s="91"/>
      <c r="J9" s="85"/>
      <c r="K9" s="71"/>
      <c r="L9" s="71"/>
      <c r="M9" s="71"/>
      <c r="N9" s="71"/>
      <c r="O9" s="71"/>
      <c r="P9" s="71"/>
      <c r="Q9" s="71"/>
      <c r="R9" s="71"/>
      <c r="S9" s="71"/>
      <c r="T9" s="71"/>
      <c r="U9" s="71"/>
      <c r="V9" s="71"/>
      <c r="W9" s="71"/>
      <c r="X9" s="71"/>
      <c r="Y9" s="74"/>
      <c r="Z9" s="74"/>
    </row>
    <row r="10" ht="12.75" customHeight="1">
      <c r="A10" s="88"/>
      <c r="B10" s="53" t="s">
        <v>393</v>
      </c>
      <c r="C10" s="89"/>
      <c r="D10" s="90"/>
      <c r="E10" s="88"/>
      <c r="F10" s="88"/>
      <c r="G10" s="88"/>
      <c r="H10" s="88"/>
      <c r="I10" s="91"/>
      <c r="J10" s="85"/>
      <c r="K10" s="71"/>
      <c r="L10" s="71"/>
      <c r="M10" s="71"/>
      <c r="N10" s="71"/>
      <c r="O10" s="71"/>
      <c r="P10" s="71"/>
      <c r="Q10" s="71"/>
      <c r="R10" s="71"/>
      <c r="S10" s="71"/>
      <c r="T10" s="71"/>
      <c r="U10" s="71"/>
      <c r="V10" s="71"/>
      <c r="W10" s="71"/>
      <c r="X10" s="71"/>
      <c r="Y10" s="74"/>
      <c r="Z10" s="74"/>
    </row>
    <row r="11" ht="12.75" customHeight="1">
      <c r="A11" s="88"/>
      <c r="B11" s="53" t="s">
        <v>394</v>
      </c>
      <c r="C11" s="89"/>
      <c r="D11" s="90"/>
      <c r="E11" s="88"/>
      <c r="F11" s="88"/>
      <c r="G11" s="88"/>
      <c r="H11" s="88"/>
      <c r="I11" s="91"/>
      <c r="J11" s="85"/>
      <c r="K11" s="71"/>
      <c r="L11" s="71"/>
      <c r="M11" s="71"/>
      <c r="N11" s="71"/>
      <c r="O11" s="71"/>
      <c r="P11" s="71"/>
      <c r="Q11" s="71"/>
      <c r="R11" s="71"/>
      <c r="S11" s="71"/>
      <c r="T11" s="71"/>
      <c r="U11" s="71"/>
      <c r="V11" s="71"/>
      <c r="W11" s="71"/>
      <c r="X11" s="71"/>
      <c r="Y11" s="74"/>
      <c r="Z11" s="74"/>
    </row>
    <row r="12" ht="12.75" customHeight="1">
      <c r="A12" s="88"/>
      <c r="B12" s="53" t="s">
        <v>395</v>
      </c>
      <c r="C12" s="89"/>
      <c r="D12" s="90"/>
      <c r="E12" s="88"/>
      <c r="F12" s="88"/>
      <c r="G12" s="88"/>
      <c r="H12" s="88"/>
      <c r="I12" s="91"/>
      <c r="J12" s="85"/>
      <c r="K12" s="71"/>
      <c r="L12" s="71"/>
      <c r="M12" s="71"/>
      <c r="N12" s="71"/>
      <c r="O12" s="71"/>
      <c r="P12" s="71"/>
      <c r="Q12" s="71"/>
      <c r="R12" s="71"/>
      <c r="S12" s="71"/>
      <c r="T12" s="71"/>
      <c r="U12" s="71"/>
      <c r="V12" s="71"/>
      <c r="W12" s="71"/>
      <c r="X12" s="71"/>
      <c r="Y12" s="74"/>
      <c r="Z12" s="74"/>
    </row>
    <row r="13" ht="12.75" customHeight="1">
      <c r="A13" s="88"/>
      <c r="B13" s="53" t="s">
        <v>396</v>
      </c>
      <c r="C13" s="89"/>
      <c r="D13" s="90"/>
      <c r="E13" s="88"/>
      <c r="F13" s="88"/>
      <c r="G13" s="88"/>
      <c r="H13" s="88"/>
      <c r="I13" s="91"/>
      <c r="J13" s="85"/>
      <c r="K13" s="71"/>
      <c r="L13" s="71"/>
      <c r="M13" s="71"/>
      <c r="N13" s="71"/>
      <c r="O13" s="71"/>
      <c r="P13" s="71"/>
      <c r="Q13" s="71"/>
      <c r="R13" s="71"/>
      <c r="S13" s="71"/>
      <c r="T13" s="71"/>
      <c r="U13" s="71"/>
      <c r="V13" s="71"/>
      <c r="W13" s="71"/>
      <c r="X13" s="71"/>
      <c r="Y13" s="74"/>
      <c r="Z13" s="74"/>
    </row>
    <row r="14" ht="12.75" customHeight="1">
      <c r="A14" s="88"/>
      <c r="B14" s="53" t="s">
        <v>397</v>
      </c>
      <c r="C14" s="89"/>
      <c r="D14" s="90"/>
      <c r="E14" s="88"/>
      <c r="F14" s="88"/>
      <c r="G14" s="88"/>
      <c r="H14" s="88"/>
      <c r="I14" s="91"/>
      <c r="J14" s="85"/>
      <c r="K14" s="71"/>
      <c r="L14" s="71"/>
      <c r="M14" s="71"/>
      <c r="N14" s="71"/>
      <c r="O14" s="71"/>
      <c r="P14" s="71"/>
      <c r="Q14" s="71"/>
      <c r="R14" s="71"/>
      <c r="S14" s="71"/>
      <c r="T14" s="71"/>
      <c r="U14" s="71"/>
      <c r="V14" s="71"/>
      <c r="W14" s="71"/>
      <c r="X14" s="71"/>
      <c r="Y14" s="74"/>
      <c r="Z14" s="74"/>
    </row>
    <row r="15" ht="12.75" customHeight="1">
      <c r="A15" s="88"/>
      <c r="B15" s="53" t="s">
        <v>398</v>
      </c>
      <c r="C15" s="89"/>
      <c r="D15" s="90"/>
      <c r="E15" s="88"/>
      <c r="F15" s="88"/>
      <c r="G15" s="88"/>
      <c r="H15" s="88"/>
      <c r="I15" s="91"/>
      <c r="J15" s="85"/>
      <c r="K15" s="71"/>
      <c r="L15" s="71"/>
      <c r="M15" s="71"/>
      <c r="N15" s="71"/>
      <c r="O15" s="71"/>
      <c r="P15" s="71"/>
      <c r="Q15" s="71"/>
      <c r="R15" s="71"/>
      <c r="S15" s="71"/>
      <c r="T15" s="71"/>
      <c r="U15" s="71"/>
      <c r="V15" s="71"/>
      <c r="W15" s="71"/>
      <c r="X15" s="71"/>
      <c r="Y15" s="74"/>
      <c r="Z15" s="74"/>
    </row>
    <row r="16" ht="12.75" customHeight="1">
      <c r="A16" s="88"/>
      <c r="B16" s="53" t="s">
        <v>399</v>
      </c>
      <c r="C16" s="89"/>
      <c r="D16" s="90"/>
      <c r="E16" s="88"/>
      <c r="F16" s="88"/>
      <c r="G16" s="88"/>
      <c r="H16" s="88"/>
      <c r="I16" s="91"/>
      <c r="J16" s="85"/>
      <c r="K16" s="71"/>
      <c r="L16" s="71"/>
      <c r="M16" s="71"/>
      <c r="N16" s="71"/>
      <c r="O16" s="71"/>
      <c r="P16" s="71"/>
      <c r="Q16" s="71"/>
      <c r="R16" s="71"/>
      <c r="S16" s="71"/>
      <c r="T16" s="71"/>
      <c r="U16" s="71"/>
      <c r="V16" s="71"/>
      <c r="W16" s="71"/>
      <c r="X16" s="71"/>
      <c r="Y16" s="74"/>
      <c r="Z16" s="74"/>
    </row>
    <row r="17" ht="12.75" customHeight="1">
      <c r="A17" s="96" t="s">
        <v>51</v>
      </c>
      <c r="B17" s="53" t="s">
        <v>400</v>
      </c>
      <c r="C17" s="97" t="s">
        <v>33</v>
      </c>
      <c r="D17" s="98">
        <v>6.0</v>
      </c>
      <c r="E17" s="99">
        <v>60840.0</v>
      </c>
      <c r="F17" s="99">
        <v>7500.0</v>
      </c>
      <c r="G17" s="96">
        <f>+E17*D17</f>
        <v>365040</v>
      </c>
      <c r="H17" s="100">
        <f>+D17*F17</f>
        <v>45000</v>
      </c>
      <c r="I17" s="101">
        <f>H17+G17</f>
        <v>410040</v>
      </c>
      <c r="J17" s="102" t="s">
        <v>401</v>
      </c>
      <c r="K17" s="71"/>
      <c r="L17" s="71"/>
      <c r="M17" s="71"/>
      <c r="N17" s="71"/>
      <c r="O17" s="71"/>
      <c r="P17" s="71"/>
      <c r="Q17" s="71"/>
      <c r="R17" s="71"/>
      <c r="S17" s="71"/>
      <c r="T17" s="71"/>
      <c r="U17" s="71"/>
      <c r="V17" s="71"/>
      <c r="W17" s="71"/>
      <c r="X17" s="71"/>
      <c r="Y17" s="74"/>
      <c r="Z17" s="74"/>
    </row>
    <row r="18" ht="12.75" customHeight="1">
      <c r="A18" s="88"/>
      <c r="B18" s="89"/>
      <c r="C18" s="89"/>
      <c r="D18" s="90"/>
      <c r="E18" s="88"/>
      <c r="F18" s="88"/>
      <c r="G18" s="88"/>
      <c r="H18" s="88"/>
      <c r="I18" s="91"/>
      <c r="J18" s="85"/>
      <c r="K18" s="71"/>
      <c r="L18" s="71"/>
      <c r="M18" s="71"/>
      <c r="N18" s="71"/>
      <c r="O18" s="71"/>
      <c r="P18" s="71"/>
      <c r="Q18" s="71"/>
      <c r="R18" s="71"/>
      <c r="S18" s="71"/>
      <c r="T18" s="71"/>
      <c r="U18" s="71"/>
      <c r="V18" s="71"/>
      <c r="W18" s="71"/>
      <c r="X18" s="71"/>
      <c r="Y18" s="74"/>
      <c r="Z18" s="74"/>
    </row>
    <row r="19" ht="12.75" customHeight="1">
      <c r="A19" s="52">
        <v>1.02</v>
      </c>
      <c r="B19" s="53" t="s">
        <v>402</v>
      </c>
      <c r="C19" s="89"/>
      <c r="D19" s="90"/>
      <c r="E19" s="88"/>
      <c r="F19" s="88"/>
      <c r="G19" s="88"/>
      <c r="H19" s="88"/>
      <c r="I19" s="91"/>
      <c r="J19" s="85"/>
      <c r="K19" s="71"/>
      <c r="L19" s="71"/>
      <c r="M19" s="71"/>
      <c r="N19" s="71"/>
      <c r="O19" s="71"/>
      <c r="P19" s="71"/>
      <c r="Q19" s="71"/>
      <c r="R19" s="71"/>
      <c r="S19" s="71"/>
      <c r="T19" s="71"/>
      <c r="U19" s="71"/>
      <c r="V19" s="71"/>
      <c r="W19" s="71"/>
      <c r="X19" s="71"/>
      <c r="Y19" s="74"/>
      <c r="Z19" s="74"/>
    </row>
    <row r="20" ht="12.75" customHeight="1">
      <c r="A20" s="88"/>
      <c r="B20" s="61" t="s">
        <v>403</v>
      </c>
      <c r="C20" s="89"/>
      <c r="D20" s="90"/>
      <c r="E20" s="88"/>
      <c r="F20" s="88"/>
      <c r="G20" s="88"/>
      <c r="H20" s="88"/>
      <c r="I20" s="91"/>
      <c r="J20" s="85"/>
      <c r="K20" s="71"/>
      <c r="L20" s="71"/>
      <c r="M20" s="71"/>
      <c r="N20" s="71"/>
      <c r="O20" s="71"/>
      <c r="P20" s="71"/>
      <c r="Q20" s="71"/>
      <c r="R20" s="71"/>
      <c r="S20" s="71"/>
      <c r="T20" s="71"/>
      <c r="U20" s="71"/>
      <c r="V20" s="71"/>
      <c r="W20" s="71"/>
      <c r="X20" s="71"/>
      <c r="Y20" s="74"/>
      <c r="Z20" s="74"/>
    </row>
    <row r="21" ht="12.75" customHeight="1">
      <c r="A21" s="88"/>
      <c r="B21" s="53" t="s">
        <v>404</v>
      </c>
      <c r="C21" s="97" t="s">
        <v>33</v>
      </c>
      <c r="D21" s="98">
        <v>6.0</v>
      </c>
      <c r="E21" s="96">
        <v>301560.0</v>
      </c>
      <c r="F21" s="99">
        <v>10000.0</v>
      </c>
      <c r="G21" s="96">
        <f>+E21*D21</f>
        <v>1809360</v>
      </c>
      <c r="H21" s="100">
        <f>+D21*F21</f>
        <v>60000</v>
      </c>
      <c r="I21" s="101">
        <f>H21+G21</f>
        <v>1869360</v>
      </c>
      <c r="J21" s="85"/>
      <c r="K21" s="71"/>
      <c r="L21" s="71"/>
      <c r="M21" s="71"/>
      <c r="N21" s="71"/>
      <c r="O21" s="71"/>
      <c r="P21" s="71"/>
      <c r="Q21" s="71"/>
      <c r="R21" s="71"/>
      <c r="S21" s="71"/>
      <c r="T21" s="71"/>
      <c r="U21" s="71"/>
      <c r="V21" s="71"/>
      <c r="W21" s="71"/>
      <c r="X21" s="71"/>
      <c r="Y21" s="74"/>
      <c r="Z21" s="74"/>
    </row>
    <row r="22" ht="12.75" customHeight="1">
      <c r="A22" s="88"/>
      <c r="B22" s="89"/>
      <c r="C22" s="89"/>
      <c r="D22" s="90"/>
      <c r="E22" s="88"/>
      <c r="F22" s="88"/>
      <c r="G22" s="88"/>
      <c r="H22" s="88"/>
      <c r="I22" s="91"/>
      <c r="J22" s="85"/>
      <c r="K22" s="71"/>
      <c r="L22" s="71"/>
      <c r="M22" s="71"/>
      <c r="N22" s="71"/>
      <c r="O22" s="71"/>
      <c r="P22" s="71"/>
      <c r="Q22" s="71"/>
      <c r="R22" s="71"/>
      <c r="S22" s="71"/>
      <c r="T22" s="71"/>
      <c r="U22" s="71"/>
      <c r="V22" s="71"/>
      <c r="W22" s="71"/>
      <c r="X22" s="71"/>
      <c r="Y22" s="74"/>
      <c r="Z22" s="74"/>
    </row>
    <row r="23" ht="12.75" customHeight="1">
      <c r="A23" s="60">
        <v>2.0</v>
      </c>
      <c r="B23" s="58" t="s">
        <v>405</v>
      </c>
      <c r="C23" s="92"/>
      <c r="D23" s="93"/>
      <c r="E23" s="94"/>
      <c r="F23" s="94"/>
      <c r="G23" s="94"/>
      <c r="H23" s="94"/>
      <c r="I23" s="94"/>
      <c r="J23" s="85"/>
      <c r="K23" s="71"/>
      <c r="L23" s="71"/>
      <c r="M23" s="71"/>
      <c r="N23" s="71"/>
      <c r="O23" s="71"/>
      <c r="P23" s="71"/>
      <c r="Q23" s="71"/>
      <c r="R23" s="71"/>
      <c r="S23" s="71"/>
      <c r="T23" s="71"/>
      <c r="U23" s="71"/>
      <c r="V23" s="71"/>
      <c r="W23" s="71"/>
      <c r="X23" s="71"/>
      <c r="Y23" s="74"/>
      <c r="Z23" s="74"/>
    </row>
    <row r="24" ht="12.75" customHeight="1">
      <c r="A24" s="88"/>
      <c r="B24" s="89"/>
      <c r="C24" s="89"/>
      <c r="D24" s="90"/>
      <c r="E24" s="88"/>
      <c r="F24" s="88"/>
      <c r="G24" s="88"/>
      <c r="H24" s="88"/>
      <c r="I24" s="91"/>
      <c r="J24" s="85"/>
      <c r="K24" s="71"/>
      <c r="L24" s="71"/>
      <c r="M24" s="71"/>
      <c r="N24" s="71"/>
      <c r="O24" s="71"/>
      <c r="P24" s="71"/>
      <c r="Q24" s="71"/>
      <c r="R24" s="71"/>
      <c r="S24" s="71"/>
      <c r="T24" s="71"/>
      <c r="U24" s="71"/>
      <c r="V24" s="71"/>
      <c r="W24" s="71"/>
      <c r="X24" s="71"/>
      <c r="Y24" s="74"/>
      <c r="Z24" s="74"/>
    </row>
    <row r="25" ht="12.75" customHeight="1">
      <c r="A25" s="96">
        <v>2.01</v>
      </c>
      <c r="B25" s="53" t="s">
        <v>406</v>
      </c>
      <c r="C25" s="89"/>
      <c r="D25" s="90"/>
      <c r="E25" s="88"/>
      <c r="F25" s="88"/>
      <c r="G25" s="88"/>
      <c r="H25" s="88"/>
      <c r="I25" s="91"/>
      <c r="J25" s="85"/>
      <c r="K25" s="71"/>
      <c r="L25" s="71"/>
      <c r="M25" s="71"/>
      <c r="N25" s="71"/>
      <c r="O25" s="71"/>
      <c r="P25" s="71"/>
      <c r="Q25" s="71"/>
      <c r="R25" s="71"/>
      <c r="S25" s="71"/>
      <c r="T25" s="71"/>
      <c r="U25" s="71"/>
      <c r="V25" s="71"/>
      <c r="W25" s="71"/>
      <c r="X25" s="71"/>
      <c r="Y25" s="74"/>
      <c r="Z25" s="74"/>
    </row>
    <row r="26" ht="12.75" customHeight="1">
      <c r="A26" s="52" t="s">
        <v>51</v>
      </c>
      <c r="B26" s="53" t="s">
        <v>407</v>
      </c>
      <c r="C26" s="97" t="s">
        <v>408</v>
      </c>
      <c r="D26" s="103">
        <v>91.0</v>
      </c>
      <c r="E26" s="104">
        <v>1358.0</v>
      </c>
      <c r="F26" s="104">
        <v>280.0</v>
      </c>
      <c r="G26" s="96">
        <f t="shared" ref="G26:G27" si="1">+E26*D26</f>
        <v>123578</v>
      </c>
      <c r="H26" s="100">
        <f t="shared" ref="H26:H27" si="2">+D26*F26</f>
        <v>25480</v>
      </c>
      <c r="I26" s="101">
        <f t="shared" ref="I26:I27" si="3">H26+G26</f>
        <v>149058</v>
      </c>
      <c r="J26" s="85"/>
      <c r="K26" s="71"/>
      <c r="L26" s="71"/>
      <c r="M26" s="71"/>
      <c r="N26" s="71"/>
      <c r="O26" s="71"/>
      <c r="P26" s="71"/>
      <c r="Q26" s="71"/>
      <c r="R26" s="71"/>
      <c r="S26" s="71"/>
      <c r="T26" s="71"/>
      <c r="U26" s="71"/>
      <c r="V26" s="71"/>
      <c r="W26" s="71"/>
      <c r="X26" s="71"/>
      <c r="Y26" s="74"/>
      <c r="Z26" s="74"/>
    </row>
    <row r="27" ht="12.75" customHeight="1">
      <c r="A27" s="52" t="s">
        <v>53</v>
      </c>
      <c r="B27" s="53" t="s">
        <v>409</v>
      </c>
      <c r="C27" s="97" t="s">
        <v>408</v>
      </c>
      <c r="D27" s="103">
        <v>91.0</v>
      </c>
      <c r="E27" s="104">
        <v>550.0</v>
      </c>
      <c r="F27" s="104">
        <v>240.0</v>
      </c>
      <c r="G27" s="96">
        <f t="shared" si="1"/>
        <v>50050</v>
      </c>
      <c r="H27" s="100">
        <f t="shared" si="2"/>
        <v>21840</v>
      </c>
      <c r="I27" s="101">
        <f t="shared" si="3"/>
        <v>71890</v>
      </c>
      <c r="J27" s="85"/>
      <c r="K27" s="71"/>
      <c r="L27" s="71"/>
      <c r="M27" s="71"/>
      <c r="N27" s="71"/>
      <c r="O27" s="71"/>
      <c r="P27" s="71"/>
      <c r="Q27" s="71"/>
      <c r="R27" s="71"/>
      <c r="S27" s="71"/>
      <c r="T27" s="71"/>
      <c r="U27" s="71"/>
      <c r="V27" s="71"/>
      <c r="W27" s="71"/>
      <c r="X27" s="71"/>
      <c r="Y27" s="74"/>
      <c r="Z27" s="74"/>
    </row>
    <row r="28" ht="12.75" customHeight="1">
      <c r="A28" s="88"/>
      <c r="B28" s="89"/>
      <c r="C28" s="89"/>
      <c r="D28" s="105"/>
      <c r="E28" s="106"/>
      <c r="F28" s="106"/>
      <c r="G28" s="88"/>
      <c r="H28" s="88"/>
      <c r="I28" s="91"/>
      <c r="J28" s="85"/>
      <c r="K28" s="71"/>
      <c r="L28" s="71"/>
      <c r="M28" s="71"/>
      <c r="N28" s="71"/>
      <c r="O28" s="71"/>
      <c r="P28" s="71"/>
      <c r="Q28" s="71"/>
      <c r="R28" s="71"/>
      <c r="S28" s="71"/>
      <c r="T28" s="71"/>
      <c r="U28" s="71"/>
      <c r="V28" s="71"/>
      <c r="W28" s="71"/>
      <c r="X28" s="71"/>
      <c r="Y28" s="74"/>
      <c r="Z28" s="74"/>
    </row>
    <row r="29" ht="12.75" customHeight="1">
      <c r="A29" s="96">
        <v>2.02</v>
      </c>
      <c r="B29" s="53" t="s">
        <v>410</v>
      </c>
      <c r="C29" s="97" t="s">
        <v>408</v>
      </c>
      <c r="D29" s="103">
        <v>183.0</v>
      </c>
      <c r="E29" s="104">
        <v>113.0</v>
      </c>
      <c r="F29" s="104">
        <v>26.0</v>
      </c>
      <c r="G29" s="96">
        <f>+E29*D29</f>
        <v>20679</v>
      </c>
      <c r="H29" s="100">
        <f>+D29*F29</f>
        <v>4758</v>
      </c>
      <c r="I29" s="101">
        <f>H29+G29</f>
        <v>25437</v>
      </c>
      <c r="J29" s="85"/>
      <c r="K29" s="71"/>
      <c r="L29" s="71"/>
      <c r="M29" s="71"/>
      <c r="N29" s="71"/>
      <c r="O29" s="71"/>
      <c r="P29" s="71"/>
      <c r="Q29" s="71"/>
      <c r="R29" s="71"/>
      <c r="S29" s="71"/>
      <c r="T29" s="71"/>
      <c r="U29" s="71"/>
      <c r="V29" s="71"/>
      <c r="W29" s="71"/>
      <c r="X29" s="71"/>
      <c r="Y29" s="74"/>
      <c r="Z29" s="74"/>
    </row>
    <row r="30" ht="12.75" customHeight="1">
      <c r="A30" s="88"/>
      <c r="B30" s="89"/>
      <c r="C30" s="89"/>
      <c r="D30" s="105"/>
      <c r="E30" s="106"/>
      <c r="F30" s="106"/>
      <c r="G30" s="88"/>
      <c r="H30" s="88"/>
      <c r="I30" s="91"/>
      <c r="J30" s="85"/>
      <c r="K30" s="71"/>
      <c r="L30" s="71"/>
      <c r="M30" s="71"/>
      <c r="N30" s="71"/>
      <c r="O30" s="71"/>
      <c r="P30" s="71"/>
      <c r="Q30" s="71"/>
      <c r="R30" s="71"/>
      <c r="S30" s="71"/>
      <c r="T30" s="71"/>
      <c r="U30" s="71"/>
      <c r="V30" s="71"/>
      <c r="W30" s="71"/>
      <c r="X30" s="71"/>
      <c r="Y30" s="74"/>
      <c r="Z30" s="74"/>
    </row>
    <row r="31" ht="12.75" customHeight="1">
      <c r="A31" s="96">
        <v>2.03</v>
      </c>
      <c r="B31" s="53" t="s">
        <v>411</v>
      </c>
      <c r="C31" s="97" t="s">
        <v>408</v>
      </c>
      <c r="D31" s="103">
        <v>91.0</v>
      </c>
      <c r="E31" s="104">
        <v>60.0</v>
      </c>
      <c r="F31" s="104">
        <v>20.0</v>
      </c>
      <c r="G31" s="96">
        <f>+E31*D31</f>
        <v>5460</v>
      </c>
      <c r="H31" s="100">
        <f>+D31*F31</f>
        <v>1820</v>
      </c>
      <c r="I31" s="101">
        <f>H31+G31</f>
        <v>7280</v>
      </c>
      <c r="J31" s="85"/>
      <c r="K31" s="71"/>
      <c r="L31" s="71"/>
      <c r="M31" s="71"/>
      <c r="N31" s="71"/>
      <c r="O31" s="71"/>
      <c r="P31" s="71"/>
      <c r="Q31" s="71"/>
      <c r="R31" s="71"/>
      <c r="S31" s="71"/>
      <c r="T31" s="71"/>
      <c r="U31" s="71"/>
      <c r="V31" s="71"/>
      <c r="W31" s="71"/>
      <c r="X31" s="71"/>
      <c r="Y31" s="74"/>
      <c r="Z31" s="74"/>
    </row>
    <row r="32" ht="12.75" customHeight="1">
      <c r="A32" s="88"/>
      <c r="B32" s="89"/>
      <c r="C32" s="89"/>
      <c r="D32" s="105"/>
      <c r="E32" s="106"/>
      <c r="F32" s="106"/>
      <c r="G32" s="88"/>
      <c r="H32" s="88"/>
      <c r="I32" s="91"/>
      <c r="J32" s="85"/>
      <c r="K32" s="71"/>
      <c r="L32" s="71"/>
      <c r="M32" s="71"/>
      <c r="N32" s="71"/>
      <c r="O32" s="71"/>
      <c r="P32" s="71"/>
      <c r="Q32" s="71"/>
      <c r="R32" s="71"/>
      <c r="S32" s="71"/>
      <c r="T32" s="71"/>
      <c r="U32" s="71"/>
      <c r="V32" s="71"/>
      <c r="W32" s="71"/>
      <c r="X32" s="71"/>
      <c r="Y32" s="74"/>
      <c r="Z32" s="74"/>
    </row>
    <row r="33" ht="12.75" customHeight="1">
      <c r="A33" s="96">
        <v>2.04</v>
      </c>
      <c r="B33" s="53" t="s">
        <v>412</v>
      </c>
      <c r="C33" s="97" t="s">
        <v>408</v>
      </c>
      <c r="D33" s="103">
        <v>183.0</v>
      </c>
      <c r="E33" s="104">
        <v>250.0</v>
      </c>
      <c r="F33" s="104">
        <v>50.0</v>
      </c>
      <c r="G33" s="96">
        <f>+E33*D33</f>
        <v>45750</v>
      </c>
      <c r="H33" s="100">
        <f>+D33*F33</f>
        <v>9150</v>
      </c>
      <c r="I33" s="101">
        <f>H33+G33</f>
        <v>54900</v>
      </c>
      <c r="J33" s="85"/>
      <c r="K33" s="71"/>
      <c r="L33" s="71"/>
      <c r="M33" s="71"/>
      <c r="N33" s="71"/>
      <c r="O33" s="71"/>
      <c r="P33" s="71"/>
      <c r="Q33" s="71"/>
      <c r="R33" s="71"/>
      <c r="S33" s="71"/>
      <c r="T33" s="71"/>
      <c r="U33" s="71"/>
      <c r="V33" s="71"/>
      <c r="W33" s="71"/>
      <c r="X33" s="71"/>
      <c r="Y33" s="74"/>
      <c r="Z33" s="74"/>
    </row>
    <row r="34" ht="12.75" customHeight="1">
      <c r="A34" s="88"/>
      <c r="B34" s="89"/>
      <c r="C34" s="89"/>
      <c r="D34" s="105"/>
      <c r="E34" s="106"/>
      <c r="F34" s="106"/>
      <c r="G34" s="88"/>
      <c r="H34" s="88"/>
      <c r="I34" s="91"/>
      <c r="J34" s="85"/>
      <c r="K34" s="71"/>
      <c r="L34" s="71"/>
      <c r="M34" s="71"/>
      <c r="N34" s="71"/>
      <c r="O34" s="71"/>
      <c r="P34" s="71"/>
      <c r="Q34" s="71"/>
      <c r="R34" s="71"/>
      <c r="S34" s="71"/>
      <c r="T34" s="71"/>
      <c r="U34" s="71"/>
      <c r="V34" s="71"/>
      <c r="W34" s="71"/>
      <c r="X34" s="71"/>
      <c r="Y34" s="74"/>
      <c r="Z34" s="74"/>
    </row>
    <row r="35" ht="12.75" customHeight="1">
      <c r="A35" s="96">
        <v>2.05</v>
      </c>
      <c r="B35" s="53" t="s">
        <v>413</v>
      </c>
      <c r="C35" s="97" t="s">
        <v>33</v>
      </c>
      <c r="D35" s="103">
        <v>6.0</v>
      </c>
      <c r="E35" s="104">
        <v>6000.0</v>
      </c>
      <c r="F35" s="107">
        <v>500.0</v>
      </c>
      <c r="G35" s="96">
        <f>+E35*D35</f>
        <v>36000</v>
      </c>
      <c r="H35" s="100">
        <f>+D35*F35</f>
        <v>3000</v>
      </c>
      <c r="I35" s="101">
        <f>H35+G35</f>
        <v>39000</v>
      </c>
      <c r="J35" s="85"/>
      <c r="K35" s="71"/>
      <c r="L35" s="71"/>
      <c r="M35" s="71"/>
      <c r="N35" s="71"/>
      <c r="O35" s="71"/>
      <c r="P35" s="71"/>
      <c r="Q35" s="71"/>
      <c r="R35" s="71"/>
      <c r="S35" s="71"/>
      <c r="T35" s="71"/>
      <c r="U35" s="71"/>
      <c r="V35" s="71"/>
      <c r="W35" s="71"/>
      <c r="X35" s="71"/>
      <c r="Y35" s="74"/>
      <c r="Z35" s="74"/>
    </row>
    <row r="36" ht="12.75" customHeight="1">
      <c r="A36" s="88"/>
      <c r="B36" s="108"/>
      <c r="C36" s="89"/>
      <c r="D36" s="105"/>
      <c r="E36" s="106"/>
      <c r="F36" s="106"/>
      <c r="G36" s="88"/>
      <c r="H36" s="88"/>
      <c r="I36" s="91"/>
      <c r="J36" s="85"/>
      <c r="K36" s="71"/>
      <c r="L36" s="71"/>
      <c r="M36" s="71"/>
      <c r="N36" s="71"/>
      <c r="O36" s="71"/>
      <c r="P36" s="71"/>
      <c r="Q36" s="71"/>
      <c r="R36" s="71"/>
      <c r="S36" s="71"/>
      <c r="T36" s="71"/>
      <c r="U36" s="71"/>
      <c r="V36" s="71"/>
      <c r="W36" s="71"/>
      <c r="X36" s="71"/>
      <c r="Y36" s="74"/>
      <c r="Z36" s="74"/>
    </row>
    <row r="37" ht="12.75" customHeight="1">
      <c r="A37" s="96">
        <v>2.06</v>
      </c>
      <c r="B37" s="109" t="s">
        <v>414</v>
      </c>
      <c r="C37" s="97" t="s">
        <v>33</v>
      </c>
      <c r="D37" s="103">
        <v>1.0</v>
      </c>
      <c r="E37" s="104">
        <v>80000.0</v>
      </c>
      <c r="F37" s="107">
        <v>2500.0</v>
      </c>
      <c r="G37" s="96">
        <f>+E37*D37</f>
        <v>80000</v>
      </c>
      <c r="H37" s="100">
        <f>+D37*F37</f>
        <v>2500</v>
      </c>
      <c r="I37" s="101">
        <f>H37+G37</f>
        <v>82500</v>
      </c>
      <c r="J37" s="85"/>
      <c r="K37" s="71"/>
      <c r="L37" s="71"/>
      <c r="M37" s="71"/>
      <c r="N37" s="71"/>
      <c r="O37" s="71"/>
      <c r="P37" s="71"/>
      <c r="Q37" s="71"/>
      <c r="R37" s="71"/>
      <c r="S37" s="71"/>
      <c r="T37" s="71"/>
      <c r="U37" s="71"/>
      <c r="V37" s="71"/>
      <c r="W37" s="71"/>
      <c r="X37" s="71"/>
      <c r="Y37" s="74"/>
      <c r="Z37" s="74"/>
    </row>
    <row r="38" ht="12.75" customHeight="1">
      <c r="A38" s="88"/>
      <c r="B38" s="89"/>
      <c r="C38" s="89"/>
      <c r="D38" s="105"/>
      <c r="E38" s="106"/>
      <c r="F38" s="106"/>
      <c r="G38" s="88"/>
      <c r="H38" s="88"/>
      <c r="I38" s="91"/>
      <c r="J38" s="85"/>
      <c r="K38" s="71"/>
      <c r="L38" s="71"/>
      <c r="M38" s="71"/>
      <c r="N38" s="71"/>
      <c r="O38" s="71"/>
      <c r="P38" s="71"/>
      <c r="Q38" s="71"/>
      <c r="R38" s="71"/>
      <c r="S38" s="71"/>
      <c r="T38" s="71"/>
      <c r="U38" s="71"/>
      <c r="V38" s="71"/>
      <c r="W38" s="71"/>
      <c r="X38" s="71"/>
      <c r="Y38" s="74"/>
      <c r="Z38" s="74"/>
    </row>
    <row r="39" ht="12.75" customHeight="1">
      <c r="A39" s="96">
        <v>2.07</v>
      </c>
      <c r="B39" s="53" t="s">
        <v>415</v>
      </c>
      <c r="C39" s="97" t="s">
        <v>408</v>
      </c>
      <c r="D39" s="103">
        <v>274.0</v>
      </c>
      <c r="E39" s="104">
        <v>837.0</v>
      </c>
      <c r="F39" s="104">
        <v>30.0</v>
      </c>
      <c r="G39" s="96">
        <f>+E39*D39</f>
        <v>229338</v>
      </c>
      <c r="H39" s="100">
        <f>+D39*F39</f>
        <v>8220</v>
      </c>
      <c r="I39" s="101">
        <f>H39+G39</f>
        <v>237558</v>
      </c>
      <c r="J39" s="85"/>
      <c r="K39" s="71"/>
      <c r="L39" s="71"/>
      <c r="M39" s="71"/>
      <c r="N39" s="71"/>
      <c r="O39" s="71"/>
      <c r="P39" s="71"/>
      <c r="Q39" s="71"/>
      <c r="R39" s="71"/>
      <c r="S39" s="71"/>
      <c r="T39" s="71"/>
      <c r="U39" s="71"/>
      <c r="V39" s="71"/>
      <c r="W39" s="71"/>
      <c r="X39" s="71"/>
      <c r="Y39" s="74"/>
      <c r="Z39" s="74"/>
    </row>
    <row r="40" ht="12.75" customHeight="1">
      <c r="A40" s="88"/>
      <c r="B40" s="89"/>
      <c r="C40" s="89"/>
      <c r="D40" s="110"/>
      <c r="E40" s="106"/>
      <c r="F40" s="106"/>
      <c r="G40" s="88"/>
      <c r="H40" s="88"/>
      <c r="I40" s="91"/>
      <c r="J40" s="85"/>
      <c r="K40" s="71"/>
      <c r="L40" s="71"/>
      <c r="M40" s="71"/>
      <c r="N40" s="71"/>
      <c r="O40" s="71"/>
      <c r="P40" s="71"/>
      <c r="Q40" s="71"/>
      <c r="R40" s="71"/>
      <c r="S40" s="71"/>
      <c r="T40" s="71"/>
      <c r="U40" s="71"/>
      <c r="V40" s="71"/>
      <c r="W40" s="71"/>
      <c r="X40" s="71"/>
      <c r="Y40" s="74"/>
      <c r="Z40" s="74"/>
    </row>
    <row r="41" ht="12.75" customHeight="1">
      <c r="A41" s="96">
        <v>2.08</v>
      </c>
      <c r="B41" s="53" t="s">
        <v>416</v>
      </c>
      <c r="C41" s="97" t="s">
        <v>417</v>
      </c>
      <c r="D41" s="111">
        <v>883.0</v>
      </c>
      <c r="E41" s="104">
        <v>945.0</v>
      </c>
      <c r="F41" s="104">
        <v>240.0</v>
      </c>
      <c r="G41" s="96">
        <f>D41*E41</f>
        <v>834435</v>
      </c>
      <c r="H41" s="100">
        <f>F41*D41</f>
        <v>211920</v>
      </c>
      <c r="I41" s="101">
        <f>H41+G41</f>
        <v>1046355</v>
      </c>
      <c r="J41" s="85"/>
      <c r="K41" s="71"/>
      <c r="L41" s="71"/>
      <c r="M41" s="71"/>
      <c r="N41" s="71"/>
      <c r="O41" s="71"/>
      <c r="P41" s="71"/>
      <c r="Q41" s="71"/>
      <c r="R41" s="71"/>
      <c r="S41" s="71"/>
      <c r="T41" s="71"/>
      <c r="U41" s="71"/>
      <c r="V41" s="71"/>
      <c r="W41" s="71"/>
      <c r="X41" s="71"/>
      <c r="Y41" s="74"/>
      <c r="Z41" s="74"/>
    </row>
    <row r="42" ht="12.75" customHeight="1">
      <c r="A42" s="88"/>
      <c r="B42" s="89"/>
      <c r="C42" s="89"/>
      <c r="D42" s="110"/>
      <c r="E42" s="106"/>
      <c r="F42" s="106"/>
      <c r="G42" s="88"/>
      <c r="H42" s="88"/>
      <c r="I42" s="91"/>
      <c r="J42" s="85"/>
      <c r="K42" s="71"/>
      <c r="L42" s="71"/>
      <c r="M42" s="71"/>
      <c r="N42" s="71"/>
      <c r="O42" s="71"/>
      <c r="P42" s="71"/>
      <c r="Q42" s="71"/>
      <c r="R42" s="71"/>
      <c r="S42" s="71"/>
      <c r="T42" s="71"/>
      <c r="U42" s="71"/>
      <c r="V42" s="71"/>
      <c r="W42" s="71"/>
      <c r="X42" s="71"/>
      <c r="Y42" s="74"/>
      <c r="Z42" s="74"/>
    </row>
    <row r="43" ht="12.75" customHeight="1">
      <c r="A43" s="96">
        <v>2.09</v>
      </c>
      <c r="B43" s="53" t="s">
        <v>418</v>
      </c>
      <c r="C43" s="97" t="s">
        <v>417</v>
      </c>
      <c r="D43" s="111">
        <v>1059.0</v>
      </c>
      <c r="E43" s="104">
        <v>520.0</v>
      </c>
      <c r="F43" s="104">
        <v>160.0</v>
      </c>
      <c r="G43" s="96">
        <f>+E43*D43</f>
        <v>550680</v>
      </c>
      <c r="H43" s="100">
        <f>+D43*F43</f>
        <v>169440</v>
      </c>
      <c r="I43" s="101">
        <f>H43+G43</f>
        <v>720120</v>
      </c>
      <c r="J43" s="85"/>
      <c r="K43" s="71"/>
      <c r="L43" s="71"/>
      <c r="M43" s="71"/>
      <c r="N43" s="71"/>
      <c r="O43" s="71"/>
      <c r="P43" s="71"/>
      <c r="Q43" s="71"/>
      <c r="R43" s="71"/>
      <c r="S43" s="71"/>
      <c r="T43" s="71"/>
      <c r="U43" s="71"/>
      <c r="V43" s="71"/>
      <c r="W43" s="71"/>
      <c r="X43" s="71"/>
      <c r="Y43" s="74"/>
      <c r="Z43" s="74"/>
    </row>
    <row r="44" ht="12.75" customHeight="1">
      <c r="A44" s="88"/>
      <c r="B44" s="89"/>
      <c r="C44" s="89"/>
      <c r="D44" s="110"/>
      <c r="E44" s="106"/>
      <c r="F44" s="106"/>
      <c r="G44" s="88"/>
      <c r="H44" s="88"/>
      <c r="I44" s="91"/>
      <c r="J44" s="85"/>
      <c r="K44" s="71"/>
      <c r="L44" s="71"/>
      <c r="M44" s="71"/>
      <c r="N44" s="71"/>
      <c r="O44" s="71"/>
      <c r="P44" s="71"/>
      <c r="Q44" s="71"/>
      <c r="R44" s="71"/>
      <c r="S44" s="71"/>
      <c r="T44" s="71"/>
      <c r="U44" s="71"/>
      <c r="V44" s="71"/>
      <c r="W44" s="71"/>
      <c r="X44" s="71"/>
      <c r="Y44" s="74"/>
      <c r="Z44" s="74"/>
    </row>
    <row r="45" ht="12.75" customHeight="1">
      <c r="A45" s="96">
        <v>2.1</v>
      </c>
      <c r="B45" s="53" t="s">
        <v>419</v>
      </c>
      <c r="C45" s="97" t="s">
        <v>417</v>
      </c>
      <c r="D45" s="111">
        <v>139.0</v>
      </c>
      <c r="E45" s="104">
        <v>240.0</v>
      </c>
      <c r="F45" s="104">
        <v>120.0</v>
      </c>
      <c r="G45" s="96">
        <f>+E45*D45</f>
        <v>33360</v>
      </c>
      <c r="H45" s="100">
        <f>+D45*F45</f>
        <v>16680</v>
      </c>
      <c r="I45" s="101">
        <f>H45+G45</f>
        <v>50040</v>
      </c>
      <c r="J45" s="85"/>
      <c r="K45" s="71"/>
      <c r="L45" s="71"/>
      <c r="M45" s="71"/>
      <c r="N45" s="71"/>
      <c r="O45" s="71"/>
      <c r="P45" s="71"/>
      <c r="Q45" s="71"/>
      <c r="R45" s="71"/>
      <c r="S45" s="71"/>
      <c r="T45" s="71"/>
      <c r="U45" s="71"/>
      <c r="V45" s="71"/>
      <c r="W45" s="71"/>
      <c r="X45" s="71"/>
      <c r="Y45" s="74"/>
      <c r="Z45" s="74"/>
    </row>
    <row r="46" ht="12.75" customHeight="1">
      <c r="A46" s="88"/>
      <c r="B46" s="89"/>
      <c r="C46" s="89"/>
      <c r="D46" s="110"/>
      <c r="E46" s="106"/>
      <c r="F46" s="106"/>
      <c r="G46" s="88"/>
      <c r="H46" s="88"/>
      <c r="I46" s="91"/>
      <c r="J46" s="85"/>
      <c r="K46" s="71"/>
      <c r="L46" s="71"/>
      <c r="M46" s="71"/>
      <c r="N46" s="71"/>
      <c r="O46" s="71"/>
      <c r="P46" s="71"/>
      <c r="Q46" s="71"/>
      <c r="R46" s="71"/>
      <c r="S46" s="71"/>
      <c r="T46" s="71"/>
      <c r="U46" s="71"/>
      <c r="V46" s="71"/>
      <c r="W46" s="71"/>
      <c r="X46" s="71"/>
      <c r="Y46" s="74"/>
      <c r="Z46" s="74"/>
    </row>
    <row r="47" ht="12.75" customHeight="1">
      <c r="A47" s="96">
        <v>2.11</v>
      </c>
      <c r="B47" s="53" t="s">
        <v>420</v>
      </c>
      <c r="C47" s="97" t="s">
        <v>417</v>
      </c>
      <c r="D47" s="111">
        <v>6.0</v>
      </c>
      <c r="E47" s="104">
        <v>9630.0</v>
      </c>
      <c r="F47" s="104">
        <v>3500.0</v>
      </c>
      <c r="G47" s="96">
        <f>+E47*D47</f>
        <v>57780</v>
      </c>
      <c r="H47" s="100">
        <f>+D47*F47</f>
        <v>21000</v>
      </c>
      <c r="I47" s="101">
        <f>H47+G47</f>
        <v>78780</v>
      </c>
      <c r="J47" s="85"/>
      <c r="K47" s="71"/>
      <c r="L47" s="71"/>
      <c r="M47" s="71"/>
      <c r="N47" s="71"/>
      <c r="O47" s="71"/>
      <c r="P47" s="71"/>
      <c r="Q47" s="71"/>
      <c r="R47" s="71"/>
      <c r="S47" s="71"/>
      <c r="T47" s="71"/>
      <c r="U47" s="71"/>
      <c r="V47" s="71"/>
      <c r="W47" s="71"/>
      <c r="X47" s="71"/>
      <c r="Y47" s="74"/>
      <c r="Z47" s="74"/>
    </row>
    <row r="48" ht="12.75" customHeight="1">
      <c r="A48" s="88"/>
      <c r="B48" s="53" t="s">
        <v>421</v>
      </c>
      <c r="C48" s="89"/>
      <c r="D48" s="90"/>
      <c r="E48" s="88"/>
      <c r="F48" s="88"/>
      <c r="G48" s="88"/>
      <c r="H48" s="88"/>
      <c r="I48" s="91"/>
      <c r="J48" s="85"/>
      <c r="K48" s="71"/>
      <c r="L48" s="71"/>
      <c r="M48" s="71"/>
      <c r="N48" s="71"/>
      <c r="O48" s="71"/>
      <c r="P48" s="71"/>
      <c r="Q48" s="71"/>
      <c r="R48" s="71"/>
      <c r="S48" s="71"/>
      <c r="T48" s="71"/>
      <c r="U48" s="71"/>
      <c r="V48" s="71"/>
      <c r="W48" s="71"/>
      <c r="X48" s="71"/>
      <c r="Y48" s="74"/>
      <c r="Z48" s="74"/>
    </row>
    <row r="49" ht="12.75" customHeight="1">
      <c r="A49" s="88"/>
      <c r="B49" s="89"/>
      <c r="C49" s="89"/>
      <c r="D49" s="95"/>
      <c r="E49" s="88"/>
      <c r="F49" s="88"/>
      <c r="G49" s="88"/>
      <c r="H49" s="88"/>
      <c r="I49" s="91"/>
      <c r="J49" s="85"/>
      <c r="K49" s="71"/>
      <c r="L49" s="71"/>
      <c r="M49" s="71"/>
      <c r="N49" s="71"/>
      <c r="O49" s="71"/>
      <c r="P49" s="71"/>
      <c r="Q49" s="71"/>
      <c r="R49" s="71"/>
      <c r="S49" s="71"/>
      <c r="T49" s="71"/>
      <c r="U49" s="71"/>
      <c r="V49" s="71"/>
      <c r="W49" s="71"/>
      <c r="X49" s="71"/>
      <c r="Y49" s="74"/>
      <c r="Z49" s="74"/>
    </row>
    <row r="50" ht="12.75" customHeight="1">
      <c r="A50" s="112"/>
      <c r="B50" s="49" t="s">
        <v>383</v>
      </c>
      <c r="C50" s="113"/>
      <c r="D50" s="114"/>
      <c r="E50" s="112"/>
      <c r="F50" s="112"/>
      <c r="G50" s="48">
        <f t="shared" ref="G50:I50" si="4">SUM(G11:G49)</f>
        <v>4241510</v>
      </c>
      <c r="H50" s="48">
        <f t="shared" si="4"/>
        <v>600808</v>
      </c>
      <c r="I50" s="48">
        <f t="shared" si="4"/>
        <v>4842318</v>
      </c>
      <c r="J50" s="85"/>
      <c r="K50" s="71"/>
      <c r="L50" s="71"/>
      <c r="M50" s="71"/>
      <c r="N50" s="71"/>
      <c r="O50" s="71"/>
      <c r="P50" s="71"/>
      <c r="Q50" s="71"/>
      <c r="R50" s="71"/>
      <c r="S50" s="71"/>
      <c r="T50" s="71"/>
      <c r="U50" s="71"/>
      <c r="V50" s="71"/>
      <c r="W50" s="71"/>
      <c r="X50" s="71"/>
      <c r="Y50" s="74"/>
      <c r="Z50" s="74"/>
    </row>
    <row r="51" ht="12.75" customHeight="1">
      <c r="A51" s="73"/>
      <c r="B51" s="71"/>
      <c r="C51" s="71"/>
      <c r="D51" s="72"/>
      <c r="E51" s="73"/>
      <c r="F51" s="73"/>
      <c r="G51" s="73"/>
      <c r="H51" s="73"/>
      <c r="I51" s="73"/>
      <c r="J51" s="71"/>
      <c r="K51" s="71"/>
      <c r="L51" s="71"/>
      <c r="M51" s="71"/>
      <c r="N51" s="71"/>
      <c r="O51" s="71"/>
      <c r="P51" s="71"/>
      <c r="Q51" s="71"/>
      <c r="R51" s="71"/>
      <c r="S51" s="71"/>
      <c r="T51" s="71"/>
      <c r="U51" s="71"/>
      <c r="V51" s="71"/>
      <c r="W51" s="71"/>
      <c r="X51" s="71"/>
      <c r="Y51" s="74"/>
      <c r="Z51" s="74"/>
    </row>
    <row r="52" ht="12.75" customHeight="1">
      <c r="A52" s="73"/>
      <c r="B52" s="71"/>
      <c r="C52" s="71"/>
      <c r="D52" s="72"/>
      <c r="E52" s="73"/>
      <c r="F52" s="73"/>
      <c r="G52" s="73"/>
      <c r="H52" s="73"/>
      <c r="I52" s="73"/>
      <c r="J52" s="71"/>
      <c r="K52" s="71"/>
      <c r="L52" s="71"/>
      <c r="M52" s="71"/>
      <c r="N52" s="71"/>
      <c r="O52" s="71"/>
      <c r="P52" s="71"/>
      <c r="Q52" s="71"/>
      <c r="R52" s="71"/>
      <c r="S52" s="71"/>
      <c r="T52" s="71"/>
      <c r="U52" s="71"/>
      <c r="V52" s="71"/>
      <c r="W52" s="71"/>
      <c r="X52" s="71"/>
      <c r="Y52" s="74"/>
      <c r="Z52" s="74"/>
    </row>
    <row r="53" ht="12.75" customHeight="1">
      <c r="A53" s="73"/>
      <c r="B53" s="71"/>
      <c r="C53" s="71"/>
      <c r="D53" s="72"/>
      <c r="E53" s="73"/>
      <c r="F53" s="73"/>
      <c r="G53" s="73"/>
      <c r="H53" s="73"/>
      <c r="I53" s="73"/>
      <c r="J53" s="71"/>
      <c r="K53" s="71"/>
      <c r="L53" s="71"/>
      <c r="M53" s="71"/>
      <c r="N53" s="71"/>
      <c r="O53" s="71"/>
      <c r="P53" s="71"/>
      <c r="Q53" s="71"/>
      <c r="R53" s="71"/>
      <c r="S53" s="71"/>
      <c r="T53" s="71"/>
      <c r="U53" s="71"/>
      <c r="V53" s="71"/>
      <c r="W53" s="71"/>
      <c r="X53" s="71"/>
      <c r="Y53" s="74"/>
      <c r="Z53" s="74"/>
    </row>
    <row r="54" ht="12.75" customHeight="1">
      <c r="A54" s="73"/>
      <c r="B54" s="71"/>
      <c r="C54" s="71"/>
      <c r="D54" s="72"/>
      <c r="E54" s="73"/>
      <c r="F54" s="73"/>
      <c r="G54" s="73"/>
      <c r="H54" s="73"/>
      <c r="I54" s="73"/>
      <c r="J54" s="71"/>
      <c r="K54" s="71"/>
      <c r="L54" s="71"/>
      <c r="M54" s="71"/>
      <c r="N54" s="71"/>
      <c r="O54" s="71"/>
      <c r="P54" s="71"/>
      <c r="Q54" s="71"/>
      <c r="R54" s="71"/>
      <c r="S54" s="71"/>
      <c r="T54" s="71"/>
      <c r="U54" s="71"/>
      <c r="V54" s="71"/>
      <c r="W54" s="71"/>
      <c r="X54" s="71"/>
      <c r="Y54" s="74"/>
      <c r="Z54" s="74"/>
    </row>
    <row r="55" ht="12.75" customHeight="1">
      <c r="A55" s="73"/>
      <c r="B55" s="71"/>
      <c r="C55" s="71"/>
      <c r="D55" s="72"/>
      <c r="E55" s="73"/>
      <c r="F55" s="73"/>
      <c r="G55" s="73"/>
      <c r="H55" s="73"/>
      <c r="I55" s="73"/>
      <c r="J55" s="71"/>
      <c r="K55" s="71"/>
      <c r="L55" s="71"/>
      <c r="M55" s="71"/>
      <c r="N55" s="71"/>
      <c r="O55" s="71"/>
      <c r="P55" s="71"/>
      <c r="Q55" s="71"/>
      <c r="R55" s="71"/>
      <c r="S55" s="71"/>
      <c r="T55" s="71"/>
      <c r="U55" s="71"/>
      <c r="V55" s="71"/>
      <c r="W55" s="71"/>
      <c r="X55" s="71"/>
      <c r="Y55" s="74"/>
      <c r="Z55" s="74"/>
    </row>
    <row r="56" ht="12.75" customHeight="1">
      <c r="A56" s="73"/>
      <c r="B56" s="71"/>
      <c r="C56" s="71"/>
      <c r="D56" s="72"/>
      <c r="E56" s="73"/>
      <c r="F56" s="73"/>
      <c r="G56" s="73"/>
      <c r="H56" s="73"/>
      <c r="I56" s="73"/>
      <c r="J56" s="71"/>
      <c r="K56" s="71"/>
      <c r="L56" s="71"/>
      <c r="M56" s="71"/>
      <c r="N56" s="71"/>
      <c r="O56" s="71"/>
      <c r="P56" s="71"/>
      <c r="Q56" s="71"/>
      <c r="R56" s="71"/>
      <c r="S56" s="71"/>
      <c r="T56" s="71"/>
      <c r="U56" s="71"/>
      <c r="V56" s="71"/>
      <c r="W56" s="71"/>
      <c r="X56" s="71"/>
      <c r="Y56" s="74"/>
      <c r="Z56" s="74"/>
    </row>
    <row r="57" ht="12.75" customHeight="1">
      <c r="A57" s="73"/>
      <c r="B57" s="71"/>
      <c r="C57" s="71"/>
      <c r="D57" s="72"/>
      <c r="E57" s="73"/>
      <c r="F57" s="73"/>
      <c r="G57" s="73"/>
      <c r="H57" s="73"/>
      <c r="I57" s="73"/>
      <c r="J57" s="71"/>
      <c r="K57" s="71"/>
      <c r="L57" s="71"/>
      <c r="M57" s="71"/>
      <c r="N57" s="71"/>
      <c r="O57" s="71"/>
      <c r="P57" s="71"/>
      <c r="Q57" s="71"/>
      <c r="R57" s="71"/>
      <c r="S57" s="71"/>
      <c r="T57" s="71"/>
      <c r="U57" s="71"/>
      <c r="V57" s="71"/>
      <c r="W57" s="71"/>
      <c r="X57" s="71"/>
      <c r="Y57" s="74"/>
      <c r="Z57" s="74"/>
    </row>
    <row r="58" ht="12.75" customHeight="1">
      <c r="A58" s="73"/>
      <c r="B58" s="71"/>
      <c r="C58" s="71"/>
      <c r="D58" s="72"/>
      <c r="E58" s="73"/>
      <c r="F58" s="73"/>
      <c r="G58" s="73"/>
      <c r="H58" s="73"/>
      <c r="I58" s="73"/>
      <c r="J58" s="71"/>
      <c r="K58" s="71"/>
      <c r="L58" s="71"/>
      <c r="M58" s="71"/>
      <c r="N58" s="71"/>
      <c r="O58" s="71"/>
      <c r="P58" s="71"/>
      <c r="Q58" s="71"/>
      <c r="R58" s="71"/>
      <c r="S58" s="71"/>
      <c r="T58" s="71"/>
      <c r="U58" s="71"/>
      <c r="V58" s="71"/>
      <c r="W58" s="71"/>
      <c r="X58" s="71"/>
      <c r="Y58" s="74"/>
      <c r="Z58" s="74"/>
    </row>
    <row r="59" ht="12.75" customHeight="1">
      <c r="A59" s="73"/>
      <c r="B59" s="71"/>
      <c r="C59" s="71"/>
      <c r="D59" s="72"/>
      <c r="E59" s="73"/>
      <c r="F59" s="73"/>
      <c r="G59" s="73"/>
      <c r="H59" s="73"/>
      <c r="I59" s="73"/>
      <c r="J59" s="71"/>
      <c r="K59" s="71"/>
      <c r="L59" s="71"/>
      <c r="M59" s="71"/>
      <c r="N59" s="71"/>
      <c r="O59" s="71"/>
      <c r="P59" s="71"/>
      <c r="Q59" s="71"/>
      <c r="R59" s="71"/>
      <c r="S59" s="71"/>
      <c r="T59" s="71"/>
      <c r="U59" s="71"/>
      <c r="V59" s="71"/>
      <c r="W59" s="71"/>
      <c r="X59" s="71"/>
      <c r="Y59" s="74"/>
      <c r="Z59" s="74"/>
    </row>
    <row r="60" ht="12.75" customHeight="1">
      <c r="A60" s="73"/>
      <c r="B60" s="71"/>
      <c r="C60" s="71"/>
      <c r="D60" s="72"/>
      <c r="E60" s="73"/>
      <c r="F60" s="73"/>
      <c r="G60" s="73"/>
      <c r="H60" s="73"/>
      <c r="I60" s="73"/>
      <c r="J60" s="71"/>
      <c r="K60" s="71"/>
      <c r="L60" s="71"/>
      <c r="M60" s="71"/>
      <c r="N60" s="71"/>
      <c r="O60" s="71"/>
      <c r="P60" s="71"/>
      <c r="Q60" s="71"/>
      <c r="R60" s="71"/>
      <c r="S60" s="71"/>
      <c r="T60" s="71"/>
      <c r="U60" s="71"/>
      <c r="V60" s="71"/>
      <c r="W60" s="71"/>
      <c r="X60" s="71"/>
      <c r="Y60" s="74"/>
      <c r="Z60" s="74"/>
    </row>
    <row r="61" ht="12.75" customHeight="1">
      <c r="A61" s="73"/>
      <c r="B61" s="71"/>
      <c r="C61" s="71"/>
      <c r="D61" s="72"/>
      <c r="E61" s="73"/>
      <c r="F61" s="73"/>
      <c r="G61" s="73"/>
      <c r="H61" s="73"/>
      <c r="I61" s="73"/>
      <c r="J61" s="71"/>
      <c r="K61" s="71"/>
      <c r="L61" s="71"/>
      <c r="M61" s="71"/>
      <c r="N61" s="71"/>
      <c r="O61" s="71"/>
      <c r="P61" s="71"/>
      <c r="Q61" s="71"/>
      <c r="R61" s="71"/>
      <c r="S61" s="71"/>
      <c r="T61" s="71"/>
      <c r="U61" s="71"/>
      <c r="V61" s="71"/>
      <c r="W61" s="71"/>
      <c r="X61" s="71"/>
      <c r="Y61" s="74"/>
      <c r="Z61" s="74"/>
    </row>
    <row r="62" ht="12.75" customHeight="1">
      <c r="A62" s="73"/>
      <c r="B62" s="71"/>
      <c r="C62" s="71"/>
      <c r="D62" s="72"/>
      <c r="E62" s="73"/>
      <c r="F62" s="73"/>
      <c r="G62" s="73"/>
      <c r="H62" s="73"/>
      <c r="I62" s="73"/>
      <c r="J62" s="71"/>
      <c r="K62" s="71"/>
      <c r="L62" s="71"/>
      <c r="M62" s="71"/>
      <c r="N62" s="71"/>
      <c r="O62" s="71"/>
      <c r="P62" s="71"/>
      <c r="Q62" s="71"/>
      <c r="R62" s="71"/>
      <c r="S62" s="71"/>
      <c r="T62" s="71"/>
      <c r="U62" s="71"/>
      <c r="V62" s="71"/>
      <c r="W62" s="71"/>
      <c r="X62" s="71"/>
      <c r="Y62" s="74"/>
      <c r="Z62" s="74"/>
    </row>
    <row r="63" ht="12.75" customHeight="1">
      <c r="A63" s="73"/>
      <c r="B63" s="71"/>
      <c r="C63" s="71"/>
      <c r="D63" s="72"/>
      <c r="E63" s="73"/>
      <c r="F63" s="73"/>
      <c r="G63" s="73"/>
      <c r="H63" s="73"/>
      <c r="I63" s="73"/>
      <c r="J63" s="71"/>
      <c r="K63" s="71"/>
      <c r="L63" s="71"/>
      <c r="M63" s="71"/>
      <c r="N63" s="71"/>
      <c r="O63" s="71"/>
      <c r="P63" s="71"/>
      <c r="Q63" s="71"/>
      <c r="R63" s="71"/>
      <c r="S63" s="71"/>
      <c r="T63" s="71"/>
      <c r="U63" s="71"/>
      <c r="V63" s="71"/>
      <c r="W63" s="71"/>
      <c r="X63" s="71"/>
      <c r="Y63" s="74"/>
      <c r="Z63" s="74"/>
    </row>
    <row r="64" ht="12.75" customHeight="1">
      <c r="A64" s="73"/>
      <c r="B64" s="71"/>
      <c r="C64" s="71"/>
      <c r="D64" s="72"/>
      <c r="E64" s="73"/>
      <c r="F64" s="73"/>
      <c r="G64" s="73"/>
      <c r="H64" s="73"/>
      <c r="I64" s="73"/>
      <c r="J64" s="71"/>
      <c r="K64" s="71"/>
      <c r="L64" s="71"/>
      <c r="M64" s="71"/>
      <c r="N64" s="71"/>
      <c r="O64" s="71"/>
      <c r="P64" s="71"/>
      <c r="Q64" s="71"/>
      <c r="R64" s="71"/>
      <c r="S64" s="71"/>
      <c r="T64" s="71"/>
      <c r="U64" s="71"/>
      <c r="V64" s="71"/>
      <c r="W64" s="71"/>
      <c r="X64" s="71"/>
      <c r="Y64" s="74"/>
      <c r="Z64" s="74"/>
    </row>
    <row r="65" ht="12.75" customHeight="1">
      <c r="A65" s="73"/>
      <c r="B65" s="71"/>
      <c r="C65" s="71"/>
      <c r="D65" s="72"/>
      <c r="E65" s="73"/>
      <c r="F65" s="73"/>
      <c r="G65" s="73"/>
      <c r="H65" s="73"/>
      <c r="I65" s="73"/>
      <c r="J65" s="71"/>
      <c r="K65" s="71"/>
      <c r="L65" s="71"/>
      <c r="M65" s="71"/>
      <c r="N65" s="71"/>
      <c r="O65" s="71"/>
      <c r="P65" s="71"/>
      <c r="Q65" s="71"/>
      <c r="R65" s="71"/>
      <c r="S65" s="71"/>
      <c r="T65" s="71"/>
      <c r="U65" s="71"/>
      <c r="V65" s="71"/>
      <c r="W65" s="71"/>
      <c r="X65" s="71"/>
      <c r="Y65" s="74"/>
      <c r="Z65" s="74"/>
    </row>
    <row r="66" ht="12.75" customHeight="1">
      <c r="A66" s="73"/>
      <c r="B66" s="71"/>
      <c r="C66" s="71"/>
      <c r="D66" s="72"/>
      <c r="E66" s="73"/>
      <c r="F66" s="73"/>
      <c r="G66" s="73"/>
      <c r="H66" s="73"/>
      <c r="I66" s="73"/>
      <c r="J66" s="71"/>
      <c r="K66" s="71"/>
      <c r="L66" s="71"/>
      <c r="M66" s="71"/>
      <c r="N66" s="71"/>
      <c r="O66" s="71"/>
      <c r="P66" s="71"/>
      <c r="Q66" s="71"/>
      <c r="R66" s="71"/>
      <c r="S66" s="71"/>
      <c r="T66" s="71"/>
      <c r="U66" s="71"/>
      <c r="V66" s="71"/>
      <c r="W66" s="71"/>
      <c r="X66" s="71"/>
      <c r="Y66" s="74"/>
      <c r="Z66" s="74"/>
    </row>
    <row r="67" ht="12.75" customHeight="1">
      <c r="A67" s="73"/>
      <c r="B67" s="71"/>
      <c r="C67" s="71"/>
      <c r="D67" s="72"/>
      <c r="E67" s="73"/>
      <c r="F67" s="73"/>
      <c r="G67" s="73"/>
      <c r="H67" s="73"/>
      <c r="I67" s="73"/>
      <c r="J67" s="71"/>
      <c r="K67" s="71"/>
      <c r="L67" s="71"/>
      <c r="M67" s="71"/>
      <c r="N67" s="71"/>
      <c r="O67" s="71"/>
      <c r="P67" s="71"/>
      <c r="Q67" s="71"/>
      <c r="R67" s="71"/>
      <c r="S67" s="71"/>
      <c r="T67" s="71"/>
      <c r="U67" s="71"/>
      <c r="V67" s="71"/>
      <c r="W67" s="71"/>
      <c r="X67" s="71"/>
      <c r="Y67" s="74"/>
      <c r="Z67" s="74"/>
    </row>
    <row r="68" ht="12.75" customHeight="1">
      <c r="A68" s="73"/>
      <c r="B68" s="71"/>
      <c r="C68" s="71"/>
      <c r="D68" s="72"/>
      <c r="E68" s="73"/>
      <c r="F68" s="73"/>
      <c r="G68" s="73"/>
      <c r="H68" s="73"/>
      <c r="I68" s="73"/>
      <c r="J68" s="71"/>
      <c r="K68" s="71"/>
      <c r="L68" s="71"/>
      <c r="M68" s="71"/>
      <c r="N68" s="71"/>
      <c r="O68" s="71"/>
      <c r="P68" s="71"/>
      <c r="Q68" s="71"/>
      <c r="R68" s="71"/>
      <c r="S68" s="71"/>
      <c r="T68" s="71"/>
      <c r="U68" s="71"/>
      <c r="V68" s="71"/>
      <c r="W68" s="71"/>
      <c r="X68" s="71"/>
      <c r="Y68" s="74"/>
      <c r="Z68" s="74"/>
    </row>
    <row r="69" ht="12.75" customHeight="1">
      <c r="A69" s="73"/>
      <c r="B69" s="71"/>
      <c r="C69" s="71"/>
      <c r="D69" s="72"/>
      <c r="E69" s="73"/>
      <c r="F69" s="73"/>
      <c r="G69" s="73"/>
      <c r="H69" s="73"/>
      <c r="I69" s="73"/>
      <c r="J69" s="71"/>
      <c r="K69" s="71"/>
      <c r="L69" s="71"/>
      <c r="M69" s="71"/>
      <c r="N69" s="71"/>
      <c r="O69" s="71"/>
      <c r="P69" s="71"/>
      <c r="Q69" s="71"/>
      <c r="R69" s="71"/>
      <c r="S69" s="71"/>
      <c r="T69" s="71"/>
      <c r="U69" s="71"/>
      <c r="V69" s="71"/>
      <c r="W69" s="71"/>
      <c r="X69" s="71"/>
      <c r="Y69" s="74"/>
      <c r="Z69" s="74"/>
    </row>
    <row r="70" ht="12.75" customHeight="1">
      <c r="A70" s="73"/>
      <c r="B70" s="71"/>
      <c r="C70" s="71"/>
      <c r="D70" s="72"/>
      <c r="E70" s="73"/>
      <c r="F70" s="73"/>
      <c r="G70" s="73"/>
      <c r="H70" s="73"/>
      <c r="I70" s="73"/>
      <c r="J70" s="71"/>
      <c r="K70" s="71"/>
      <c r="L70" s="71"/>
      <c r="M70" s="71"/>
      <c r="N70" s="71"/>
      <c r="O70" s="71"/>
      <c r="P70" s="71"/>
      <c r="Q70" s="71"/>
      <c r="R70" s="71"/>
      <c r="S70" s="71"/>
      <c r="T70" s="71"/>
      <c r="U70" s="71"/>
      <c r="V70" s="71"/>
      <c r="W70" s="71"/>
      <c r="X70" s="71"/>
      <c r="Y70" s="74"/>
      <c r="Z70" s="74"/>
    </row>
    <row r="71" ht="12.75" customHeight="1">
      <c r="A71" s="73"/>
      <c r="B71" s="71"/>
      <c r="C71" s="71"/>
      <c r="D71" s="72"/>
      <c r="E71" s="73"/>
      <c r="F71" s="73"/>
      <c r="G71" s="73"/>
      <c r="H71" s="73"/>
      <c r="I71" s="73"/>
      <c r="J71" s="71"/>
      <c r="K71" s="71"/>
      <c r="L71" s="71"/>
      <c r="M71" s="71"/>
      <c r="N71" s="71"/>
      <c r="O71" s="71"/>
      <c r="P71" s="71"/>
      <c r="Q71" s="71"/>
      <c r="R71" s="71"/>
      <c r="S71" s="71"/>
      <c r="T71" s="71"/>
      <c r="U71" s="71"/>
      <c r="V71" s="71"/>
      <c r="W71" s="71"/>
      <c r="X71" s="71"/>
      <c r="Y71" s="74"/>
      <c r="Z71" s="74"/>
    </row>
    <row r="72" ht="12.75" customHeight="1">
      <c r="A72" s="73"/>
      <c r="B72" s="71"/>
      <c r="C72" s="71"/>
      <c r="D72" s="72"/>
      <c r="E72" s="73"/>
      <c r="F72" s="73"/>
      <c r="G72" s="73"/>
      <c r="H72" s="73"/>
      <c r="I72" s="73"/>
      <c r="J72" s="71"/>
      <c r="K72" s="71"/>
      <c r="L72" s="71"/>
      <c r="M72" s="71"/>
      <c r="N72" s="71"/>
      <c r="O72" s="71"/>
      <c r="P72" s="71"/>
      <c r="Q72" s="71"/>
      <c r="R72" s="71"/>
      <c r="S72" s="71"/>
      <c r="T72" s="71"/>
      <c r="U72" s="71"/>
      <c r="V72" s="71"/>
      <c r="W72" s="71"/>
      <c r="X72" s="71"/>
      <c r="Y72" s="74"/>
      <c r="Z72" s="74"/>
    </row>
    <row r="73" ht="12.75" customHeight="1">
      <c r="A73" s="73"/>
      <c r="B73" s="71"/>
      <c r="C73" s="71"/>
      <c r="D73" s="72"/>
      <c r="E73" s="73"/>
      <c r="F73" s="73"/>
      <c r="G73" s="73"/>
      <c r="H73" s="73"/>
      <c r="I73" s="73"/>
      <c r="J73" s="71"/>
      <c r="K73" s="71"/>
      <c r="L73" s="71"/>
      <c r="M73" s="71"/>
      <c r="N73" s="71"/>
      <c r="O73" s="71"/>
      <c r="P73" s="71"/>
      <c r="Q73" s="71"/>
      <c r="R73" s="71"/>
      <c r="S73" s="71"/>
      <c r="T73" s="71"/>
      <c r="U73" s="71"/>
      <c r="V73" s="71"/>
      <c r="W73" s="71"/>
      <c r="X73" s="71"/>
      <c r="Y73" s="74"/>
      <c r="Z73" s="74"/>
    </row>
    <row r="74" ht="12.75" customHeight="1">
      <c r="A74" s="73"/>
      <c r="B74" s="71"/>
      <c r="C74" s="71"/>
      <c r="D74" s="72"/>
      <c r="E74" s="73"/>
      <c r="F74" s="73"/>
      <c r="G74" s="73"/>
      <c r="H74" s="73"/>
      <c r="I74" s="73"/>
      <c r="J74" s="71"/>
      <c r="K74" s="71"/>
      <c r="L74" s="71"/>
      <c r="M74" s="71"/>
      <c r="N74" s="71"/>
      <c r="O74" s="71"/>
      <c r="P74" s="71"/>
      <c r="Q74" s="71"/>
      <c r="R74" s="71"/>
      <c r="S74" s="71"/>
      <c r="T74" s="71"/>
      <c r="U74" s="71"/>
      <c r="V74" s="71"/>
      <c r="W74" s="71"/>
      <c r="X74" s="71"/>
      <c r="Y74" s="74"/>
      <c r="Z74" s="74"/>
    </row>
    <row r="75" ht="12.75" customHeight="1">
      <c r="A75" s="73"/>
      <c r="B75" s="71"/>
      <c r="C75" s="71"/>
      <c r="D75" s="72"/>
      <c r="E75" s="73"/>
      <c r="F75" s="73"/>
      <c r="G75" s="73"/>
      <c r="H75" s="73"/>
      <c r="I75" s="73"/>
      <c r="J75" s="71"/>
      <c r="K75" s="71"/>
      <c r="L75" s="71"/>
      <c r="M75" s="71"/>
      <c r="N75" s="71"/>
      <c r="O75" s="71"/>
      <c r="P75" s="71"/>
      <c r="Q75" s="71"/>
      <c r="R75" s="71"/>
      <c r="S75" s="71"/>
      <c r="T75" s="71"/>
      <c r="U75" s="71"/>
      <c r="V75" s="71"/>
      <c r="W75" s="71"/>
      <c r="X75" s="71"/>
      <c r="Y75" s="74"/>
      <c r="Z75" s="74"/>
    </row>
    <row r="76" ht="12.75" customHeight="1">
      <c r="A76" s="73"/>
      <c r="B76" s="71"/>
      <c r="C76" s="71"/>
      <c r="D76" s="72"/>
      <c r="E76" s="73"/>
      <c r="F76" s="73"/>
      <c r="G76" s="73"/>
      <c r="H76" s="73"/>
      <c r="I76" s="73"/>
      <c r="J76" s="71"/>
      <c r="K76" s="71"/>
      <c r="L76" s="71"/>
      <c r="M76" s="71"/>
      <c r="N76" s="71"/>
      <c r="O76" s="71"/>
      <c r="P76" s="71"/>
      <c r="Q76" s="71"/>
      <c r="R76" s="71"/>
      <c r="S76" s="71"/>
      <c r="T76" s="71"/>
      <c r="U76" s="71"/>
      <c r="V76" s="71"/>
      <c r="W76" s="71"/>
      <c r="X76" s="71"/>
      <c r="Y76" s="74"/>
      <c r="Z76" s="74"/>
    </row>
    <row r="77" ht="12.75" customHeight="1">
      <c r="A77" s="73"/>
      <c r="B77" s="71"/>
      <c r="C77" s="71"/>
      <c r="D77" s="72"/>
      <c r="E77" s="73"/>
      <c r="F77" s="73"/>
      <c r="G77" s="73"/>
      <c r="H77" s="73"/>
      <c r="I77" s="73"/>
      <c r="J77" s="71"/>
      <c r="K77" s="71"/>
      <c r="L77" s="71"/>
      <c r="M77" s="71"/>
      <c r="N77" s="71"/>
      <c r="O77" s="71"/>
      <c r="P77" s="71"/>
      <c r="Q77" s="71"/>
      <c r="R77" s="71"/>
      <c r="S77" s="71"/>
      <c r="T77" s="71"/>
      <c r="U77" s="71"/>
      <c r="V77" s="71"/>
      <c r="W77" s="71"/>
      <c r="X77" s="71"/>
      <c r="Y77" s="74"/>
      <c r="Z77" s="74"/>
    </row>
    <row r="78" ht="12.75" customHeight="1">
      <c r="A78" s="73"/>
      <c r="B78" s="71"/>
      <c r="C78" s="71"/>
      <c r="D78" s="72"/>
      <c r="E78" s="73"/>
      <c r="F78" s="73"/>
      <c r="G78" s="73"/>
      <c r="H78" s="73"/>
      <c r="I78" s="73"/>
      <c r="J78" s="71"/>
      <c r="K78" s="71"/>
      <c r="L78" s="71"/>
      <c r="M78" s="71"/>
      <c r="N78" s="71"/>
      <c r="O78" s="71"/>
      <c r="P78" s="71"/>
      <c r="Q78" s="71"/>
      <c r="R78" s="71"/>
      <c r="S78" s="71"/>
      <c r="T78" s="71"/>
      <c r="U78" s="71"/>
      <c r="V78" s="71"/>
      <c r="W78" s="71"/>
      <c r="X78" s="71"/>
      <c r="Y78" s="74"/>
      <c r="Z78" s="74"/>
    </row>
    <row r="79" ht="12.75" customHeight="1">
      <c r="A79" s="73"/>
      <c r="B79" s="71"/>
      <c r="C79" s="71"/>
      <c r="D79" s="72"/>
      <c r="E79" s="73"/>
      <c r="F79" s="73"/>
      <c r="G79" s="73"/>
      <c r="H79" s="73"/>
      <c r="I79" s="73"/>
      <c r="J79" s="71"/>
      <c r="K79" s="71"/>
      <c r="L79" s="71"/>
      <c r="M79" s="71"/>
      <c r="N79" s="71"/>
      <c r="O79" s="71"/>
      <c r="P79" s="71"/>
      <c r="Q79" s="71"/>
      <c r="R79" s="71"/>
      <c r="S79" s="71"/>
      <c r="T79" s="71"/>
      <c r="U79" s="71"/>
      <c r="V79" s="71"/>
      <c r="W79" s="71"/>
      <c r="X79" s="71"/>
      <c r="Y79" s="74"/>
      <c r="Z79" s="74"/>
    </row>
    <row r="80" ht="12.75" customHeight="1">
      <c r="A80" s="73"/>
      <c r="B80" s="71"/>
      <c r="C80" s="71"/>
      <c r="D80" s="72"/>
      <c r="E80" s="73"/>
      <c r="F80" s="73"/>
      <c r="G80" s="73"/>
      <c r="H80" s="73"/>
      <c r="I80" s="73"/>
      <c r="J80" s="71"/>
      <c r="K80" s="71"/>
      <c r="L80" s="71"/>
      <c r="M80" s="71"/>
      <c r="N80" s="71"/>
      <c r="O80" s="71"/>
      <c r="P80" s="71"/>
      <c r="Q80" s="71"/>
      <c r="R80" s="71"/>
      <c r="S80" s="71"/>
      <c r="T80" s="71"/>
      <c r="U80" s="71"/>
      <c r="V80" s="71"/>
      <c r="W80" s="71"/>
      <c r="X80" s="71"/>
      <c r="Y80" s="74"/>
      <c r="Z80" s="74"/>
    </row>
    <row r="81" ht="12.75" customHeight="1">
      <c r="A81" s="73"/>
      <c r="B81" s="71"/>
      <c r="C81" s="71"/>
      <c r="D81" s="72"/>
      <c r="E81" s="73"/>
      <c r="F81" s="73"/>
      <c r="G81" s="73"/>
      <c r="H81" s="73"/>
      <c r="I81" s="73"/>
      <c r="J81" s="71"/>
      <c r="K81" s="71"/>
      <c r="L81" s="71"/>
      <c r="M81" s="71"/>
      <c r="N81" s="71"/>
      <c r="O81" s="71"/>
      <c r="P81" s="71"/>
      <c r="Q81" s="71"/>
      <c r="R81" s="71"/>
      <c r="S81" s="71"/>
      <c r="T81" s="71"/>
      <c r="U81" s="71"/>
      <c r="V81" s="71"/>
      <c r="W81" s="71"/>
      <c r="X81" s="71"/>
      <c r="Y81" s="74"/>
      <c r="Z81" s="74"/>
    </row>
    <row r="82" ht="12.75" customHeight="1">
      <c r="A82" s="73"/>
      <c r="B82" s="71"/>
      <c r="C82" s="71"/>
      <c r="D82" s="72"/>
      <c r="E82" s="73"/>
      <c r="F82" s="73"/>
      <c r="G82" s="73"/>
      <c r="H82" s="73"/>
      <c r="I82" s="73"/>
      <c r="J82" s="71"/>
      <c r="K82" s="71"/>
      <c r="L82" s="71"/>
      <c r="M82" s="71"/>
      <c r="N82" s="71"/>
      <c r="O82" s="71"/>
      <c r="P82" s="71"/>
      <c r="Q82" s="71"/>
      <c r="R82" s="71"/>
      <c r="S82" s="71"/>
      <c r="T82" s="71"/>
      <c r="U82" s="71"/>
      <c r="V82" s="71"/>
      <c r="W82" s="71"/>
      <c r="X82" s="71"/>
      <c r="Y82" s="74"/>
      <c r="Z82" s="74"/>
    </row>
    <row r="83" ht="12.75" customHeight="1">
      <c r="A83" s="73"/>
      <c r="B83" s="71"/>
      <c r="C83" s="71"/>
      <c r="D83" s="72"/>
      <c r="E83" s="73"/>
      <c r="F83" s="73"/>
      <c r="G83" s="73"/>
      <c r="H83" s="73"/>
      <c r="I83" s="73"/>
      <c r="J83" s="71"/>
      <c r="K83" s="71"/>
      <c r="L83" s="71"/>
      <c r="M83" s="71"/>
      <c r="N83" s="71"/>
      <c r="O83" s="71"/>
      <c r="P83" s="71"/>
      <c r="Q83" s="71"/>
      <c r="R83" s="71"/>
      <c r="S83" s="71"/>
      <c r="T83" s="71"/>
      <c r="U83" s="71"/>
      <c r="V83" s="71"/>
      <c r="W83" s="71"/>
      <c r="X83" s="71"/>
      <c r="Y83" s="74"/>
      <c r="Z83" s="74"/>
    </row>
    <row r="84" ht="12.75" customHeight="1">
      <c r="A84" s="73"/>
      <c r="B84" s="71"/>
      <c r="C84" s="71"/>
      <c r="D84" s="72"/>
      <c r="E84" s="73"/>
      <c r="F84" s="73"/>
      <c r="G84" s="73"/>
      <c r="H84" s="73"/>
      <c r="I84" s="73"/>
      <c r="J84" s="71"/>
      <c r="K84" s="71"/>
      <c r="L84" s="71"/>
      <c r="M84" s="71"/>
      <c r="N84" s="71"/>
      <c r="O84" s="71"/>
      <c r="P84" s="71"/>
      <c r="Q84" s="71"/>
      <c r="R84" s="71"/>
      <c r="S84" s="71"/>
      <c r="T84" s="71"/>
      <c r="U84" s="71"/>
      <c r="V84" s="71"/>
      <c r="W84" s="71"/>
      <c r="X84" s="71"/>
      <c r="Y84" s="74"/>
      <c r="Z84" s="74"/>
    </row>
    <row r="85" ht="12.75" customHeight="1">
      <c r="A85" s="73"/>
      <c r="B85" s="71"/>
      <c r="C85" s="71"/>
      <c r="D85" s="72"/>
      <c r="E85" s="73"/>
      <c r="F85" s="73"/>
      <c r="G85" s="73"/>
      <c r="H85" s="73"/>
      <c r="I85" s="73"/>
      <c r="J85" s="71"/>
      <c r="K85" s="71"/>
      <c r="L85" s="71"/>
      <c r="M85" s="71"/>
      <c r="N85" s="71"/>
      <c r="O85" s="71"/>
      <c r="P85" s="71"/>
      <c r="Q85" s="71"/>
      <c r="R85" s="71"/>
      <c r="S85" s="71"/>
      <c r="T85" s="71"/>
      <c r="U85" s="71"/>
      <c r="V85" s="71"/>
      <c r="W85" s="71"/>
      <c r="X85" s="71"/>
      <c r="Y85" s="74"/>
      <c r="Z85" s="74"/>
    </row>
    <row r="86" ht="12.75" customHeight="1">
      <c r="A86" s="73"/>
      <c r="B86" s="71"/>
      <c r="C86" s="71"/>
      <c r="D86" s="72"/>
      <c r="E86" s="73"/>
      <c r="F86" s="73"/>
      <c r="G86" s="73"/>
      <c r="H86" s="73"/>
      <c r="I86" s="73"/>
      <c r="J86" s="71"/>
      <c r="K86" s="71"/>
      <c r="L86" s="71"/>
      <c r="M86" s="71"/>
      <c r="N86" s="71"/>
      <c r="O86" s="71"/>
      <c r="P86" s="71"/>
      <c r="Q86" s="71"/>
      <c r="R86" s="71"/>
      <c r="S86" s="71"/>
      <c r="T86" s="71"/>
      <c r="U86" s="71"/>
      <c r="V86" s="71"/>
      <c r="W86" s="71"/>
      <c r="X86" s="71"/>
      <c r="Y86" s="74"/>
      <c r="Z86" s="74"/>
    </row>
    <row r="87" ht="12.75" customHeight="1">
      <c r="A87" s="73"/>
      <c r="B87" s="71"/>
      <c r="C87" s="71"/>
      <c r="D87" s="72"/>
      <c r="E87" s="73"/>
      <c r="F87" s="73"/>
      <c r="G87" s="73"/>
      <c r="H87" s="73"/>
      <c r="I87" s="73"/>
      <c r="J87" s="71"/>
      <c r="K87" s="71"/>
      <c r="L87" s="71"/>
      <c r="M87" s="71"/>
      <c r="N87" s="71"/>
      <c r="O87" s="71"/>
      <c r="P87" s="71"/>
      <c r="Q87" s="71"/>
      <c r="R87" s="71"/>
      <c r="S87" s="71"/>
      <c r="T87" s="71"/>
      <c r="U87" s="71"/>
      <c r="V87" s="71"/>
      <c r="W87" s="71"/>
      <c r="X87" s="71"/>
      <c r="Y87" s="74"/>
      <c r="Z87" s="74"/>
    </row>
    <row r="88" ht="12.75" customHeight="1">
      <c r="A88" s="73"/>
      <c r="B88" s="71"/>
      <c r="C88" s="71"/>
      <c r="D88" s="72"/>
      <c r="E88" s="73"/>
      <c r="F88" s="73"/>
      <c r="G88" s="73"/>
      <c r="H88" s="73"/>
      <c r="I88" s="73"/>
      <c r="J88" s="71"/>
      <c r="K88" s="71"/>
      <c r="L88" s="71"/>
      <c r="M88" s="71"/>
      <c r="N88" s="71"/>
      <c r="O88" s="71"/>
      <c r="P88" s="71"/>
      <c r="Q88" s="71"/>
      <c r="R88" s="71"/>
      <c r="S88" s="71"/>
      <c r="T88" s="71"/>
      <c r="U88" s="71"/>
      <c r="V88" s="71"/>
      <c r="W88" s="71"/>
      <c r="X88" s="71"/>
      <c r="Y88" s="74"/>
      <c r="Z88" s="74"/>
    </row>
    <row r="89" ht="12.75" customHeight="1">
      <c r="A89" s="73"/>
      <c r="B89" s="71"/>
      <c r="C89" s="71"/>
      <c r="D89" s="72"/>
      <c r="E89" s="73"/>
      <c r="F89" s="73"/>
      <c r="G89" s="73"/>
      <c r="H89" s="73"/>
      <c r="I89" s="73"/>
      <c r="J89" s="71"/>
      <c r="K89" s="71"/>
      <c r="L89" s="71"/>
      <c r="M89" s="71"/>
      <c r="N89" s="71"/>
      <c r="O89" s="71"/>
      <c r="P89" s="71"/>
      <c r="Q89" s="71"/>
      <c r="R89" s="71"/>
      <c r="S89" s="71"/>
      <c r="T89" s="71"/>
      <c r="U89" s="71"/>
      <c r="V89" s="71"/>
      <c r="W89" s="71"/>
      <c r="X89" s="71"/>
      <c r="Y89" s="74"/>
      <c r="Z89" s="74"/>
    </row>
    <row r="90" ht="12.75" customHeight="1">
      <c r="A90" s="73"/>
      <c r="B90" s="71"/>
      <c r="C90" s="71"/>
      <c r="D90" s="72"/>
      <c r="E90" s="73"/>
      <c r="F90" s="73"/>
      <c r="G90" s="73"/>
      <c r="H90" s="73"/>
      <c r="I90" s="73"/>
      <c r="J90" s="71"/>
      <c r="K90" s="71"/>
      <c r="L90" s="71"/>
      <c r="M90" s="71"/>
      <c r="N90" s="71"/>
      <c r="O90" s="71"/>
      <c r="P90" s="71"/>
      <c r="Q90" s="71"/>
      <c r="R90" s="71"/>
      <c r="S90" s="71"/>
      <c r="T90" s="71"/>
      <c r="U90" s="71"/>
      <c r="V90" s="71"/>
      <c r="W90" s="71"/>
      <c r="X90" s="71"/>
      <c r="Y90" s="74"/>
      <c r="Z90" s="74"/>
    </row>
    <row r="91" ht="12.75" customHeight="1">
      <c r="A91" s="73"/>
      <c r="B91" s="71"/>
      <c r="C91" s="71"/>
      <c r="D91" s="72"/>
      <c r="E91" s="73"/>
      <c r="F91" s="73"/>
      <c r="G91" s="73"/>
      <c r="H91" s="73"/>
      <c r="I91" s="73"/>
      <c r="J91" s="71"/>
      <c r="K91" s="71"/>
      <c r="L91" s="71"/>
      <c r="M91" s="71"/>
      <c r="N91" s="71"/>
      <c r="O91" s="71"/>
      <c r="P91" s="71"/>
      <c r="Q91" s="71"/>
      <c r="R91" s="71"/>
      <c r="S91" s="71"/>
      <c r="T91" s="71"/>
      <c r="U91" s="71"/>
      <c r="V91" s="71"/>
      <c r="W91" s="71"/>
      <c r="X91" s="71"/>
      <c r="Y91" s="74"/>
      <c r="Z91" s="74"/>
    </row>
    <row r="92" ht="12.75" customHeight="1">
      <c r="A92" s="73"/>
      <c r="B92" s="71"/>
      <c r="C92" s="71"/>
      <c r="D92" s="72"/>
      <c r="E92" s="73"/>
      <c r="F92" s="73"/>
      <c r="G92" s="73"/>
      <c r="H92" s="73"/>
      <c r="I92" s="73"/>
      <c r="J92" s="71"/>
      <c r="K92" s="71"/>
      <c r="L92" s="71"/>
      <c r="M92" s="71"/>
      <c r="N92" s="71"/>
      <c r="O92" s="71"/>
      <c r="P92" s="71"/>
      <c r="Q92" s="71"/>
      <c r="R92" s="71"/>
      <c r="S92" s="71"/>
      <c r="T92" s="71"/>
      <c r="U92" s="71"/>
      <c r="V92" s="71"/>
      <c r="W92" s="71"/>
      <c r="X92" s="71"/>
      <c r="Y92" s="74"/>
      <c r="Z92" s="74"/>
    </row>
    <row r="93" ht="12.75" customHeight="1">
      <c r="A93" s="73"/>
      <c r="B93" s="71"/>
      <c r="C93" s="71"/>
      <c r="D93" s="72"/>
      <c r="E93" s="73"/>
      <c r="F93" s="73"/>
      <c r="G93" s="73"/>
      <c r="H93" s="73"/>
      <c r="I93" s="73"/>
      <c r="J93" s="71"/>
      <c r="K93" s="71"/>
      <c r="L93" s="71"/>
      <c r="M93" s="71"/>
      <c r="N93" s="71"/>
      <c r="O93" s="71"/>
      <c r="P93" s="71"/>
      <c r="Q93" s="71"/>
      <c r="R93" s="71"/>
      <c r="S93" s="71"/>
      <c r="T93" s="71"/>
      <c r="U93" s="71"/>
      <c r="V93" s="71"/>
      <c r="W93" s="71"/>
      <c r="X93" s="71"/>
      <c r="Y93" s="74"/>
      <c r="Z93" s="74"/>
    </row>
    <row r="94" ht="12.75" customHeight="1">
      <c r="A94" s="73"/>
      <c r="B94" s="71"/>
      <c r="C94" s="71"/>
      <c r="D94" s="72"/>
      <c r="E94" s="73"/>
      <c r="F94" s="73"/>
      <c r="G94" s="73"/>
      <c r="H94" s="73"/>
      <c r="I94" s="73"/>
      <c r="J94" s="71"/>
      <c r="K94" s="71"/>
      <c r="L94" s="71"/>
      <c r="M94" s="71"/>
      <c r="N94" s="71"/>
      <c r="O94" s="71"/>
      <c r="P94" s="71"/>
      <c r="Q94" s="71"/>
      <c r="R94" s="71"/>
      <c r="S94" s="71"/>
      <c r="T94" s="71"/>
      <c r="U94" s="71"/>
      <c r="V94" s="71"/>
      <c r="W94" s="71"/>
      <c r="X94" s="71"/>
      <c r="Y94" s="74"/>
      <c r="Z94" s="74"/>
    </row>
    <row r="95" ht="12.75" customHeight="1">
      <c r="A95" s="73"/>
      <c r="B95" s="71"/>
      <c r="C95" s="71"/>
      <c r="D95" s="72"/>
      <c r="E95" s="73"/>
      <c r="F95" s="73"/>
      <c r="G95" s="73"/>
      <c r="H95" s="73"/>
      <c r="I95" s="73"/>
      <c r="J95" s="71"/>
      <c r="K95" s="71"/>
      <c r="L95" s="71"/>
      <c r="M95" s="71"/>
      <c r="N95" s="71"/>
      <c r="O95" s="71"/>
      <c r="P95" s="71"/>
      <c r="Q95" s="71"/>
      <c r="R95" s="71"/>
      <c r="S95" s="71"/>
      <c r="T95" s="71"/>
      <c r="U95" s="71"/>
      <c r="V95" s="71"/>
      <c r="W95" s="71"/>
      <c r="X95" s="71"/>
      <c r="Y95" s="74"/>
      <c r="Z95" s="74"/>
    </row>
    <row r="96" ht="12.75" customHeight="1">
      <c r="A96" s="73"/>
      <c r="B96" s="71"/>
      <c r="C96" s="71"/>
      <c r="D96" s="72"/>
      <c r="E96" s="73"/>
      <c r="F96" s="73"/>
      <c r="G96" s="73"/>
      <c r="H96" s="73"/>
      <c r="I96" s="73"/>
      <c r="J96" s="71"/>
      <c r="K96" s="71"/>
      <c r="L96" s="71"/>
      <c r="M96" s="71"/>
      <c r="N96" s="71"/>
      <c r="O96" s="71"/>
      <c r="P96" s="71"/>
      <c r="Q96" s="71"/>
      <c r="R96" s="71"/>
      <c r="S96" s="71"/>
      <c r="T96" s="71"/>
      <c r="U96" s="71"/>
      <c r="V96" s="71"/>
      <c r="W96" s="71"/>
      <c r="X96" s="71"/>
      <c r="Y96" s="74"/>
      <c r="Z96" s="74"/>
    </row>
    <row r="97" ht="12.75" customHeight="1">
      <c r="A97" s="73"/>
      <c r="B97" s="71"/>
      <c r="C97" s="71"/>
      <c r="D97" s="72"/>
      <c r="E97" s="73"/>
      <c r="F97" s="73"/>
      <c r="G97" s="73"/>
      <c r="H97" s="73"/>
      <c r="I97" s="73"/>
      <c r="J97" s="71"/>
      <c r="K97" s="71"/>
      <c r="L97" s="71"/>
      <c r="M97" s="71"/>
      <c r="N97" s="71"/>
      <c r="O97" s="71"/>
      <c r="P97" s="71"/>
      <c r="Q97" s="71"/>
      <c r="R97" s="71"/>
      <c r="S97" s="71"/>
      <c r="T97" s="71"/>
      <c r="U97" s="71"/>
      <c r="V97" s="71"/>
      <c r="W97" s="71"/>
      <c r="X97" s="71"/>
      <c r="Y97" s="74"/>
      <c r="Z97" s="74"/>
    </row>
    <row r="98" ht="12.75" customHeight="1">
      <c r="A98" s="73"/>
      <c r="B98" s="71"/>
      <c r="C98" s="71"/>
      <c r="D98" s="72"/>
      <c r="E98" s="73"/>
      <c r="F98" s="73"/>
      <c r="G98" s="73"/>
      <c r="H98" s="73"/>
      <c r="I98" s="73"/>
      <c r="J98" s="71"/>
      <c r="K98" s="71"/>
      <c r="L98" s="71"/>
      <c r="M98" s="71"/>
      <c r="N98" s="71"/>
      <c r="O98" s="71"/>
      <c r="P98" s="71"/>
      <c r="Q98" s="71"/>
      <c r="R98" s="71"/>
      <c r="S98" s="71"/>
      <c r="T98" s="71"/>
      <c r="U98" s="71"/>
      <c r="V98" s="71"/>
      <c r="W98" s="71"/>
      <c r="X98" s="71"/>
      <c r="Y98" s="74"/>
      <c r="Z98" s="74"/>
    </row>
    <row r="99" ht="12.75" customHeight="1">
      <c r="A99" s="73"/>
      <c r="B99" s="71"/>
      <c r="C99" s="71"/>
      <c r="D99" s="72"/>
      <c r="E99" s="73"/>
      <c r="F99" s="73"/>
      <c r="G99" s="73"/>
      <c r="H99" s="73"/>
      <c r="I99" s="73"/>
      <c r="J99" s="71"/>
      <c r="K99" s="71"/>
      <c r="L99" s="71"/>
      <c r="M99" s="71"/>
      <c r="N99" s="71"/>
      <c r="O99" s="71"/>
      <c r="P99" s="71"/>
      <c r="Q99" s="71"/>
      <c r="R99" s="71"/>
      <c r="S99" s="71"/>
      <c r="T99" s="71"/>
      <c r="U99" s="71"/>
      <c r="V99" s="71"/>
      <c r="W99" s="71"/>
      <c r="X99" s="71"/>
      <c r="Y99" s="74"/>
      <c r="Z99" s="74"/>
    </row>
    <row r="100" ht="12.75" customHeight="1">
      <c r="A100" s="73"/>
      <c r="B100" s="71"/>
      <c r="C100" s="71"/>
      <c r="D100" s="72"/>
      <c r="E100" s="73"/>
      <c r="F100" s="73"/>
      <c r="G100" s="73"/>
      <c r="H100" s="73"/>
      <c r="I100" s="73"/>
      <c r="J100" s="71"/>
      <c r="K100" s="71"/>
      <c r="L100" s="71"/>
      <c r="M100" s="71"/>
      <c r="N100" s="71"/>
      <c r="O100" s="71"/>
      <c r="P100" s="71"/>
      <c r="Q100" s="71"/>
      <c r="R100" s="71"/>
      <c r="S100" s="71"/>
      <c r="T100" s="71"/>
      <c r="U100" s="71"/>
      <c r="V100" s="71"/>
      <c r="W100" s="71"/>
      <c r="X100" s="71"/>
      <c r="Y100" s="74"/>
      <c r="Z100" s="74"/>
    </row>
    <row r="101" ht="12.75" customHeight="1">
      <c r="A101" s="73"/>
      <c r="B101" s="71"/>
      <c r="C101" s="71"/>
      <c r="D101" s="72"/>
      <c r="E101" s="73"/>
      <c r="F101" s="73"/>
      <c r="G101" s="73"/>
      <c r="H101" s="73"/>
      <c r="I101" s="73"/>
      <c r="J101" s="71"/>
      <c r="K101" s="71"/>
      <c r="L101" s="71"/>
      <c r="M101" s="71"/>
      <c r="N101" s="71"/>
      <c r="O101" s="71"/>
      <c r="P101" s="71"/>
      <c r="Q101" s="71"/>
      <c r="R101" s="71"/>
      <c r="S101" s="71"/>
      <c r="T101" s="71"/>
      <c r="U101" s="71"/>
      <c r="V101" s="71"/>
      <c r="W101" s="71"/>
      <c r="X101" s="71"/>
      <c r="Y101" s="74"/>
      <c r="Z101" s="74"/>
    </row>
    <row r="102" ht="12.75" customHeight="1">
      <c r="A102" s="73"/>
      <c r="B102" s="71"/>
      <c r="C102" s="71"/>
      <c r="D102" s="72"/>
      <c r="E102" s="73"/>
      <c r="F102" s="73"/>
      <c r="G102" s="73"/>
      <c r="H102" s="73"/>
      <c r="I102" s="73"/>
      <c r="J102" s="71"/>
      <c r="K102" s="71"/>
      <c r="L102" s="71"/>
      <c r="M102" s="71"/>
      <c r="N102" s="71"/>
      <c r="O102" s="71"/>
      <c r="P102" s="71"/>
      <c r="Q102" s="71"/>
      <c r="R102" s="71"/>
      <c r="S102" s="71"/>
      <c r="T102" s="71"/>
      <c r="U102" s="71"/>
      <c r="V102" s="71"/>
      <c r="W102" s="71"/>
      <c r="X102" s="71"/>
      <c r="Y102" s="74"/>
      <c r="Z102" s="74"/>
    </row>
    <row r="103" ht="12.75" customHeight="1">
      <c r="A103" s="73"/>
      <c r="B103" s="71"/>
      <c r="C103" s="71"/>
      <c r="D103" s="72"/>
      <c r="E103" s="73"/>
      <c r="F103" s="73"/>
      <c r="G103" s="73"/>
      <c r="H103" s="73"/>
      <c r="I103" s="73"/>
      <c r="J103" s="71"/>
      <c r="K103" s="71"/>
      <c r="L103" s="71"/>
      <c r="M103" s="71"/>
      <c r="N103" s="71"/>
      <c r="O103" s="71"/>
      <c r="P103" s="71"/>
      <c r="Q103" s="71"/>
      <c r="R103" s="71"/>
      <c r="S103" s="71"/>
      <c r="T103" s="71"/>
      <c r="U103" s="71"/>
      <c r="V103" s="71"/>
      <c r="W103" s="71"/>
      <c r="X103" s="71"/>
      <c r="Y103" s="74"/>
      <c r="Z103" s="74"/>
    </row>
    <row r="104" ht="12.75" customHeight="1">
      <c r="A104" s="73"/>
      <c r="B104" s="71"/>
      <c r="C104" s="71"/>
      <c r="D104" s="72"/>
      <c r="E104" s="73"/>
      <c r="F104" s="73"/>
      <c r="G104" s="73"/>
      <c r="H104" s="73"/>
      <c r="I104" s="73"/>
      <c r="J104" s="71"/>
      <c r="K104" s="71"/>
      <c r="L104" s="71"/>
      <c r="M104" s="71"/>
      <c r="N104" s="71"/>
      <c r="O104" s="71"/>
      <c r="P104" s="71"/>
      <c r="Q104" s="71"/>
      <c r="R104" s="71"/>
      <c r="S104" s="71"/>
      <c r="T104" s="71"/>
      <c r="U104" s="71"/>
      <c r="V104" s="71"/>
      <c r="W104" s="71"/>
      <c r="X104" s="71"/>
      <c r="Y104" s="74"/>
      <c r="Z104" s="74"/>
    </row>
    <row r="105" ht="12.75" customHeight="1">
      <c r="A105" s="73"/>
      <c r="B105" s="71"/>
      <c r="C105" s="71"/>
      <c r="D105" s="72"/>
      <c r="E105" s="73"/>
      <c r="F105" s="73"/>
      <c r="G105" s="73"/>
      <c r="H105" s="73"/>
      <c r="I105" s="73"/>
      <c r="J105" s="71"/>
      <c r="K105" s="71"/>
      <c r="L105" s="71"/>
      <c r="M105" s="71"/>
      <c r="N105" s="71"/>
      <c r="O105" s="71"/>
      <c r="P105" s="71"/>
      <c r="Q105" s="71"/>
      <c r="R105" s="71"/>
      <c r="S105" s="71"/>
      <c r="T105" s="71"/>
      <c r="U105" s="71"/>
      <c r="V105" s="71"/>
      <c r="W105" s="71"/>
      <c r="X105" s="71"/>
      <c r="Y105" s="74"/>
      <c r="Z105" s="74"/>
    </row>
    <row r="106" ht="12.75" customHeight="1">
      <c r="A106" s="73"/>
      <c r="B106" s="71"/>
      <c r="C106" s="71"/>
      <c r="D106" s="72"/>
      <c r="E106" s="73"/>
      <c r="F106" s="73"/>
      <c r="G106" s="73"/>
      <c r="H106" s="73"/>
      <c r="I106" s="73"/>
      <c r="J106" s="71"/>
      <c r="K106" s="71"/>
      <c r="L106" s="71"/>
      <c r="M106" s="71"/>
      <c r="N106" s="71"/>
      <c r="O106" s="71"/>
      <c r="P106" s="71"/>
      <c r="Q106" s="71"/>
      <c r="R106" s="71"/>
      <c r="S106" s="71"/>
      <c r="T106" s="71"/>
      <c r="U106" s="71"/>
      <c r="V106" s="71"/>
      <c r="W106" s="71"/>
      <c r="X106" s="71"/>
      <c r="Y106" s="74"/>
      <c r="Z106" s="74"/>
    </row>
    <row r="107" ht="12.75" customHeight="1">
      <c r="A107" s="73"/>
      <c r="B107" s="71"/>
      <c r="C107" s="71"/>
      <c r="D107" s="72"/>
      <c r="E107" s="73"/>
      <c r="F107" s="73"/>
      <c r="G107" s="73"/>
      <c r="H107" s="73"/>
      <c r="I107" s="73"/>
      <c r="J107" s="71"/>
      <c r="K107" s="71"/>
      <c r="L107" s="71"/>
      <c r="M107" s="71"/>
      <c r="N107" s="71"/>
      <c r="O107" s="71"/>
      <c r="P107" s="71"/>
      <c r="Q107" s="71"/>
      <c r="R107" s="71"/>
      <c r="S107" s="71"/>
      <c r="T107" s="71"/>
      <c r="U107" s="71"/>
      <c r="V107" s="71"/>
      <c r="W107" s="71"/>
      <c r="X107" s="71"/>
      <c r="Y107" s="74"/>
      <c r="Z107" s="74"/>
    </row>
    <row r="108" ht="12.75" customHeight="1">
      <c r="A108" s="73"/>
      <c r="B108" s="71"/>
      <c r="C108" s="71"/>
      <c r="D108" s="72"/>
      <c r="E108" s="73"/>
      <c r="F108" s="73"/>
      <c r="G108" s="73"/>
      <c r="H108" s="73"/>
      <c r="I108" s="73"/>
      <c r="J108" s="71"/>
      <c r="K108" s="71"/>
      <c r="L108" s="71"/>
      <c r="M108" s="71"/>
      <c r="N108" s="71"/>
      <c r="O108" s="71"/>
      <c r="P108" s="71"/>
      <c r="Q108" s="71"/>
      <c r="R108" s="71"/>
      <c r="S108" s="71"/>
      <c r="T108" s="71"/>
      <c r="U108" s="71"/>
      <c r="V108" s="71"/>
      <c r="W108" s="71"/>
      <c r="X108" s="71"/>
      <c r="Y108" s="74"/>
      <c r="Z108" s="74"/>
    </row>
    <row r="109" ht="12.75" customHeight="1">
      <c r="A109" s="73"/>
      <c r="B109" s="71"/>
      <c r="C109" s="71"/>
      <c r="D109" s="72"/>
      <c r="E109" s="73"/>
      <c r="F109" s="73"/>
      <c r="G109" s="73"/>
      <c r="H109" s="73"/>
      <c r="I109" s="73"/>
      <c r="J109" s="71"/>
      <c r="K109" s="71"/>
      <c r="L109" s="71"/>
      <c r="M109" s="71"/>
      <c r="N109" s="71"/>
      <c r="O109" s="71"/>
      <c r="P109" s="71"/>
      <c r="Q109" s="71"/>
      <c r="R109" s="71"/>
      <c r="S109" s="71"/>
      <c r="T109" s="71"/>
      <c r="U109" s="71"/>
      <c r="V109" s="71"/>
      <c r="W109" s="71"/>
      <c r="X109" s="71"/>
      <c r="Y109" s="74"/>
      <c r="Z109" s="74"/>
    </row>
    <row r="110" ht="12.75" customHeight="1">
      <c r="A110" s="73"/>
      <c r="B110" s="71"/>
      <c r="C110" s="71"/>
      <c r="D110" s="72"/>
      <c r="E110" s="73"/>
      <c r="F110" s="73"/>
      <c r="G110" s="73"/>
      <c r="H110" s="73"/>
      <c r="I110" s="73"/>
      <c r="J110" s="71"/>
      <c r="K110" s="71"/>
      <c r="L110" s="71"/>
      <c r="M110" s="71"/>
      <c r="N110" s="71"/>
      <c r="O110" s="71"/>
      <c r="P110" s="71"/>
      <c r="Q110" s="71"/>
      <c r="R110" s="71"/>
      <c r="S110" s="71"/>
      <c r="T110" s="71"/>
      <c r="U110" s="71"/>
      <c r="V110" s="71"/>
      <c r="W110" s="71"/>
      <c r="X110" s="71"/>
      <c r="Y110" s="74"/>
      <c r="Z110" s="74"/>
    </row>
    <row r="111" ht="12.75" customHeight="1">
      <c r="A111" s="73"/>
      <c r="B111" s="71"/>
      <c r="C111" s="71"/>
      <c r="D111" s="72"/>
      <c r="E111" s="73"/>
      <c r="F111" s="73"/>
      <c r="G111" s="73"/>
      <c r="H111" s="73"/>
      <c r="I111" s="73"/>
      <c r="J111" s="71"/>
      <c r="K111" s="71"/>
      <c r="L111" s="71"/>
      <c r="M111" s="71"/>
      <c r="N111" s="71"/>
      <c r="O111" s="71"/>
      <c r="P111" s="71"/>
      <c r="Q111" s="71"/>
      <c r="R111" s="71"/>
      <c r="S111" s="71"/>
      <c r="T111" s="71"/>
      <c r="U111" s="71"/>
      <c r="V111" s="71"/>
      <c r="W111" s="71"/>
      <c r="X111" s="71"/>
      <c r="Y111" s="74"/>
      <c r="Z111" s="74"/>
    </row>
    <row r="112" ht="12.75" customHeight="1">
      <c r="A112" s="73"/>
      <c r="B112" s="71"/>
      <c r="C112" s="71"/>
      <c r="D112" s="72"/>
      <c r="E112" s="73"/>
      <c r="F112" s="73"/>
      <c r="G112" s="73"/>
      <c r="H112" s="73"/>
      <c r="I112" s="73"/>
      <c r="J112" s="71"/>
      <c r="K112" s="71"/>
      <c r="L112" s="71"/>
      <c r="M112" s="71"/>
      <c r="N112" s="71"/>
      <c r="O112" s="71"/>
      <c r="P112" s="71"/>
      <c r="Q112" s="71"/>
      <c r="R112" s="71"/>
      <c r="S112" s="71"/>
      <c r="T112" s="71"/>
      <c r="U112" s="71"/>
      <c r="V112" s="71"/>
      <c r="W112" s="71"/>
      <c r="X112" s="71"/>
      <c r="Y112" s="74"/>
      <c r="Z112" s="74"/>
    </row>
    <row r="113" ht="12.75" customHeight="1">
      <c r="A113" s="73"/>
      <c r="B113" s="71"/>
      <c r="C113" s="71"/>
      <c r="D113" s="72"/>
      <c r="E113" s="73"/>
      <c r="F113" s="73"/>
      <c r="G113" s="73"/>
      <c r="H113" s="73"/>
      <c r="I113" s="73"/>
      <c r="J113" s="71"/>
      <c r="K113" s="71"/>
      <c r="L113" s="71"/>
      <c r="M113" s="71"/>
      <c r="N113" s="71"/>
      <c r="O113" s="71"/>
      <c r="P113" s="71"/>
      <c r="Q113" s="71"/>
      <c r="R113" s="71"/>
      <c r="S113" s="71"/>
      <c r="T113" s="71"/>
      <c r="U113" s="71"/>
      <c r="V113" s="71"/>
      <c r="W113" s="71"/>
      <c r="X113" s="71"/>
      <c r="Y113" s="74"/>
      <c r="Z113" s="74"/>
    </row>
    <row r="114" ht="12.75" customHeight="1">
      <c r="A114" s="73"/>
      <c r="B114" s="71"/>
      <c r="C114" s="71"/>
      <c r="D114" s="72"/>
      <c r="E114" s="73"/>
      <c r="F114" s="73"/>
      <c r="G114" s="73"/>
      <c r="H114" s="73"/>
      <c r="I114" s="73"/>
      <c r="J114" s="71"/>
      <c r="K114" s="71"/>
      <c r="L114" s="71"/>
      <c r="M114" s="71"/>
      <c r="N114" s="71"/>
      <c r="O114" s="71"/>
      <c r="P114" s="71"/>
      <c r="Q114" s="71"/>
      <c r="R114" s="71"/>
      <c r="S114" s="71"/>
      <c r="T114" s="71"/>
      <c r="U114" s="71"/>
      <c r="V114" s="71"/>
      <c r="W114" s="71"/>
      <c r="X114" s="71"/>
      <c r="Y114" s="74"/>
      <c r="Z114" s="74"/>
    </row>
    <row r="115" ht="12.75" customHeight="1">
      <c r="A115" s="73"/>
      <c r="B115" s="71"/>
      <c r="C115" s="71"/>
      <c r="D115" s="72"/>
      <c r="E115" s="73"/>
      <c r="F115" s="73"/>
      <c r="G115" s="73"/>
      <c r="H115" s="73"/>
      <c r="I115" s="73"/>
      <c r="J115" s="71"/>
      <c r="K115" s="71"/>
      <c r="L115" s="71"/>
      <c r="M115" s="71"/>
      <c r="N115" s="71"/>
      <c r="O115" s="71"/>
      <c r="P115" s="71"/>
      <c r="Q115" s="71"/>
      <c r="R115" s="71"/>
      <c r="S115" s="71"/>
      <c r="T115" s="71"/>
      <c r="U115" s="71"/>
      <c r="V115" s="71"/>
      <c r="W115" s="71"/>
      <c r="X115" s="71"/>
      <c r="Y115" s="74"/>
      <c r="Z115" s="74"/>
    </row>
    <row r="116" ht="12.75" customHeight="1">
      <c r="A116" s="73"/>
      <c r="B116" s="71"/>
      <c r="C116" s="71"/>
      <c r="D116" s="72"/>
      <c r="E116" s="73"/>
      <c r="F116" s="73"/>
      <c r="G116" s="73"/>
      <c r="H116" s="73"/>
      <c r="I116" s="73"/>
      <c r="J116" s="71"/>
      <c r="K116" s="71"/>
      <c r="L116" s="71"/>
      <c r="M116" s="71"/>
      <c r="N116" s="71"/>
      <c r="O116" s="71"/>
      <c r="P116" s="71"/>
      <c r="Q116" s="71"/>
      <c r="R116" s="71"/>
      <c r="S116" s="71"/>
      <c r="T116" s="71"/>
      <c r="U116" s="71"/>
      <c r="V116" s="71"/>
      <c r="W116" s="71"/>
      <c r="X116" s="71"/>
      <c r="Y116" s="74"/>
      <c r="Z116" s="74"/>
    </row>
    <row r="117" ht="12.75" customHeight="1">
      <c r="A117" s="73"/>
      <c r="B117" s="71"/>
      <c r="C117" s="71"/>
      <c r="D117" s="72"/>
      <c r="E117" s="73"/>
      <c r="F117" s="73"/>
      <c r="G117" s="73"/>
      <c r="H117" s="73"/>
      <c r="I117" s="73"/>
      <c r="J117" s="71"/>
      <c r="K117" s="71"/>
      <c r="L117" s="71"/>
      <c r="M117" s="71"/>
      <c r="N117" s="71"/>
      <c r="O117" s="71"/>
      <c r="P117" s="71"/>
      <c r="Q117" s="71"/>
      <c r="R117" s="71"/>
      <c r="S117" s="71"/>
      <c r="T117" s="71"/>
      <c r="U117" s="71"/>
      <c r="V117" s="71"/>
      <c r="W117" s="71"/>
      <c r="X117" s="71"/>
      <c r="Y117" s="74"/>
      <c r="Z117" s="74"/>
    </row>
    <row r="118" ht="12.75" customHeight="1">
      <c r="A118" s="73"/>
      <c r="B118" s="71"/>
      <c r="C118" s="71"/>
      <c r="D118" s="72"/>
      <c r="E118" s="73"/>
      <c r="F118" s="73"/>
      <c r="G118" s="73"/>
      <c r="H118" s="73"/>
      <c r="I118" s="73"/>
      <c r="J118" s="71"/>
      <c r="K118" s="71"/>
      <c r="L118" s="71"/>
      <c r="M118" s="71"/>
      <c r="N118" s="71"/>
      <c r="O118" s="71"/>
      <c r="P118" s="71"/>
      <c r="Q118" s="71"/>
      <c r="R118" s="71"/>
      <c r="S118" s="71"/>
      <c r="T118" s="71"/>
      <c r="U118" s="71"/>
      <c r="V118" s="71"/>
      <c r="W118" s="71"/>
      <c r="X118" s="71"/>
      <c r="Y118" s="74"/>
      <c r="Z118" s="74"/>
    </row>
    <row r="119" ht="12.75" customHeight="1">
      <c r="A119" s="73"/>
      <c r="B119" s="71"/>
      <c r="C119" s="71"/>
      <c r="D119" s="72"/>
      <c r="E119" s="73"/>
      <c r="F119" s="73"/>
      <c r="G119" s="73"/>
      <c r="H119" s="73"/>
      <c r="I119" s="73"/>
      <c r="J119" s="71"/>
      <c r="K119" s="71"/>
      <c r="L119" s="71"/>
      <c r="M119" s="71"/>
      <c r="N119" s="71"/>
      <c r="O119" s="71"/>
      <c r="P119" s="71"/>
      <c r="Q119" s="71"/>
      <c r="R119" s="71"/>
      <c r="S119" s="71"/>
      <c r="T119" s="71"/>
      <c r="U119" s="71"/>
      <c r="V119" s="71"/>
      <c r="W119" s="71"/>
      <c r="X119" s="71"/>
      <c r="Y119" s="74"/>
      <c r="Z119" s="74"/>
    </row>
    <row r="120" ht="12.75" customHeight="1">
      <c r="A120" s="73"/>
      <c r="B120" s="71"/>
      <c r="C120" s="71"/>
      <c r="D120" s="72"/>
      <c r="E120" s="73"/>
      <c r="F120" s="73"/>
      <c r="G120" s="73"/>
      <c r="H120" s="73"/>
      <c r="I120" s="73"/>
      <c r="J120" s="71"/>
      <c r="K120" s="71"/>
      <c r="L120" s="71"/>
      <c r="M120" s="71"/>
      <c r="N120" s="71"/>
      <c r="O120" s="71"/>
      <c r="P120" s="71"/>
      <c r="Q120" s="71"/>
      <c r="R120" s="71"/>
      <c r="S120" s="71"/>
      <c r="T120" s="71"/>
      <c r="U120" s="71"/>
      <c r="V120" s="71"/>
      <c r="W120" s="71"/>
      <c r="X120" s="71"/>
      <c r="Y120" s="74"/>
      <c r="Z120" s="74"/>
    </row>
    <row r="121" ht="12.75" customHeight="1">
      <c r="A121" s="73"/>
      <c r="B121" s="71"/>
      <c r="C121" s="71"/>
      <c r="D121" s="72"/>
      <c r="E121" s="73"/>
      <c r="F121" s="73"/>
      <c r="G121" s="73"/>
      <c r="H121" s="73"/>
      <c r="I121" s="73"/>
      <c r="J121" s="71"/>
      <c r="K121" s="71"/>
      <c r="L121" s="71"/>
      <c r="M121" s="71"/>
      <c r="N121" s="71"/>
      <c r="O121" s="71"/>
      <c r="P121" s="71"/>
      <c r="Q121" s="71"/>
      <c r="R121" s="71"/>
      <c r="S121" s="71"/>
      <c r="T121" s="71"/>
      <c r="U121" s="71"/>
      <c r="V121" s="71"/>
      <c r="W121" s="71"/>
      <c r="X121" s="71"/>
      <c r="Y121" s="74"/>
      <c r="Z121" s="74"/>
    </row>
    <row r="122" ht="12.75" customHeight="1">
      <c r="A122" s="73"/>
      <c r="B122" s="71"/>
      <c r="C122" s="71"/>
      <c r="D122" s="72"/>
      <c r="E122" s="73"/>
      <c r="F122" s="73"/>
      <c r="G122" s="73"/>
      <c r="H122" s="73"/>
      <c r="I122" s="73"/>
      <c r="J122" s="71"/>
      <c r="K122" s="71"/>
      <c r="L122" s="71"/>
      <c r="M122" s="71"/>
      <c r="N122" s="71"/>
      <c r="O122" s="71"/>
      <c r="P122" s="71"/>
      <c r="Q122" s="71"/>
      <c r="R122" s="71"/>
      <c r="S122" s="71"/>
      <c r="T122" s="71"/>
      <c r="U122" s="71"/>
      <c r="V122" s="71"/>
      <c r="W122" s="71"/>
      <c r="X122" s="71"/>
      <c r="Y122" s="74"/>
      <c r="Z122" s="74"/>
    </row>
    <row r="123" ht="12.75" customHeight="1">
      <c r="A123" s="73"/>
      <c r="B123" s="71"/>
      <c r="C123" s="71"/>
      <c r="D123" s="72"/>
      <c r="E123" s="73"/>
      <c r="F123" s="73"/>
      <c r="G123" s="73"/>
      <c r="H123" s="73"/>
      <c r="I123" s="73"/>
      <c r="J123" s="71"/>
      <c r="K123" s="71"/>
      <c r="L123" s="71"/>
      <c r="M123" s="71"/>
      <c r="N123" s="71"/>
      <c r="O123" s="71"/>
      <c r="P123" s="71"/>
      <c r="Q123" s="71"/>
      <c r="R123" s="71"/>
      <c r="S123" s="71"/>
      <c r="T123" s="71"/>
      <c r="U123" s="71"/>
      <c r="V123" s="71"/>
      <c r="W123" s="71"/>
      <c r="X123" s="71"/>
      <c r="Y123" s="74"/>
      <c r="Z123" s="74"/>
    </row>
    <row r="124" ht="12.75" customHeight="1">
      <c r="A124" s="73"/>
      <c r="B124" s="71"/>
      <c r="C124" s="71"/>
      <c r="D124" s="72"/>
      <c r="E124" s="73"/>
      <c r="F124" s="73"/>
      <c r="G124" s="73"/>
      <c r="H124" s="73"/>
      <c r="I124" s="73"/>
      <c r="J124" s="71"/>
      <c r="K124" s="71"/>
      <c r="L124" s="71"/>
      <c r="M124" s="71"/>
      <c r="N124" s="71"/>
      <c r="O124" s="71"/>
      <c r="P124" s="71"/>
      <c r="Q124" s="71"/>
      <c r="R124" s="71"/>
      <c r="S124" s="71"/>
      <c r="T124" s="71"/>
      <c r="U124" s="71"/>
      <c r="V124" s="71"/>
      <c r="W124" s="71"/>
      <c r="X124" s="71"/>
      <c r="Y124" s="74"/>
      <c r="Z124" s="74"/>
    </row>
    <row r="125" ht="12.75" customHeight="1">
      <c r="A125" s="73"/>
      <c r="B125" s="71"/>
      <c r="C125" s="71"/>
      <c r="D125" s="72"/>
      <c r="E125" s="73"/>
      <c r="F125" s="73"/>
      <c r="G125" s="73"/>
      <c r="H125" s="73"/>
      <c r="I125" s="73"/>
      <c r="J125" s="71"/>
      <c r="K125" s="71"/>
      <c r="L125" s="71"/>
      <c r="M125" s="71"/>
      <c r="N125" s="71"/>
      <c r="O125" s="71"/>
      <c r="P125" s="71"/>
      <c r="Q125" s="71"/>
      <c r="R125" s="71"/>
      <c r="S125" s="71"/>
      <c r="T125" s="71"/>
      <c r="U125" s="71"/>
      <c r="V125" s="71"/>
      <c r="W125" s="71"/>
      <c r="X125" s="71"/>
      <c r="Y125" s="74"/>
      <c r="Z125" s="74"/>
    </row>
    <row r="126" ht="12.75" customHeight="1">
      <c r="A126" s="73"/>
      <c r="B126" s="71"/>
      <c r="C126" s="71"/>
      <c r="D126" s="72"/>
      <c r="E126" s="73"/>
      <c r="F126" s="73"/>
      <c r="G126" s="73"/>
      <c r="H126" s="73"/>
      <c r="I126" s="73"/>
      <c r="J126" s="71"/>
      <c r="K126" s="71"/>
      <c r="L126" s="71"/>
      <c r="M126" s="71"/>
      <c r="N126" s="71"/>
      <c r="O126" s="71"/>
      <c r="P126" s="71"/>
      <c r="Q126" s="71"/>
      <c r="R126" s="71"/>
      <c r="S126" s="71"/>
      <c r="T126" s="71"/>
      <c r="U126" s="71"/>
      <c r="V126" s="71"/>
      <c r="W126" s="71"/>
      <c r="X126" s="71"/>
      <c r="Y126" s="74"/>
      <c r="Z126" s="74"/>
    </row>
    <row r="127" ht="12.75" customHeight="1">
      <c r="A127" s="73"/>
      <c r="B127" s="71"/>
      <c r="C127" s="71"/>
      <c r="D127" s="72"/>
      <c r="E127" s="73"/>
      <c r="F127" s="73"/>
      <c r="G127" s="73"/>
      <c r="H127" s="73"/>
      <c r="I127" s="73"/>
      <c r="J127" s="71"/>
      <c r="K127" s="71"/>
      <c r="L127" s="71"/>
      <c r="M127" s="71"/>
      <c r="N127" s="71"/>
      <c r="O127" s="71"/>
      <c r="P127" s="71"/>
      <c r="Q127" s="71"/>
      <c r="R127" s="71"/>
      <c r="S127" s="71"/>
      <c r="T127" s="71"/>
      <c r="U127" s="71"/>
      <c r="V127" s="71"/>
      <c r="W127" s="71"/>
      <c r="X127" s="71"/>
      <c r="Y127" s="74"/>
      <c r="Z127" s="74"/>
    </row>
    <row r="128" ht="12.75" customHeight="1">
      <c r="A128" s="73"/>
      <c r="B128" s="71"/>
      <c r="C128" s="71"/>
      <c r="D128" s="72"/>
      <c r="E128" s="73"/>
      <c r="F128" s="73"/>
      <c r="G128" s="73"/>
      <c r="H128" s="73"/>
      <c r="I128" s="73"/>
      <c r="J128" s="71"/>
      <c r="K128" s="71"/>
      <c r="L128" s="71"/>
      <c r="M128" s="71"/>
      <c r="N128" s="71"/>
      <c r="O128" s="71"/>
      <c r="P128" s="71"/>
      <c r="Q128" s="71"/>
      <c r="R128" s="71"/>
      <c r="S128" s="71"/>
      <c r="T128" s="71"/>
      <c r="U128" s="71"/>
      <c r="V128" s="71"/>
      <c r="W128" s="71"/>
      <c r="X128" s="71"/>
      <c r="Y128" s="74"/>
      <c r="Z128" s="74"/>
    </row>
    <row r="129" ht="12.75" customHeight="1">
      <c r="A129" s="73"/>
      <c r="B129" s="71"/>
      <c r="C129" s="71"/>
      <c r="D129" s="72"/>
      <c r="E129" s="73"/>
      <c r="F129" s="73"/>
      <c r="G129" s="73"/>
      <c r="H129" s="73"/>
      <c r="I129" s="73"/>
      <c r="J129" s="71"/>
      <c r="K129" s="71"/>
      <c r="L129" s="71"/>
      <c r="M129" s="71"/>
      <c r="N129" s="71"/>
      <c r="O129" s="71"/>
      <c r="P129" s="71"/>
      <c r="Q129" s="71"/>
      <c r="R129" s="71"/>
      <c r="S129" s="71"/>
      <c r="T129" s="71"/>
      <c r="U129" s="71"/>
      <c r="V129" s="71"/>
      <c r="W129" s="71"/>
      <c r="X129" s="71"/>
      <c r="Y129" s="74"/>
      <c r="Z129" s="74"/>
    </row>
    <row r="130" ht="12.75" customHeight="1">
      <c r="A130" s="73"/>
      <c r="B130" s="71"/>
      <c r="C130" s="71"/>
      <c r="D130" s="72"/>
      <c r="E130" s="73"/>
      <c r="F130" s="73"/>
      <c r="G130" s="73"/>
      <c r="H130" s="73"/>
      <c r="I130" s="73"/>
      <c r="J130" s="71"/>
      <c r="K130" s="71"/>
      <c r="L130" s="71"/>
      <c r="M130" s="71"/>
      <c r="N130" s="71"/>
      <c r="O130" s="71"/>
      <c r="P130" s="71"/>
      <c r="Q130" s="71"/>
      <c r="R130" s="71"/>
      <c r="S130" s="71"/>
      <c r="T130" s="71"/>
      <c r="U130" s="71"/>
      <c r="V130" s="71"/>
      <c r="W130" s="71"/>
      <c r="X130" s="71"/>
      <c r="Y130" s="74"/>
      <c r="Z130" s="74"/>
    </row>
    <row r="131" ht="12.75" customHeight="1">
      <c r="A131" s="73"/>
      <c r="B131" s="71"/>
      <c r="C131" s="71"/>
      <c r="D131" s="72"/>
      <c r="E131" s="73"/>
      <c r="F131" s="73"/>
      <c r="G131" s="73"/>
      <c r="H131" s="73"/>
      <c r="I131" s="73"/>
      <c r="J131" s="71"/>
      <c r="K131" s="71"/>
      <c r="L131" s="71"/>
      <c r="M131" s="71"/>
      <c r="N131" s="71"/>
      <c r="O131" s="71"/>
      <c r="P131" s="71"/>
      <c r="Q131" s="71"/>
      <c r="R131" s="71"/>
      <c r="S131" s="71"/>
      <c r="T131" s="71"/>
      <c r="U131" s="71"/>
      <c r="V131" s="71"/>
      <c r="W131" s="71"/>
      <c r="X131" s="71"/>
      <c r="Y131" s="74"/>
      <c r="Z131" s="74"/>
    </row>
    <row r="132" ht="12.75" customHeight="1">
      <c r="A132" s="73"/>
      <c r="B132" s="71"/>
      <c r="C132" s="71"/>
      <c r="D132" s="72"/>
      <c r="E132" s="73"/>
      <c r="F132" s="73"/>
      <c r="G132" s="73"/>
      <c r="H132" s="73"/>
      <c r="I132" s="73"/>
      <c r="J132" s="71"/>
      <c r="K132" s="71"/>
      <c r="L132" s="71"/>
      <c r="M132" s="71"/>
      <c r="N132" s="71"/>
      <c r="O132" s="71"/>
      <c r="P132" s="71"/>
      <c r="Q132" s="71"/>
      <c r="R132" s="71"/>
      <c r="S132" s="71"/>
      <c r="T132" s="71"/>
      <c r="U132" s="71"/>
      <c r="V132" s="71"/>
      <c r="W132" s="71"/>
      <c r="X132" s="71"/>
      <c r="Y132" s="74"/>
      <c r="Z132" s="74"/>
    </row>
    <row r="133" ht="12.75" customHeight="1">
      <c r="A133" s="73"/>
      <c r="B133" s="71"/>
      <c r="C133" s="71"/>
      <c r="D133" s="72"/>
      <c r="E133" s="73"/>
      <c r="F133" s="73"/>
      <c r="G133" s="73"/>
      <c r="H133" s="73"/>
      <c r="I133" s="73"/>
      <c r="J133" s="71"/>
      <c r="K133" s="71"/>
      <c r="L133" s="71"/>
      <c r="M133" s="71"/>
      <c r="N133" s="71"/>
      <c r="O133" s="71"/>
      <c r="P133" s="71"/>
      <c r="Q133" s="71"/>
      <c r="R133" s="71"/>
      <c r="S133" s="71"/>
      <c r="T133" s="71"/>
      <c r="U133" s="71"/>
      <c r="V133" s="71"/>
      <c r="W133" s="71"/>
      <c r="X133" s="71"/>
      <c r="Y133" s="74"/>
      <c r="Z133" s="74"/>
    </row>
    <row r="134" ht="12.75" customHeight="1">
      <c r="A134" s="73"/>
      <c r="B134" s="71"/>
      <c r="C134" s="71"/>
      <c r="D134" s="72"/>
      <c r="E134" s="73"/>
      <c r="F134" s="73"/>
      <c r="G134" s="73"/>
      <c r="H134" s="73"/>
      <c r="I134" s="73"/>
      <c r="J134" s="71"/>
      <c r="K134" s="71"/>
      <c r="L134" s="71"/>
      <c r="M134" s="71"/>
      <c r="N134" s="71"/>
      <c r="O134" s="71"/>
      <c r="P134" s="71"/>
      <c r="Q134" s="71"/>
      <c r="R134" s="71"/>
      <c r="S134" s="71"/>
      <c r="T134" s="71"/>
      <c r="U134" s="71"/>
      <c r="V134" s="71"/>
      <c r="W134" s="71"/>
      <c r="X134" s="71"/>
      <c r="Y134" s="74"/>
      <c r="Z134" s="74"/>
    </row>
    <row r="135" ht="12.75" customHeight="1">
      <c r="A135" s="73"/>
      <c r="B135" s="71"/>
      <c r="C135" s="71"/>
      <c r="D135" s="72"/>
      <c r="E135" s="73"/>
      <c r="F135" s="73"/>
      <c r="G135" s="73"/>
      <c r="H135" s="73"/>
      <c r="I135" s="73"/>
      <c r="J135" s="71"/>
      <c r="K135" s="71"/>
      <c r="L135" s="71"/>
      <c r="M135" s="71"/>
      <c r="N135" s="71"/>
      <c r="O135" s="71"/>
      <c r="P135" s="71"/>
      <c r="Q135" s="71"/>
      <c r="R135" s="71"/>
      <c r="S135" s="71"/>
      <c r="T135" s="71"/>
      <c r="U135" s="71"/>
      <c r="V135" s="71"/>
      <c r="W135" s="71"/>
      <c r="X135" s="71"/>
      <c r="Y135" s="74"/>
      <c r="Z135" s="74"/>
    </row>
    <row r="136" ht="12.75" customHeight="1">
      <c r="A136" s="73"/>
      <c r="B136" s="71"/>
      <c r="C136" s="71"/>
      <c r="D136" s="72"/>
      <c r="E136" s="73"/>
      <c r="F136" s="73"/>
      <c r="G136" s="73"/>
      <c r="H136" s="73"/>
      <c r="I136" s="73"/>
      <c r="J136" s="71"/>
      <c r="K136" s="71"/>
      <c r="L136" s="71"/>
      <c r="M136" s="71"/>
      <c r="N136" s="71"/>
      <c r="O136" s="71"/>
      <c r="P136" s="71"/>
      <c r="Q136" s="71"/>
      <c r="R136" s="71"/>
      <c r="S136" s="71"/>
      <c r="T136" s="71"/>
      <c r="U136" s="71"/>
      <c r="V136" s="71"/>
      <c r="W136" s="71"/>
      <c r="X136" s="71"/>
      <c r="Y136" s="74"/>
      <c r="Z136" s="74"/>
    </row>
    <row r="137" ht="12.75" customHeight="1">
      <c r="A137" s="73"/>
      <c r="B137" s="71"/>
      <c r="C137" s="71"/>
      <c r="D137" s="72"/>
      <c r="E137" s="73"/>
      <c r="F137" s="73"/>
      <c r="G137" s="73"/>
      <c r="H137" s="73"/>
      <c r="I137" s="73"/>
      <c r="J137" s="71"/>
      <c r="K137" s="71"/>
      <c r="L137" s="71"/>
      <c r="M137" s="71"/>
      <c r="N137" s="71"/>
      <c r="O137" s="71"/>
      <c r="P137" s="71"/>
      <c r="Q137" s="71"/>
      <c r="R137" s="71"/>
      <c r="S137" s="71"/>
      <c r="T137" s="71"/>
      <c r="U137" s="71"/>
      <c r="V137" s="71"/>
      <c r="W137" s="71"/>
      <c r="X137" s="71"/>
      <c r="Y137" s="74"/>
      <c r="Z137" s="74"/>
    </row>
    <row r="138" ht="12.75" customHeight="1">
      <c r="A138" s="73"/>
      <c r="B138" s="71"/>
      <c r="C138" s="71"/>
      <c r="D138" s="72"/>
      <c r="E138" s="73"/>
      <c r="F138" s="73"/>
      <c r="G138" s="73"/>
      <c r="H138" s="73"/>
      <c r="I138" s="73"/>
      <c r="J138" s="71"/>
      <c r="K138" s="71"/>
      <c r="L138" s="71"/>
      <c r="M138" s="71"/>
      <c r="N138" s="71"/>
      <c r="O138" s="71"/>
      <c r="P138" s="71"/>
      <c r="Q138" s="71"/>
      <c r="R138" s="71"/>
      <c r="S138" s="71"/>
      <c r="T138" s="71"/>
      <c r="U138" s="71"/>
      <c r="V138" s="71"/>
      <c r="W138" s="71"/>
      <c r="X138" s="71"/>
      <c r="Y138" s="74"/>
      <c r="Z138" s="74"/>
    </row>
    <row r="139" ht="12.75" customHeight="1">
      <c r="A139" s="73"/>
      <c r="B139" s="71"/>
      <c r="C139" s="71"/>
      <c r="D139" s="72"/>
      <c r="E139" s="73"/>
      <c r="F139" s="73"/>
      <c r="G139" s="73"/>
      <c r="H139" s="73"/>
      <c r="I139" s="73"/>
      <c r="J139" s="71"/>
      <c r="K139" s="71"/>
      <c r="L139" s="71"/>
      <c r="M139" s="71"/>
      <c r="N139" s="71"/>
      <c r="O139" s="71"/>
      <c r="P139" s="71"/>
      <c r="Q139" s="71"/>
      <c r="R139" s="71"/>
      <c r="S139" s="71"/>
      <c r="T139" s="71"/>
      <c r="U139" s="71"/>
      <c r="V139" s="71"/>
      <c r="W139" s="71"/>
      <c r="X139" s="71"/>
      <c r="Y139" s="74"/>
      <c r="Z139" s="74"/>
    </row>
    <row r="140" ht="12.75" customHeight="1">
      <c r="A140" s="73"/>
      <c r="B140" s="71"/>
      <c r="C140" s="71"/>
      <c r="D140" s="72"/>
      <c r="E140" s="73"/>
      <c r="F140" s="73"/>
      <c r="G140" s="73"/>
      <c r="H140" s="73"/>
      <c r="I140" s="73"/>
      <c r="J140" s="71"/>
      <c r="K140" s="71"/>
      <c r="L140" s="71"/>
      <c r="M140" s="71"/>
      <c r="N140" s="71"/>
      <c r="O140" s="71"/>
      <c r="P140" s="71"/>
      <c r="Q140" s="71"/>
      <c r="R140" s="71"/>
      <c r="S140" s="71"/>
      <c r="T140" s="71"/>
      <c r="U140" s="71"/>
      <c r="V140" s="71"/>
      <c r="W140" s="71"/>
      <c r="X140" s="71"/>
      <c r="Y140" s="74"/>
      <c r="Z140" s="74"/>
    </row>
    <row r="141" ht="12.75" customHeight="1">
      <c r="A141" s="73"/>
      <c r="B141" s="71"/>
      <c r="C141" s="71"/>
      <c r="D141" s="72"/>
      <c r="E141" s="73"/>
      <c r="F141" s="73"/>
      <c r="G141" s="73"/>
      <c r="H141" s="73"/>
      <c r="I141" s="73"/>
      <c r="J141" s="71"/>
      <c r="K141" s="71"/>
      <c r="L141" s="71"/>
      <c r="M141" s="71"/>
      <c r="N141" s="71"/>
      <c r="O141" s="71"/>
      <c r="P141" s="71"/>
      <c r="Q141" s="71"/>
      <c r="R141" s="71"/>
      <c r="S141" s="71"/>
      <c r="T141" s="71"/>
      <c r="U141" s="71"/>
      <c r="V141" s="71"/>
      <c r="W141" s="71"/>
      <c r="X141" s="71"/>
      <c r="Y141" s="74"/>
      <c r="Z141" s="74"/>
    </row>
    <row r="142" ht="12.75" customHeight="1">
      <c r="A142" s="73"/>
      <c r="B142" s="71"/>
      <c r="C142" s="71"/>
      <c r="D142" s="72"/>
      <c r="E142" s="73"/>
      <c r="F142" s="73"/>
      <c r="G142" s="73"/>
      <c r="H142" s="73"/>
      <c r="I142" s="73"/>
      <c r="J142" s="71"/>
      <c r="K142" s="71"/>
      <c r="L142" s="71"/>
      <c r="M142" s="71"/>
      <c r="N142" s="71"/>
      <c r="O142" s="71"/>
      <c r="P142" s="71"/>
      <c r="Q142" s="71"/>
      <c r="R142" s="71"/>
      <c r="S142" s="71"/>
      <c r="T142" s="71"/>
      <c r="U142" s="71"/>
      <c r="V142" s="71"/>
      <c r="W142" s="71"/>
      <c r="X142" s="71"/>
      <c r="Y142" s="74"/>
      <c r="Z142" s="74"/>
    </row>
    <row r="143" ht="12.75" customHeight="1">
      <c r="A143" s="73"/>
      <c r="B143" s="71"/>
      <c r="C143" s="71"/>
      <c r="D143" s="72"/>
      <c r="E143" s="73"/>
      <c r="F143" s="73"/>
      <c r="G143" s="73"/>
      <c r="H143" s="73"/>
      <c r="I143" s="73"/>
      <c r="J143" s="71"/>
      <c r="K143" s="71"/>
      <c r="L143" s="71"/>
      <c r="M143" s="71"/>
      <c r="N143" s="71"/>
      <c r="O143" s="71"/>
      <c r="P143" s="71"/>
      <c r="Q143" s="71"/>
      <c r="R143" s="71"/>
      <c r="S143" s="71"/>
      <c r="T143" s="71"/>
      <c r="U143" s="71"/>
      <c r="V143" s="71"/>
      <c r="W143" s="71"/>
      <c r="X143" s="71"/>
      <c r="Y143" s="74"/>
      <c r="Z143" s="74"/>
    </row>
    <row r="144" ht="12.75" customHeight="1">
      <c r="A144" s="73"/>
      <c r="B144" s="71"/>
      <c r="C144" s="71"/>
      <c r="D144" s="72"/>
      <c r="E144" s="73"/>
      <c r="F144" s="73"/>
      <c r="G144" s="73"/>
      <c r="H144" s="73"/>
      <c r="I144" s="73"/>
      <c r="J144" s="71"/>
      <c r="K144" s="71"/>
      <c r="L144" s="71"/>
      <c r="M144" s="71"/>
      <c r="N144" s="71"/>
      <c r="O144" s="71"/>
      <c r="P144" s="71"/>
      <c r="Q144" s="71"/>
      <c r="R144" s="71"/>
      <c r="S144" s="71"/>
      <c r="T144" s="71"/>
      <c r="U144" s="71"/>
      <c r="V144" s="71"/>
      <c r="W144" s="71"/>
      <c r="X144" s="71"/>
      <c r="Y144" s="74"/>
      <c r="Z144" s="74"/>
    </row>
    <row r="145" ht="12.75" customHeight="1">
      <c r="A145" s="73"/>
      <c r="B145" s="71"/>
      <c r="C145" s="71"/>
      <c r="D145" s="72"/>
      <c r="E145" s="73"/>
      <c r="F145" s="73"/>
      <c r="G145" s="73"/>
      <c r="H145" s="73"/>
      <c r="I145" s="73"/>
      <c r="J145" s="71"/>
      <c r="K145" s="71"/>
      <c r="L145" s="71"/>
      <c r="M145" s="71"/>
      <c r="N145" s="71"/>
      <c r="O145" s="71"/>
      <c r="P145" s="71"/>
      <c r="Q145" s="71"/>
      <c r="R145" s="71"/>
      <c r="S145" s="71"/>
      <c r="T145" s="71"/>
      <c r="U145" s="71"/>
      <c r="V145" s="71"/>
      <c r="W145" s="71"/>
      <c r="X145" s="71"/>
      <c r="Y145" s="74"/>
      <c r="Z145" s="74"/>
    </row>
    <row r="146" ht="12.75" customHeight="1">
      <c r="A146" s="73"/>
      <c r="B146" s="71"/>
      <c r="C146" s="71"/>
      <c r="D146" s="72"/>
      <c r="E146" s="73"/>
      <c r="F146" s="73"/>
      <c r="G146" s="73"/>
      <c r="H146" s="73"/>
      <c r="I146" s="73"/>
      <c r="J146" s="71"/>
      <c r="K146" s="71"/>
      <c r="L146" s="71"/>
      <c r="M146" s="71"/>
      <c r="N146" s="71"/>
      <c r="O146" s="71"/>
      <c r="P146" s="71"/>
      <c r="Q146" s="71"/>
      <c r="R146" s="71"/>
      <c r="S146" s="71"/>
      <c r="T146" s="71"/>
      <c r="U146" s="71"/>
      <c r="V146" s="71"/>
      <c r="W146" s="71"/>
      <c r="X146" s="71"/>
      <c r="Y146" s="74"/>
      <c r="Z146" s="74"/>
    </row>
    <row r="147" ht="12.75" customHeight="1">
      <c r="A147" s="73"/>
      <c r="B147" s="71"/>
      <c r="C147" s="71"/>
      <c r="D147" s="72"/>
      <c r="E147" s="73"/>
      <c r="F147" s="73"/>
      <c r="G147" s="73"/>
      <c r="H147" s="73"/>
      <c r="I147" s="73"/>
      <c r="J147" s="71"/>
      <c r="K147" s="71"/>
      <c r="L147" s="71"/>
      <c r="M147" s="71"/>
      <c r="N147" s="71"/>
      <c r="O147" s="71"/>
      <c r="P147" s="71"/>
      <c r="Q147" s="71"/>
      <c r="R147" s="71"/>
      <c r="S147" s="71"/>
      <c r="T147" s="71"/>
      <c r="U147" s="71"/>
      <c r="V147" s="71"/>
      <c r="W147" s="71"/>
      <c r="X147" s="71"/>
      <c r="Y147" s="74"/>
      <c r="Z147" s="74"/>
    </row>
    <row r="148" ht="12.75" customHeight="1">
      <c r="A148" s="73"/>
      <c r="B148" s="71"/>
      <c r="C148" s="71"/>
      <c r="D148" s="72"/>
      <c r="E148" s="73"/>
      <c r="F148" s="73"/>
      <c r="G148" s="73"/>
      <c r="H148" s="73"/>
      <c r="I148" s="73"/>
      <c r="J148" s="71"/>
      <c r="K148" s="71"/>
      <c r="L148" s="71"/>
      <c r="M148" s="71"/>
      <c r="N148" s="71"/>
      <c r="O148" s="71"/>
      <c r="P148" s="71"/>
      <c r="Q148" s="71"/>
      <c r="R148" s="71"/>
      <c r="S148" s="71"/>
      <c r="T148" s="71"/>
      <c r="U148" s="71"/>
      <c r="V148" s="71"/>
      <c r="W148" s="71"/>
      <c r="X148" s="71"/>
      <c r="Y148" s="74"/>
      <c r="Z148" s="74"/>
    </row>
    <row r="149" ht="12.75" customHeight="1">
      <c r="A149" s="73"/>
      <c r="B149" s="71"/>
      <c r="C149" s="71"/>
      <c r="D149" s="72"/>
      <c r="E149" s="73"/>
      <c r="F149" s="73"/>
      <c r="G149" s="73"/>
      <c r="H149" s="73"/>
      <c r="I149" s="73"/>
      <c r="J149" s="71"/>
      <c r="K149" s="71"/>
      <c r="L149" s="71"/>
      <c r="M149" s="71"/>
      <c r="N149" s="71"/>
      <c r="O149" s="71"/>
      <c r="P149" s="71"/>
      <c r="Q149" s="71"/>
      <c r="R149" s="71"/>
      <c r="S149" s="71"/>
      <c r="T149" s="71"/>
      <c r="U149" s="71"/>
      <c r="V149" s="71"/>
      <c r="W149" s="71"/>
      <c r="X149" s="71"/>
      <c r="Y149" s="74"/>
      <c r="Z149" s="74"/>
    </row>
    <row r="150" ht="12.75" customHeight="1">
      <c r="A150" s="73"/>
      <c r="B150" s="71"/>
      <c r="C150" s="71"/>
      <c r="D150" s="72"/>
      <c r="E150" s="73"/>
      <c r="F150" s="73"/>
      <c r="G150" s="73"/>
      <c r="H150" s="73"/>
      <c r="I150" s="73"/>
      <c r="J150" s="71"/>
      <c r="K150" s="71"/>
      <c r="L150" s="71"/>
      <c r="M150" s="71"/>
      <c r="N150" s="71"/>
      <c r="O150" s="71"/>
      <c r="P150" s="71"/>
      <c r="Q150" s="71"/>
      <c r="R150" s="71"/>
      <c r="S150" s="71"/>
      <c r="T150" s="71"/>
      <c r="U150" s="71"/>
      <c r="V150" s="71"/>
      <c r="W150" s="71"/>
      <c r="X150" s="71"/>
      <c r="Y150" s="74"/>
      <c r="Z150" s="74"/>
    </row>
    <row r="151" ht="12.75" customHeight="1">
      <c r="A151" s="73"/>
      <c r="B151" s="71"/>
      <c r="C151" s="71"/>
      <c r="D151" s="72"/>
      <c r="E151" s="73"/>
      <c r="F151" s="73"/>
      <c r="G151" s="73"/>
      <c r="H151" s="73"/>
      <c r="I151" s="73"/>
      <c r="J151" s="71"/>
      <c r="K151" s="71"/>
      <c r="L151" s="71"/>
      <c r="M151" s="71"/>
      <c r="N151" s="71"/>
      <c r="O151" s="71"/>
      <c r="P151" s="71"/>
      <c r="Q151" s="71"/>
      <c r="R151" s="71"/>
      <c r="S151" s="71"/>
      <c r="T151" s="71"/>
      <c r="U151" s="71"/>
      <c r="V151" s="71"/>
      <c r="W151" s="71"/>
      <c r="X151" s="71"/>
      <c r="Y151" s="74"/>
      <c r="Z151" s="74"/>
    </row>
    <row r="152" ht="12.75" customHeight="1">
      <c r="A152" s="73"/>
      <c r="B152" s="71"/>
      <c r="C152" s="71"/>
      <c r="D152" s="72"/>
      <c r="E152" s="73"/>
      <c r="F152" s="73"/>
      <c r="G152" s="73"/>
      <c r="H152" s="73"/>
      <c r="I152" s="73"/>
      <c r="J152" s="71"/>
      <c r="K152" s="71"/>
      <c r="L152" s="71"/>
      <c r="M152" s="71"/>
      <c r="N152" s="71"/>
      <c r="O152" s="71"/>
      <c r="P152" s="71"/>
      <c r="Q152" s="71"/>
      <c r="R152" s="71"/>
      <c r="S152" s="71"/>
      <c r="T152" s="71"/>
      <c r="U152" s="71"/>
      <c r="V152" s="71"/>
      <c r="W152" s="71"/>
      <c r="X152" s="71"/>
      <c r="Y152" s="74"/>
      <c r="Z152" s="74"/>
    </row>
    <row r="153" ht="12.75" customHeight="1">
      <c r="A153" s="73"/>
      <c r="B153" s="71"/>
      <c r="C153" s="71"/>
      <c r="D153" s="72"/>
      <c r="E153" s="73"/>
      <c r="F153" s="73"/>
      <c r="G153" s="73"/>
      <c r="H153" s="73"/>
      <c r="I153" s="73"/>
      <c r="J153" s="71"/>
      <c r="K153" s="71"/>
      <c r="L153" s="71"/>
      <c r="M153" s="71"/>
      <c r="N153" s="71"/>
      <c r="O153" s="71"/>
      <c r="P153" s="71"/>
      <c r="Q153" s="71"/>
      <c r="R153" s="71"/>
      <c r="S153" s="71"/>
      <c r="T153" s="71"/>
      <c r="U153" s="71"/>
      <c r="V153" s="71"/>
      <c r="W153" s="71"/>
      <c r="X153" s="71"/>
      <c r="Y153" s="74"/>
      <c r="Z153" s="74"/>
    </row>
    <row r="154" ht="12.75" customHeight="1">
      <c r="A154" s="73"/>
      <c r="B154" s="71"/>
      <c r="C154" s="71"/>
      <c r="D154" s="72"/>
      <c r="E154" s="73"/>
      <c r="F154" s="73"/>
      <c r="G154" s="73"/>
      <c r="H154" s="73"/>
      <c r="I154" s="73"/>
      <c r="J154" s="71"/>
      <c r="K154" s="71"/>
      <c r="L154" s="71"/>
      <c r="M154" s="71"/>
      <c r="N154" s="71"/>
      <c r="O154" s="71"/>
      <c r="P154" s="71"/>
      <c r="Q154" s="71"/>
      <c r="R154" s="71"/>
      <c r="S154" s="71"/>
      <c r="T154" s="71"/>
      <c r="U154" s="71"/>
      <c r="V154" s="71"/>
      <c r="W154" s="71"/>
      <c r="X154" s="71"/>
      <c r="Y154" s="74"/>
      <c r="Z154" s="74"/>
    </row>
    <row r="155" ht="12.75" customHeight="1">
      <c r="A155" s="73"/>
      <c r="B155" s="71"/>
      <c r="C155" s="71"/>
      <c r="D155" s="72"/>
      <c r="E155" s="73"/>
      <c r="F155" s="73"/>
      <c r="G155" s="73"/>
      <c r="H155" s="73"/>
      <c r="I155" s="73"/>
      <c r="J155" s="71"/>
      <c r="K155" s="71"/>
      <c r="L155" s="71"/>
      <c r="M155" s="71"/>
      <c r="N155" s="71"/>
      <c r="O155" s="71"/>
      <c r="P155" s="71"/>
      <c r="Q155" s="71"/>
      <c r="R155" s="71"/>
      <c r="S155" s="71"/>
      <c r="T155" s="71"/>
      <c r="U155" s="71"/>
      <c r="V155" s="71"/>
      <c r="W155" s="71"/>
      <c r="X155" s="71"/>
      <c r="Y155" s="74"/>
      <c r="Z155" s="74"/>
    </row>
    <row r="156" ht="12.75" customHeight="1">
      <c r="A156" s="73"/>
      <c r="B156" s="71"/>
      <c r="C156" s="71"/>
      <c r="D156" s="72"/>
      <c r="E156" s="73"/>
      <c r="F156" s="73"/>
      <c r="G156" s="73"/>
      <c r="H156" s="73"/>
      <c r="I156" s="73"/>
      <c r="J156" s="71"/>
      <c r="K156" s="71"/>
      <c r="L156" s="71"/>
      <c r="M156" s="71"/>
      <c r="N156" s="71"/>
      <c r="O156" s="71"/>
      <c r="P156" s="71"/>
      <c r="Q156" s="71"/>
      <c r="R156" s="71"/>
      <c r="S156" s="71"/>
      <c r="T156" s="71"/>
      <c r="U156" s="71"/>
      <c r="V156" s="71"/>
      <c r="W156" s="71"/>
      <c r="X156" s="71"/>
      <c r="Y156" s="74"/>
      <c r="Z156" s="74"/>
    </row>
    <row r="157" ht="12.75" customHeight="1">
      <c r="A157" s="73"/>
      <c r="B157" s="71"/>
      <c r="C157" s="71"/>
      <c r="D157" s="72"/>
      <c r="E157" s="73"/>
      <c r="F157" s="73"/>
      <c r="G157" s="73"/>
      <c r="H157" s="73"/>
      <c r="I157" s="73"/>
      <c r="J157" s="71"/>
      <c r="K157" s="71"/>
      <c r="L157" s="71"/>
      <c r="M157" s="71"/>
      <c r="N157" s="71"/>
      <c r="O157" s="71"/>
      <c r="P157" s="71"/>
      <c r="Q157" s="71"/>
      <c r="R157" s="71"/>
      <c r="S157" s="71"/>
      <c r="T157" s="71"/>
      <c r="U157" s="71"/>
      <c r="V157" s="71"/>
      <c r="W157" s="71"/>
      <c r="X157" s="71"/>
      <c r="Y157" s="74"/>
      <c r="Z157" s="74"/>
    </row>
    <row r="158" ht="12.75" customHeight="1">
      <c r="A158" s="73"/>
      <c r="B158" s="71"/>
      <c r="C158" s="71"/>
      <c r="D158" s="72"/>
      <c r="E158" s="73"/>
      <c r="F158" s="73"/>
      <c r="G158" s="73"/>
      <c r="H158" s="73"/>
      <c r="I158" s="73"/>
      <c r="J158" s="71"/>
      <c r="K158" s="71"/>
      <c r="L158" s="71"/>
      <c r="M158" s="71"/>
      <c r="N158" s="71"/>
      <c r="O158" s="71"/>
      <c r="P158" s="71"/>
      <c r="Q158" s="71"/>
      <c r="R158" s="71"/>
      <c r="S158" s="71"/>
      <c r="T158" s="71"/>
      <c r="U158" s="71"/>
      <c r="V158" s="71"/>
      <c r="W158" s="71"/>
      <c r="X158" s="71"/>
      <c r="Y158" s="74"/>
      <c r="Z158" s="74"/>
    </row>
    <row r="159" ht="12.75" customHeight="1">
      <c r="A159" s="73"/>
      <c r="B159" s="71"/>
      <c r="C159" s="71"/>
      <c r="D159" s="72"/>
      <c r="E159" s="73"/>
      <c r="F159" s="73"/>
      <c r="G159" s="73"/>
      <c r="H159" s="73"/>
      <c r="I159" s="73"/>
      <c r="J159" s="71"/>
      <c r="K159" s="71"/>
      <c r="L159" s="71"/>
      <c r="M159" s="71"/>
      <c r="N159" s="71"/>
      <c r="O159" s="71"/>
      <c r="P159" s="71"/>
      <c r="Q159" s="71"/>
      <c r="R159" s="71"/>
      <c r="S159" s="71"/>
      <c r="T159" s="71"/>
      <c r="U159" s="71"/>
      <c r="V159" s="71"/>
      <c r="W159" s="71"/>
      <c r="X159" s="71"/>
      <c r="Y159" s="74"/>
      <c r="Z159" s="74"/>
    </row>
    <row r="160" ht="12.75" customHeight="1">
      <c r="A160" s="73"/>
      <c r="B160" s="71"/>
      <c r="C160" s="71"/>
      <c r="D160" s="72"/>
      <c r="E160" s="73"/>
      <c r="F160" s="73"/>
      <c r="G160" s="73"/>
      <c r="H160" s="73"/>
      <c r="I160" s="73"/>
      <c r="J160" s="71"/>
      <c r="K160" s="71"/>
      <c r="L160" s="71"/>
      <c r="M160" s="71"/>
      <c r="N160" s="71"/>
      <c r="O160" s="71"/>
      <c r="P160" s="71"/>
      <c r="Q160" s="71"/>
      <c r="R160" s="71"/>
      <c r="S160" s="71"/>
      <c r="T160" s="71"/>
      <c r="U160" s="71"/>
      <c r="V160" s="71"/>
      <c r="W160" s="71"/>
      <c r="X160" s="71"/>
      <c r="Y160" s="74"/>
      <c r="Z160" s="74"/>
    </row>
    <row r="161" ht="12.75" customHeight="1">
      <c r="A161" s="73"/>
      <c r="B161" s="71"/>
      <c r="C161" s="71"/>
      <c r="D161" s="72"/>
      <c r="E161" s="73"/>
      <c r="F161" s="73"/>
      <c r="G161" s="73"/>
      <c r="H161" s="73"/>
      <c r="I161" s="73"/>
      <c r="J161" s="71"/>
      <c r="K161" s="71"/>
      <c r="L161" s="71"/>
      <c r="M161" s="71"/>
      <c r="N161" s="71"/>
      <c r="O161" s="71"/>
      <c r="P161" s="71"/>
      <c r="Q161" s="71"/>
      <c r="R161" s="71"/>
      <c r="S161" s="71"/>
      <c r="T161" s="71"/>
      <c r="U161" s="71"/>
      <c r="V161" s="71"/>
      <c r="W161" s="71"/>
      <c r="X161" s="71"/>
      <c r="Y161" s="74"/>
      <c r="Z161" s="74"/>
    </row>
    <row r="162" ht="12.75" customHeight="1">
      <c r="A162" s="73"/>
      <c r="B162" s="71"/>
      <c r="C162" s="71"/>
      <c r="D162" s="72"/>
      <c r="E162" s="73"/>
      <c r="F162" s="73"/>
      <c r="G162" s="73"/>
      <c r="H162" s="73"/>
      <c r="I162" s="73"/>
      <c r="J162" s="71"/>
      <c r="K162" s="71"/>
      <c r="L162" s="71"/>
      <c r="M162" s="71"/>
      <c r="N162" s="71"/>
      <c r="O162" s="71"/>
      <c r="P162" s="71"/>
      <c r="Q162" s="71"/>
      <c r="R162" s="71"/>
      <c r="S162" s="71"/>
      <c r="T162" s="71"/>
      <c r="U162" s="71"/>
      <c r="V162" s="71"/>
      <c r="W162" s="71"/>
      <c r="X162" s="71"/>
      <c r="Y162" s="74"/>
      <c r="Z162" s="74"/>
    </row>
    <row r="163" ht="12.75" customHeight="1">
      <c r="A163" s="73"/>
      <c r="B163" s="71"/>
      <c r="C163" s="71"/>
      <c r="D163" s="72"/>
      <c r="E163" s="73"/>
      <c r="F163" s="73"/>
      <c r="G163" s="73"/>
      <c r="H163" s="73"/>
      <c r="I163" s="73"/>
      <c r="J163" s="71"/>
      <c r="K163" s="71"/>
      <c r="L163" s="71"/>
      <c r="M163" s="71"/>
      <c r="N163" s="71"/>
      <c r="O163" s="71"/>
      <c r="P163" s="71"/>
      <c r="Q163" s="71"/>
      <c r="R163" s="71"/>
      <c r="S163" s="71"/>
      <c r="T163" s="71"/>
      <c r="U163" s="71"/>
      <c r="V163" s="71"/>
      <c r="W163" s="71"/>
      <c r="X163" s="71"/>
      <c r="Y163" s="74"/>
      <c r="Z163" s="74"/>
    </row>
    <row r="164" ht="12.75" customHeight="1">
      <c r="A164" s="73"/>
      <c r="B164" s="71"/>
      <c r="C164" s="71"/>
      <c r="D164" s="72"/>
      <c r="E164" s="73"/>
      <c r="F164" s="73"/>
      <c r="G164" s="73"/>
      <c r="H164" s="73"/>
      <c r="I164" s="73"/>
      <c r="J164" s="71"/>
      <c r="K164" s="71"/>
      <c r="L164" s="71"/>
      <c r="M164" s="71"/>
      <c r="N164" s="71"/>
      <c r="O164" s="71"/>
      <c r="P164" s="71"/>
      <c r="Q164" s="71"/>
      <c r="R164" s="71"/>
      <c r="S164" s="71"/>
      <c r="T164" s="71"/>
      <c r="U164" s="71"/>
      <c r="V164" s="71"/>
      <c r="W164" s="71"/>
      <c r="X164" s="71"/>
      <c r="Y164" s="74"/>
      <c r="Z164" s="74"/>
    </row>
    <row r="165" ht="12.75" customHeight="1">
      <c r="A165" s="73"/>
      <c r="B165" s="71"/>
      <c r="C165" s="71"/>
      <c r="D165" s="72"/>
      <c r="E165" s="73"/>
      <c r="F165" s="73"/>
      <c r="G165" s="73"/>
      <c r="H165" s="73"/>
      <c r="I165" s="73"/>
      <c r="J165" s="71"/>
      <c r="K165" s="71"/>
      <c r="L165" s="71"/>
      <c r="M165" s="71"/>
      <c r="N165" s="71"/>
      <c r="O165" s="71"/>
      <c r="P165" s="71"/>
      <c r="Q165" s="71"/>
      <c r="R165" s="71"/>
      <c r="S165" s="71"/>
      <c r="T165" s="71"/>
      <c r="U165" s="71"/>
      <c r="V165" s="71"/>
      <c r="W165" s="71"/>
      <c r="X165" s="71"/>
      <c r="Y165" s="74"/>
      <c r="Z165" s="74"/>
    </row>
    <row r="166" ht="12.75" customHeight="1">
      <c r="A166" s="73"/>
      <c r="B166" s="71"/>
      <c r="C166" s="71"/>
      <c r="D166" s="72"/>
      <c r="E166" s="73"/>
      <c r="F166" s="73"/>
      <c r="G166" s="73"/>
      <c r="H166" s="73"/>
      <c r="I166" s="73"/>
      <c r="J166" s="71"/>
      <c r="K166" s="71"/>
      <c r="L166" s="71"/>
      <c r="M166" s="71"/>
      <c r="N166" s="71"/>
      <c r="O166" s="71"/>
      <c r="P166" s="71"/>
      <c r="Q166" s="71"/>
      <c r="R166" s="71"/>
      <c r="S166" s="71"/>
      <c r="T166" s="71"/>
      <c r="U166" s="71"/>
      <c r="V166" s="71"/>
      <c r="W166" s="71"/>
      <c r="X166" s="71"/>
      <c r="Y166" s="74"/>
      <c r="Z166" s="74"/>
    </row>
    <row r="167" ht="12.75" customHeight="1">
      <c r="A167" s="73"/>
      <c r="B167" s="71"/>
      <c r="C167" s="71"/>
      <c r="D167" s="72"/>
      <c r="E167" s="73"/>
      <c r="F167" s="73"/>
      <c r="G167" s="73"/>
      <c r="H167" s="73"/>
      <c r="I167" s="73"/>
      <c r="J167" s="71"/>
      <c r="K167" s="71"/>
      <c r="L167" s="71"/>
      <c r="M167" s="71"/>
      <c r="N167" s="71"/>
      <c r="O167" s="71"/>
      <c r="P167" s="71"/>
      <c r="Q167" s="71"/>
      <c r="R167" s="71"/>
      <c r="S167" s="71"/>
      <c r="T167" s="71"/>
      <c r="U167" s="71"/>
      <c r="V167" s="71"/>
      <c r="W167" s="71"/>
      <c r="X167" s="71"/>
      <c r="Y167" s="74"/>
      <c r="Z167" s="74"/>
    </row>
    <row r="168" ht="12.75" customHeight="1">
      <c r="A168" s="73"/>
      <c r="B168" s="71"/>
      <c r="C168" s="71"/>
      <c r="D168" s="72"/>
      <c r="E168" s="73"/>
      <c r="F168" s="73"/>
      <c r="G168" s="73"/>
      <c r="H168" s="73"/>
      <c r="I168" s="73"/>
      <c r="J168" s="71"/>
      <c r="K168" s="71"/>
      <c r="L168" s="71"/>
      <c r="M168" s="71"/>
      <c r="N168" s="71"/>
      <c r="O168" s="71"/>
      <c r="P168" s="71"/>
      <c r="Q168" s="71"/>
      <c r="R168" s="71"/>
      <c r="S168" s="71"/>
      <c r="T168" s="71"/>
      <c r="U168" s="71"/>
      <c r="V168" s="71"/>
      <c r="W168" s="71"/>
      <c r="X168" s="71"/>
      <c r="Y168" s="74"/>
      <c r="Z168" s="74"/>
    </row>
    <row r="169" ht="12.75" customHeight="1">
      <c r="A169" s="73"/>
      <c r="B169" s="71"/>
      <c r="C169" s="71"/>
      <c r="D169" s="72"/>
      <c r="E169" s="73"/>
      <c r="F169" s="73"/>
      <c r="G169" s="73"/>
      <c r="H169" s="73"/>
      <c r="I169" s="73"/>
      <c r="J169" s="71"/>
      <c r="K169" s="71"/>
      <c r="L169" s="71"/>
      <c r="M169" s="71"/>
      <c r="N169" s="71"/>
      <c r="O169" s="71"/>
      <c r="P169" s="71"/>
      <c r="Q169" s="71"/>
      <c r="R169" s="71"/>
      <c r="S169" s="71"/>
      <c r="T169" s="71"/>
      <c r="U169" s="71"/>
      <c r="V169" s="71"/>
      <c r="W169" s="71"/>
      <c r="X169" s="71"/>
      <c r="Y169" s="74"/>
      <c r="Z169" s="74"/>
    </row>
    <row r="170" ht="12.75" customHeight="1">
      <c r="A170" s="73"/>
      <c r="B170" s="71"/>
      <c r="C170" s="71"/>
      <c r="D170" s="72"/>
      <c r="E170" s="73"/>
      <c r="F170" s="73"/>
      <c r="G170" s="73"/>
      <c r="H170" s="73"/>
      <c r="I170" s="73"/>
      <c r="J170" s="71"/>
      <c r="K170" s="71"/>
      <c r="L170" s="71"/>
      <c r="M170" s="71"/>
      <c r="N170" s="71"/>
      <c r="O170" s="71"/>
      <c r="P170" s="71"/>
      <c r="Q170" s="71"/>
      <c r="R170" s="71"/>
      <c r="S170" s="71"/>
      <c r="T170" s="71"/>
      <c r="U170" s="71"/>
      <c r="V170" s="71"/>
      <c r="W170" s="71"/>
      <c r="X170" s="71"/>
      <c r="Y170" s="74"/>
      <c r="Z170" s="74"/>
    </row>
    <row r="171" ht="12.75" customHeight="1">
      <c r="A171" s="73"/>
      <c r="B171" s="71"/>
      <c r="C171" s="71"/>
      <c r="D171" s="72"/>
      <c r="E171" s="73"/>
      <c r="F171" s="73"/>
      <c r="G171" s="73"/>
      <c r="H171" s="73"/>
      <c r="I171" s="73"/>
      <c r="J171" s="71"/>
      <c r="K171" s="71"/>
      <c r="L171" s="71"/>
      <c r="M171" s="71"/>
      <c r="N171" s="71"/>
      <c r="O171" s="71"/>
      <c r="P171" s="71"/>
      <c r="Q171" s="71"/>
      <c r="R171" s="71"/>
      <c r="S171" s="71"/>
      <c r="T171" s="71"/>
      <c r="U171" s="71"/>
      <c r="V171" s="71"/>
      <c r="W171" s="71"/>
      <c r="X171" s="71"/>
      <c r="Y171" s="74"/>
      <c r="Z171" s="74"/>
    </row>
    <row r="172" ht="12.75" customHeight="1">
      <c r="A172" s="73"/>
      <c r="B172" s="71"/>
      <c r="C172" s="71"/>
      <c r="D172" s="72"/>
      <c r="E172" s="73"/>
      <c r="F172" s="73"/>
      <c r="G172" s="73"/>
      <c r="H172" s="73"/>
      <c r="I172" s="73"/>
      <c r="J172" s="71"/>
      <c r="K172" s="71"/>
      <c r="L172" s="71"/>
      <c r="M172" s="71"/>
      <c r="N172" s="71"/>
      <c r="O172" s="71"/>
      <c r="P172" s="71"/>
      <c r="Q172" s="71"/>
      <c r="R172" s="71"/>
      <c r="S172" s="71"/>
      <c r="T172" s="71"/>
      <c r="U172" s="71"/>
      <c r="V172" s="71"/>
      <c r="W172" s="71"/>
      <c r="X172" s="71"/>
      <c r="Y172" s="74"/>
      <c r="Z172" s="74"/>
    </row>
    <row r="173" ht="12.75" customHeight="1">
      <c r="A173" s="73"/>
      <c r="B173" s="71"/>
      <c r="C173" s="71"/>
      <c r="D173" s="72"/>
      <c r="E173" s="73"/>
      <c r="F173" s="73"/>
      <c r="G173" s="73"/>
      <c r="H173" s="73"/>
      <c r="I173" s="73"/>
      <c r="J173" s="71"/>
      <c r="K173" s="71"/>
      <c r="L173" s="71"/>
      <c r="M173" s="71"/>
      <c r="N173" s="71"/>
      <c r="O173" s="71"/>
      <c r="P173" s="71"/>
      <c r="Q173" s="71"/>
      <c r="R173" s="71"/>
      <c r="S173" s="71"/>
      <c r="T173" s="71"/>
      <c r="U173" s="71"/>
      <c r="V173" s="71"/>
      <c r="W173" s="71"/>
      <c r="X173" s="71"/>
      <c r="Y173" s="74"/>
      <c r="Z173" s="74"/>
    </row>
    <row r="174" ht="12.75" customHeight="1">
      <c r="A174" s="73"/>
      <c r="B174" s="71"/>
      <c r="C174" s="71"/>
      <c r="D174" s="72"/>
      <c r="E174" s="73"/>
      <c r="F174" s="73"/>
      <c r="G174" s="73"/>
      <c r="H174" s="73"/>
      <c r="I174" s="73"/>
      <c r="J174" s="71"/>
      <c r="K174" s="71"/>
      <c r="L174" s="71"/>
      <c r="M174" s="71"/>
      <c r="N174" s="71"/>
      <c r="O174" s="71"/>
      <c r="P174" s="71"/>
      <c r="Q174" s="71"/>
      <c r="R174" s="71"/>
      <c r="S174" s="71"/>
      <c r="T174" s="71"/>
      <c r="U174" s="71"/>
      <c r="V174" s="71"/>
      <c r="W174" s="71"/>
      <c r="X174" s="71"/>
      <c r="Y174" s="74"/>
      <c r="Z174" s="74"/>
    </row>
    <row r="175" ht="12.75" customHeight="1">
      <c r="A175" s="73"/>
      <c r="B175" s="71"/>
      <c r="C175" s="71"/>
      <c r="D175" s="72"/>
      <c r="E175" s="73"/>
      <c r="F175" s="73"/>
      <c r="G175" s="73"/>
      <c r="H175" s="73"/>
      <c r="I175" s="73"/>
      <c r="J175" s="71"/>
      <c r="K175" s="71"/>
      <c r="L175" s="71"/>
      <c r="M175" s="71"/>
      <c r="N175" s="71"/>
      <c r="O175" s="71"/>
      <c r="P175" s="71"/>
      <c r="Q175" s="71"/>
      <c r="R175" s="71"/>
      <c r="S175" s="71"/>
      <c r="T175" s="71"/>
      <c r="U175" s="71"/>
      <c r="V175" s="71"/>
      <c r="W175" s="71"/>
      <c r="X175" s="71"/>
      <c r="Y175" s="74"/>
      <c r="Z175" s="74"/>
    </row>
    <row r="176" ht="12.75" customHeight="1">
      <c r="A176" s="73"/>
      <c r="B176" s="71"/>
      <c r="C176" s="71"/>
      <c r="D176" s="72"/>
      <c r="E176" s="73"/>
      <c r="F176" s="73"/>
      <c r="G176" s="73"/>
      <c r="H176" s="73"/>
      <c r="I176" s="73"/>
      <c r="J176" s="71"/>
      <c r="K176" s="71"/>
      <c r="L176" s="71"/>
      <c r="M176" s="71"/>
      <c r="N176" s="71"/>
      <c r="O176" s="71"/>
      <c r="P176" s="71"/>
      <c r="Q176" s="71"/>
      <c r="R176" s="71"/>
      <c r="S176" s="71"/>
      <c r="T176" s="71"/>
      <c r="U176" s="71"/>
      <c r="V176" s="71"/>
      <c r="W176" s="71"/>
      <c r="X176" s="71"/>
      <c r="Y176" s="74"/>
      <c r="Z176" s="74"/>
    </row>
    <row r="177" ht="12.75" customHeight="1">
      <c r="A177" s="73"/>
      <c r="B177" s="71"/>
      <c r="C177" s="71"/>
      <c r="D177" s="72"/>
      <c r="E177" s="73"/>
      <c r="F177" s="73"/>
      <c r="G177" s="73"/>
      <c r="H177" s="73"/>
      <c r="I177" s="73"/>
      <c r="J177" s="71"/>
      <c r="K177" s="71"/>
      <c r="L177" s="71"/>
      <c r="M177" s="71"/>
      <c r="N177" s="71"/>
      <c r="O177" s="71"/>
      <c r="P177" s="71"/>
      <c r="Q177" s="71"/>
      <c r="R177" s="71"/>
      <c r="S177" s="71"/>
      <c r="T177" s="71"/>
      <c r="U177" s="71"/>
      <c r="V177" s="71"/>
      <c r="W177" s="71"/>
      <c r="X177" s="71"/>
      <c r="Y177" s="74"/>
      <c r="Z177" s="74"/>
    </row>
    <row r="178" ht="12.75" customHeight="1">
      <c r="A178" s="73"/>
      <c r="B178" s="71"/>
      <c r="C178" s="71"/>
      <c r="D178" s="72"/>
      <c r="E178" s="73"/>
      <c r="F178" s="73"/>
      <c r="G178" s="73"/>
      <c r="H178" s="73"/>
      <c r="I178" s="73"/>
      <c r="J178" s="71"/>
      <c r="K178" s="71"/>
      <c r="L178" s="71"/>
      <c r="M178" s="71"/>
      <c r="N178" s="71"/>
      <c r="O178" s="71"/>
      <c r="P178" s="71"/>
      <c r="Q178" s="71"/>
      <c r="R178" s="71"/>
      <c r="S178" s="71"/>
      <c r="T178" s="71"/>
      <c r="U178" s="71"/>
      <c r="V178" s="71"/>
      <c r="W178" s="71"/>
      <c r="X178" s="71"/>
      <c r="Y178" s="74"/>
      <c r="Z178" s="74"/>
    </row>
    <row r="179" ht="12.75" customHeight="1">
      <c r="A179" s="73"/>
      <c r="B179" s="71"/>
      <c r="C179" s="71"/>
      <c r="D179" s="72"/>
      <c r="E179" s="73"/>
      <c r="F179" s="73"/>
      <c r="G179" s="73"/>
      <c r="H179" s="73"/>
      <c r="I179" s="73"/>
      <c r="J179" s="71"/>
      <c r="K179" s="71"/>
      <c r="L179" s="71"/>
      <c r="M179" s="71"/>
      <c r="N179" s="71"/>
      <c r="O179" s="71"/>
      <c r="P179" s="71"/>
      <c r="Q179" s="71"/>
      <c r="R179" s="71"/>
      <c r="S179" s="71"/>
      <c r="T179" s="71"/>
      <c r="U179" s="71"/>
      <c r="V179" s="71"/>
      <c r="W179" s="71"/>
      <c r="X179" s="71"/>
      <c r="Y179" s="74"/>
      <c r="Z179" s="74"/>
    </row>
    <row r="180" ht="12.75" customHeight="1">
      <c r="A180" s="73"/>
      <c r="B180" s="71"/>
      <c r="C180" s="71"/>
      <c r="D180" s="72"/>
      <c r="E180" s="73"/>
      <c r="F180" s="73"/>
      <c r="G180" s="73"/>
      <c r="H180" s="73"/>
      <c r="I180" s="73"/>
      <c r="J180" s="71"/>
      <c r="K180" s="71"/>
      <c r="L180" s="71"/>
      <c r="M180" s="71"/>
      <c r="N180" s="71"/>
      <c r="O180" s="71"/>
      <c r="P180" s="71"/>
      <c r="Q180" s="71"/>
      <c r="R180" s="71"/>
      <c r="S180" s="71"/>
      <c r="T180" s="71"/>
      <c r="U180" s="71"/>
      <c r="V180" s="71"/>
      <c r="W180" s="71"/>
      <c r="X180" s="71"/>
      <c r="Y180" s="74"/>
      <c r="Z180" s="74"/>
    </row>
    <row r="181" ht="12.75" customHeight="1">
      <c r="A181" s="73"/>
      <c r="B181" s="71"/>
      <c r="C181" s="71"/>
      <c r="D181" s="72"/>
      <c r="E181" s="73"/>
      <c r="F181" s="73"/>
      <c r="G181" s="73"/>
      <c r="H181" s="73"/>
      <c r="I181" s="73"/>
      <c r="J181" s="71"/>
      <c r="K181" s="71"/>
      <c r="L181" s="71"/>
      <c r="M181" s="71"/>
      <c r="N181" s="71"/>
      <c r="O181" s="71"/>
      <c r="P181" s="71"/>
      <c r="Q181" s="71"/>
      <c r="R181" s="71"/>
      <c r="S181" s="71"/>
      <c r="T181" s="71"/>
      <c r="U181" s="71"/>
      <c r="V181" s="71"/>
      <c r="W181" s="71"/>
      <c r="X181" s="71"/>
      <c r="Y181" s="74"/>
      <c r="Z181" s="74"/>
    </row>
    <row r="182" ht="12.75" customHeight="1">
      <c r="A182" s="73"/>
      <c r="B182" s="71"/>
      <c r="C182" s="71"/>
      <c r="D182" s="72"/>
      <c r="E182" s="73"/>
      <c r="F182" s="73"/>
      <c r="G182" s="73"/>
      <c r="H182" s="73"/>
      <c r="I182" s="73"/>
      <c r="J182" s="71"/>
      <c r="K182" s="71"/>
      <c r="L182" s="71"/>
      <c r="M182" s="71"/>
      <c r="N182" s="71"/>
      <c r="O182" s="71"/>
      <c r="P182" s="71"/>
      <c r="Q182" s="71"/>
      <c r="R182" s="71"/>
      <c r="S182" s="71"/>
      <c r="T182" s="71"/>
      <c r="U182" s="71"/>
      <c r="V182" s="71"/>
      <c r="W182" s="71"/>
      <c r="X182" s="71"/>
      <c r="Y182" s="74"/>
      <c r="Z182" s="74"/>
    </row>
    <row r="183" ht="12.75" customHeight="1">
      <c r="A183" s="73"/>
      <c r="B183" s="71"/>
      <c r="C183" s="71"/>
      <c r="D183" s="72"/>
      <c r="E183" s="73"/>
      <c r="F183" s="73"/>
      <c r="G183" s="73"/>
      <c r="H183" s="73"/>
      <c r="I183" s="73"/>
      <c r="J183" s="71"/>
      <c r="K183" s="71"/>
      <c r="L183" s="71"/>
      <c r="M183" s="71"/>
      <c r="N183" s="71"/>
      <c r="O183" s="71"/>
      <c r="P183" s="71"/>
      <c r="Q183" s="71"/>
      <c r="R183" s="71"/>
      <c r="S183" s="71"/>
      <c r="T183" s="71"/>
      <c r="U183" s="71"/>
      <c r="V183" s="71"/>
      <c r="W183" s="71"/>
      <c r="X183" s="71"/>
      <c r="Y183" s="74"/>
      <c r="Z183" s="74"/>
    </row>
    <row r="184" ht="12.75" customHeight="1">
      <c r="A184" s="73"/>
      <c r="B184" s="71"/>
      <c r="C184" s="71"/>
      <c r="D184" s="72"/>
      <c r="E184" s="73"/>
      <c r="F184" s="73"/>
      <c r="G184" s="73"/>
      <c r="H184" s="73"/>
      <c r="I184" s="73"/>
      <c r="J184" s="71"/>
      <c r="K184" s="71"/>
      <c r="L184" s="71"/>
      <c r="M184" s="71"/>
      <c r="N184" s="71"/>
      <c r="O184" s="71"/>
      <c r="P184" s="71"/>
      <c r="Q184" s="71"/>
      <c r="R184" s="71"/>
      <c r="S184" s="71"/>
      <c r="T184" s="71"/>
      <c r="U184" s="71"/>
      <c r="V184" s="71"/>
      <c r="W184" s="71"/>
      <c r="X184" s="71"/>
      <c r="Y184" s="74"/>
      <c r="Z184" s="74"/>
    </row>
    <row r="185" ht="12.75" customHeight="1">
      <c r="A185" s="73"/>
      <c r="B185" s="71"/>
      <c r="C185" s="71"/>
      <c r="D185" s="72"/>
      <c r="E185" s="73"/>
      <c r="F185" s="73"/>
      <c r="G185" s="73"/>
      <c r="H185" s="73"/>
      <c r="I185" s="73"/>
      <c r="J185" s="71"/>
      <c r="K185" s="71"/>
      <c r="L185" s="71"/>
      <c r="M185" s="71"/>
      <c r="N185" s="71"/>
      <c r="O185" s="71"/>
      <c r="P185" s="71"/>
      <c r="Q185" s="71"/>
      <c r="R185" s="71"/>
      <c r="S185" s="71"/>
      <c r="T185" s="71"/>
      <c r="U185" s="71"/>
      <c r="V185" s="71"/>
      <c r="W185" s="71"/>
      <c r="X185" s="71"/>
      <c r="Y185" s="74"/>
      <c r="Z185" s="74"/>
    </row>
    <row r="186" ht="12.75" customHeight="1">
      <c r="A186" s="73"/>
      <c r="B186" s="71"/>
      <c r="C186" s="71"/>
      <c r="D186" s="72"/>
      <c r="E186" s="73"/>
      <c r="F186" s="73"/>
      <c r="G186" s="73"/>
      <c r="H186" s="73"/>
      <c r="I186" s="73"/>
      <c r="J186" s="71"/>
      <c r="K186" s="71"/>
      <c r="L186" s="71"/>
      <c r="M186" s="71"/>
      <c r="N186" s="71"/>
      <c r="O186" s="71"/>
      <c r="P186" s="71"/>
      <c r="Q186" s="71"/>
      <c r="R186" s="71"/>
      <c r="S186" s="71"/>
      <c r="T186" s="71"/>
      <c r="U186" s="71"/>
      <c r="V186" s="71"/>
      <c r="W186" s="71"/>
      <c r="X186" s="71"/>
      <c r="Y186" s="74"/>
      <c r="Z186" s="74"/>
    </row>
    <row r="187" ht="12.75" customHeight="1">
      <c r="A187" s="73"/>
      <c r="B187" s="71"/>
      <c r="C187" s="71"/>
      <c r="D187" s="72"/>
      <c r="E187" s="73"/>
      <c r="F187" s="73"/>
      <c r="G187" s="73"/>
      <c r="H187" s="73"/>
      <c r="I187" s="73"/>
      <c r="J187" s="71"/>
      <c r="K187" s="71"/>
      <c r="L187" s="71"/>
      <c r="M187" s="71"/>
      <c r="N187" s="71"/>
      <c r="O187" s="71"/>
      <c r="P187" s="71"/>
      <c r="Q187" s="71"/>
      <c r="R187" s="71"/>
      <c r="S187" s="71"/>
      <c r="T187" s="71"/>
      <c r="U187" s="71"/>
      <c r="V187" s="71"/>
      <c r="W187" s="71"/>
      <c r="X187" s="71"/>
      <c r="Y187" s="74"/>
      <c r="Z187" s="74"/>
    </row>
    <row r="188" ht="12.75" customHeight="1">
      <c r="A188" s="73"/>
      <c r="B188" s="71"/>
      <c r="C188" s="71"/>
      <c r="D188" s="72"/>
      <c r="E188" s="73"/>
      <c r="F188" s="73"/>
      <c r="G188" s="73"/>
      <c r="H188" s="73"/>
      <c r="I188" s="73"/>
      <c r="J188" s="71"/>
      <c r="K188" s="71"/>
      <c r="L188" s="71"/>
      <c r="M188" s="71"/>
      <c r="N188" s="71"/>
      <c r="O188" s="71"/>
      <c r="P188" s="71"/>
      <c r="Q188" s="71"/>
      <c r="R188" s="71"/>
      <c r="S188" s="71"/>
      <c r="T188" s="71"/>
      <c r="U188" s="71"/>
      <c r="V188" s="71"/>
      <c r="W188" s="71"/>
      <c r="X188" s="71"/>
      <c r="Y188" s="74"/>
      <c r="Z188" s="74"/>
    </row>
    <row r="189" ht="12.75" customHeight="1">
      <c r="A189" s="73"/>
      <c r="B189" s="71"/>
      <c r="C189" s="71"/>
      <c r="D189" s="72"/>
      <c r="E189" s="73"/>
      <c r="F189" s="73"/>
      <c r="G189" s="73"/>
      <c r="H189" s="73"/>
      <c r="I189" s="73"/>
      <c r="J189" s="71"/>
      <c r="K189" s="71"/>
      <c r="L189" s="71"/>
      <c r="M189" s="71"/>
      <c r="N189" s="71"/>
      <c r="O189" s="71"/>
      <c r="P189" s="71"/>
      <c r="Q189" s="71"/>
      <c r="R189" s="71"/>
      <c r="S189" s="71"/>
      <c r="T189" s="71"/>
      <c r="U189" s="71"/>
      <c r="V189" s="71"/>
      <c r="W189" s="71"/>
      <c r="X189" s="71"/>
      <c r="Y189" s="74"/>
      <c r="Z189" s="74"/>
    </row>
    <row r="190" ht="12.75" customHeight="1">
      <c r="A190" s="73"/>
      <c r="B190" s="71"/>
      <c r="C190" s="71"/>
      <c r="D190" s="72"/>
      <c r="E190" s="73"/>
      <c r="F190" s="73"/>
      <c r="G190" s="73"/>
      <c r="H190" s="73"/>
      <c r="I190" s="73"/>
      <c r="J190" s="71"/>
      <c r="K190" s="71"/>
      <c r="L190" s="71"/>
      <c r="M190" s="71"/>
      <c r="N190" s="71"/>
      <c r="O190" s="71"/>
      <c r="P190" s="71"/>
      <c r="Q190" s="71"/>
      <c r="R190" s="71"/>
      <c r="S190" s="71"/>
      <c r="T190" s="71"/>
      <c r="U190" s="71"/>
      <c r="V190" s="71"/>
      <c r="W190" s="71"/>
      <c r="X190" s="71"/>
      <c r="Y190" s="74"/>
      <c r="Z190" s="74"/>
    </row>
    <row r="191" ht="12.75" customHeight="1">
      <c r="A191" s="73"/>
      <c r="B191" s="71"/>
      <c r="C191" s="71"/>
      <c r="D191" s="72"/>
      <c r="E191" s="73"/>
      <c r="F191" s="73"/>
      <c r="G191" s="73"/>
      <c r="H191" s="73"/>
      <c r="I191" s="73"/>
      <c r="J191" s="71"/>
      <c r="K191" s="71"/>
      <c r="L191" s="71"/>
      <c r="M191" s="71"/>
      <c r="N191" s="71"/>
      <c r="O191" s="71"/>
      <c r="P191" s="71"/>
      <c r="Q191" s="71"/>
      <c r="R191" s="71"/>
      <c r="S191" s="71"/>
      <c r="T191" s="71"/>
      <c r="U191" s="71"/>
      <c r="V191" s="71"/>
      <c r="W191" s="71"/>
      <c r="X191" s="71"/>
      <c r="Y191" s="74"/>
      <c r="Z191" s="74"/>
    </row>
    <row r="192" ht="12.75" customHeight="1">
      <c r="A192" s="73"/>
      <c r="B192" s="71"/>
      <c r="C192" s="71"/>
      <c r="D192" s="72"/>
      <c r="E192" s="73"/>
      <c r="F192" s="73"/>
      <c r="G192" s="73"/>
      <c r="H192" s="73"/>
      <c r="I192" s="73"/>
      <c r="J192" s="71"/>
      <c r="K192" s="71"/>
      <c r="L192" s="71"/>
      <c r="M192" s="71"/>
      <c r="N192" s="71"/>
      <c r="O192" s="71"/>
      <c r="P192" s="71"/>
      <c r="Q192" s="71"/>
      <c r="R192" s="71"/>
      <c r="S192" s="71"/>
      <c r="T192" s="71"/>
      <c r="U192" s="71"/>
      <c r="V192" s="71"/>
      <c r="W192" s="71"/>
      <c r="X192" s="71"/>
      <c r="Y192" s="74"/>
      <c r="Z192" s="74"/>
    </row>
    <row r="193" ht="12.75" customHeight="1">
      <c r="A193" s="73"/>
      <c r="B193" s="71"/>
      <c r="C193" s="71"/>
      <c r="D193" s="72"/>
      <c r="E193" s="73"/>
      <c r="F193" s="73"/>
      <c r="G193" s="73"/>
      <c r="H193" s="73"/>
      <c r="I193" s="73"/>
      <c r="J193" s="71"/>
      <c r="K193" s="71"/>
      <c r="L193" s="71"/>
      <c r="M193" s="71"/>
      <c r="N193" s="71"/>
      <c r="O193" s="71"/>
      <c r="P193" s="71"/>
      <c r="Q193" s="71"/>
      <c r="R193" s="71"/>
      <c r="S193" s="71"/>
      <c r="T193" s="71"/>
      <c r="U193" s="71"/>
      <c r="V193" s="71"/>
      <c r="W193" s="71"/>
      <c r="X193" s="71"/>
      <c r="Y193" s="74"/>
      <c r="Z193" s="74"/>
    </row>
    <row r="194" ht="12.75" customHeight="1">
      <c r="A194" s="73"/>
      <c r="B194" s="71"/>
      <c r="C194" s="71"/>
      <c r="D194" s="72"/>
      <c r="E194" s="73"/>
      <c r="F194" s="73"/>
      <c r="G194" s="73"/>
      <c r="H194" s="73"/>
      <c r="I194" s="73"/>
      <c r="J194" s="71"/>
      <c r="K194" s="71"/>
      <c r="L194" s="71"/>
      <c r="M194" s="71"/>
      <c r="N194" s="71"/>
      <c r="O194" s="71"/>
      <c r="P194" s="71"/>
      <c r="Q194" s="71"/>
      <c r="R194" s="71"/>
      <c r="S194" s="71"/>
      <c r="T194" s="71"/>
      <c r="U194" s="71"/>
      <c r="V194" s="71"/>
      <c r="W194" s="71"/>
      <c r="X194" s="71"/>
      <c r="Y194" s="74"/>
      <c r="Z194" s="74"/>
    </row>
    <row r="195" ht="12.75" customHeight="1">
      <c r="A195" s="73"/>
      <c r="B195" s="71"/>
      <c r="C195" s="71"/>
      <c r="D195" s="72"/>
      <c r="E195" s="73"/>
      <c r="F195" s="73"/>
      <c r="G195" s="73"/>
      <c r="H195" s="73"/>
      <c r="I195" s="73"/>
      <c r="J195" s="71"/>
      <c r="K195" s="71"/>
      <c r="L195" s="71"/>
      <c r="M195" s="71"/>
      <c r="N195" s="71"/>
      <c r="O195" s="71"/>
      <c r="P195" s="71"/>
      <c r="Q195" s="71"/>
      <c r="R195" s="71"/>
      <c r="S195" s="71"/>
      <c r="T195" s="71"/>
      <c r="U195" s="71"/>
      <c r="V195" s="71"/>
      <c r="W195" s="71"/>
      <c r="X195" s="71"/>
      <c r="Y195" s="74"/>
      <c r="Z195" s="74"/>
    </row>
    <row r="196" ht="12.75" customHeight="1">
      <c r="A196" s="73"/>
      <c r="B196" s="71"/>
      <c r="C196" s="71"/>
      <c r="D196" s="72"/>
      <c r="E196" s="73"/>
      <c r="F196" s="73"/>
      <c r="G196" s="73"/>
      <c r="H196" s="73"/>
      <c r="I196" s="73"/>
      <c r="J196" s="71"/>
      <c r="K196" s="71"/>
      <c r="L196" s="71"/>
      <c r="M196" s="71"/>
      <c r="N196" s="71"/>
      <c r="O196" s="71"/>
      <c r="P196" s="71"/>
      <c r="Q196" s="71"/>
      <c r="R196" s="71"/>
      <c r="S196" s="71"/>
      <c r="T196" s="71"/>
      <c r="U196" s="71"/>
      <c r="V196" s="71"/>
      <c r="W196" s="71"/>
      <c r="X196" s="71"/>
      <c r="Y196" s="74"/>
      <c r="Z196" s="74"/>
    </row>
    <row r="197" ht="12.75" customHeight="1">
      <c r="A197" s="73"/>
      <c r="B197" s="71"/>
      <c r="C197" s="71"/>
      <c r="D197" s="72"/>
      <c r="E197" s="73"/>
      <c r="F197" s="73"/>
      <c r="G197" s="73"/>
      <c r="H197" s="73"/>
      <c r="I197" s="73"/>
      <c r="J197" s="71"/>
      <c r="K197" s="71"/>
      <c r="L197" s="71"/>
      <c r="M197" s="71"/>
      <c r="N197" s="71"/>
      <c r="O197" s="71"/>
      <c r="P197" s="71"/>
      <c r="Q197" s="71"/>
      <c r="R197" s="71"/>
      <c r="S197" s="71"/>
      <c r="T197" s="71"/>
      <c r="U197" s="71"/>
      <c r="V197" s="71"/>
      <c r="W197" s="71"/>
      <c r="X197" s="71"/>
      <c r="Y197" s="74"/>
      <c r="Z197" s="74"/>
    </row>
    <row r="198" ht="12.75" customHeight="1">
      <c r="A198" s="73"/>
      <c r="B198" s="71"/>
      <c r="C198" s="71"/>
      <c r="D198" s="72"/>
      <c r="E198" s="73"/>
      <c r="F198" s="73"/>
      <c r="G198" s="73"/>
      <c r="H198" s="73"/>
      <c r="I198" s="73"/>
      <c r="J198" s="71"/>
      <c r="K198" s="71"/>
      <c r="L198" s="71"/>
      <c r="M198" s="71"/>
      <c r="N198" s="71"/>
      <c r="O198" s="71"/>
      <c r="P198" s="71"/>
      <c r="Q198" s="71"/>
      <c r="R198" s="71"/>
      <c r="S198" s="71"/>
      <c r="T198" s="71"/>
      <c r="U198" s="71"/>
      <c r="V198" s="71"/>
      <c r="W198" s="71"/>
      <c r="X198" s="71"/>
      <c r="Y198" s="74"/>
      <c r="Z198" s="74"/>
    </row>
    <row r="199" ht="12.75" customHeight="1">
      <c r="A199" s="73"/>
      <c r="B199" s="71"/>
      <c r="C199" s="71"/>
      <c r="D199" s="72"/>
      <c r="E199" s="73"/>
      <c r="F199" s="73"/>
      <c r="G199" s="73"/>
      <c r="H199" s="73"/>
      <c r="I199" s="73"/>
      <c r="J199" s="71"/>
      <c r="K199" s="71"/>
      <c r="L199" s="71"/>
      <c r="M199" s="71"/>
      <c r="N199" s="71"/>
      <c r="O199" s="71"/>
      <c r="P199" s="71"/>
      <c r="Q199" s="71"/>
      <c r="R199" s="71"/>
      <c r="S199" s="71"/>
      <c r="T199" s="71"/>
      <c r="U199" s="71"/>
      <c r="V199" s="71"/>
      <c r="W199" s="71"/>
      <c r="X199" s="71"/>
      <c r="Y199" s="74"/>
      <c r="Z199" s="74"/>
    </row>
    <row r="200" ht="12.75" customHeight="1">
      <c r="A200" s="73"/>
      <c r="B200" s="71"/>
      <c r="C200" s="71"/>
      <c r="D200" s="72"/>
      <c r="E200" s="73"/>
      <c r="F200" s="73"/>
      <c r="G200" s="73"/>
      <c r="H200" s="73"/>
      <c r="I200" s="73"/>
      <c r="J200" s="71"/>
      <c r="K200" s="71"/>
      <c r="L200" s="71"/>
      <c r="M200" s="71"/>
      <c r="N200" s="71"/>
      <c r="O200" s="71"/>
      <c r="P200" s="71"/>
      <c r="Q200" s="71"/>
      <c r="R200" s="71"/>
      <c r="S200" s="71"/>
      <c r="T200" s="71"/>
      <c r="U200" s="71"/>
      <c r="V200" s="71"/>
      <c r="W200" s="71"/>
      <c r="X200" s="71"/>
      <c r="Y200" s="74"/>
      <c r="Z200" s="74"/>
    </row>
    <row r="201" ht="12.75" customHeight="1">
      <c r="A201" s="73"/>
      <c r="B201" s="71"/>
      <c r="C201" s="71"/>
      <c r="D201" s="72"/>
      <c r="E201" s="73"/>
      <c r="F201" s="73"/>
      <c r="G201" s="73"/>
      <c r="H201" s="73"/>
      <c r="I201" s="73"/>
      <c r="J201" s="71"/>
      <c r="K201" s="71"/>
      <c r="L201" s="71"/>
      <c r="M201" s="71"/>
      <c r="N201" s="71"/>
      <c r="O201" s="71"/>
      <c r="P201" s="71"/>
      <c r="Q201" s="71"/>
      <c r="R201" s="71"/>
      <c r="S201" s="71"/>
      <c r="T201" s="71"/>
      <c r="U201" s="71"/>
      <c r="V201" s="71"/>
      <c r="W201" s="71"/>
      <c r="X201" s="71"/>
      <c r="Y201" s="74"/>
      <c r="Z201" s="74"/>
    </row>
    <row r="202" ht="12.75" customHeight="1">
      <c r="A202" s="73"/>
      <c r="B202" s="71"/>
      <c r="C202" s="71"/>
      <c r="D202" s="72"/>
      <c r="E202" s="73"/>
      <c r="F202" s="73"/>
      <c r="G202" s="73"/>
      <c r="H202" s="73"/>
      <c r="I202" s="73"/>
      <c r="J202" s="71"/>
      <c r="K202" s="71"/>
      <c r="L202" s="71"/>
      <c r="M202" s="71"/>
      <c r="N202" s="71"/>
      <c r="O202" s="71"/>
      <c r="P202" s="71"/>
      <c r="Q202" s="71"/>
      <c r="R202" s="71"/>
      <c r="S202" s="71"/>
      <c r="T202" s="71"/>
      <c r="U202" s="71"/>
      <c r="V202" s="71"/>
      <c r="W202" s="71"/>
      <c r="X202" s="71"/>
      <c r="Y202" s="74"/>
      <c r="Z202" s="74"/>
    </row>
    <row r="203" ht="12.75" customHeight="1">
      <c r="A203" s="73"/>
      <c r="B203" s="71"/>
      <c r="C203" s="71"/>
      <c r="D203" s="72"/>
      <c r="E203" s="73"/>
      <c r="F203" s="73"/>
      <c r="G203" s="73"/>
      <c r="H203" s="73"/>
      <c r="I203" s="73"/>
      <c r="J203" s="71"/>
      <c r="K203" s="71"/>
      <c r="L203" s="71"/>
      <c r="M203" s="71"/>
      <c r="N203" s="71"/>
      <c r="O203" s="71"/>
      <c r="P203" s="71"/>
      <c r="Q203" s="71"/>
      <c r="R203" s="71"/>
      <c r="S203" s="71"/>
      <c r="T203" s="71"/>
      <c r="U203" s="71"/>
      <c r="V203" s="71"/>
      <c r="W203" s="71"/>
      <c r="X203" s="71"/>
      <c r="Y203" s="74"/>
      <c r="Z203" s="74"/>
    </row>
    <row r="204" ht="12.75" customHeight="1">
      <c r="A204" s="73"/>
      <c r="B204" s="71"/>
      <c r="C204" s="71"/>
      <c r="D204" s="72"/>
      <c r="E204" s="73"/>
      <c r="F204" s="73"/>
      <c r="G204" s="73"/>
      <c r="H204" s="73"/>
      <c r="I204" s="73"/>
      <c r="J204" s="71"/>
      <c r="K204" s="71"/>
      <c r="L204" s="71"/>
      <c r="M204" s="71"/>
      <c r="N204" s="71"/>
      <c r="O204" s="71"/>
      <c r="P204" s="71"/>
      <c r="Q204" s="71"/>
      <c r="R204" s="71"/>
      <c r="S204" s="71"/>
      <c r="T204" s="71"/>
      <c r="U204" s="71"/>
      <c r="V204" s="71"/>
      <c r="W204" s="71"/>
      <c r="X204" s="71"/>
      <c r="Y204" s="74"/>
      <c r="Z204" s="74"/>
    </row>
    <row r="205" ht="12.75" customHeight="1">
      <c r="A205" s="73"/>
      <c r="B205" s="71"/>
      <c r="C205" s="71"/>
      <c r="D205" s="72"/>
      <c r="E205" s="73"/>
      <c r="F205" s="73"/>
      <c r="G205" s="73"/>
      <c r="H205" s="73"/>
      <c r="I205" s="73"/>
      <c r="J205" s="71"/>
      <c r="K205" s="71"/>
      <c r="L205" s="71"/>
      <c r="M205" s="71"/>
      <c r="N205" s="71"/>
      <c r="O205" s="71"/>
      <c r="P205" s="71"/>
      <c r="Q205" s="71"/>
      <c r="R205" s="71"/>
      <c r="S205" s="71"/>
      <c r="T205" s="71"/>
      <c r="U205" s="71"/>
      <c r="V205" s="71"/>
      <c r="W205" s="71"/>
      <c r="X205" s="71"/>
      <c r="Y205" s="74"/>
      <c r="Z205" s="74"/>
    </row>
    <row r="206" ht="12.75" customHeight="1">
      <c r="A206" s="73"/>
      <c r="B206" s="71"/>
      <c r="C206" s="71"/>
      <c r="D206" s="72"/>
      <c r="E206" s="73"/>
      <c r="F206" s="73"/>
      <c r="G206" s="73"/>
      <c r="H206" s="73"/>
      <c r="I206" s="73"/>
      <c r="J206" s="71"/>
      <c r="K206" s="71"/>
      <c r="L206" s="71"/>
      <c r="M206" s="71"/>
      <c r="N206" s="71"/>
      <c r="O206" s="71"/>
      <c r="P206" s="71"/>
      <c r="Q206" s="71"/>
      <c r="R206" s="71"/>
      <c r="S206" s="71"/>
      <c r="T206" s="71"/>
      <c r="U206" s="71"/>
      <c r="V206" s="71"/>
      <c r="W206" s="71"/>
      <c r="X206" s="71"/>
      <c r="Y206" s="74"/>
      <c r="Z206" s="74"/>
    </row>
    <row r="207" ht="12.75" customHeight="1">
      <c r="A207" s="73"/>
      <c r="B207" s="71"/>
      <c r="C207" s="71"/>
      <c r="D207" s="72"/>
      <c r="E207" s="73"/>
      <c r="F207" s="73"/>
      <c r="G207" s="73"/>
      <c r="H207" s="73"/>
      <c r="I207" s="73"/>
      <c r="J207" s="71"/>
      <c r="K207" s="71"/>
      <c r="L207" s="71"/>
      <c r="M207" s="71"/>
      <c r="N207" s="71"/>
      <c r="O207" s="71"/>
      <c r="P207" s="71"/>
      <c r="Q207" s="71"/>
      <c r="R207" s="71"/>
      <c r="S207" s="71"/>
      <c r="T207" s="71"/>
      <c r="U207" s="71"/>
      <c r="V207" s="71"/>
      <c r="W207" s="71"/>
      <c r="X207" s="71"/>
      <c r="Y207" s="74"/>
      <c r="Z207" s="74"/>
    </row>
    <row r="208" ht="12.75" customHeight="1">
      <c r="A208" s="73"/>
      <c r="B208" s="71"/>
      <c r="C208" s="71"/>
      <c r="D208" s="72"/>
      <c r="E208" s="73"/>
      <c r="F208" s="73"/>
      <c r="G208" s="73"/>
      <c r="H208" s="73"/>
      <c r="I208" s="73"/>
      <c r="J208" s="71"/>
      <c r="K208" s="71"/>
      <c r="L208" s="71"/>
      <c r="M208" s="71"/>
      <c r="N208" s="71"/>
      <c r="O208" s="71"/>
      <c r="P208" s="71"/>
      <c r="Q208" s="71"/>
      <c r="R208" s="71"/>
      <c r="S208" s="71"/>
      <c r="T208" s="71"/>
      <c r="U208" s="71"/>
      <c r="V208" s="71"/>
      <c r="W208" s="71"/>
      <c r="X208" s="71"/>
      <c r="Y208" s="74"/>
      <c r="Z208" s="74"/>
    </row>
    <row r="209" ht="12.75" customHeight="1">
      <c r="A209" s="73"/>
      <c r="B209" s="71"/>
      <c r="C209" s="71"/>
      <c r="D209" s="72"/>
      <c r="E209" s="73"/>
      <c r="F209" s="73"/>
      <c r="G209" s="73"/>
      <c r="H209" s="73"/>
      <c r="I209" s="73"/>
      <c r="J209" s="71"/>
      <c r="K209" s="71"/>
      <c r="L209" s="71"/>
      <c r="M209" s="71"/>
      <c r="N209" s="71"/>
      <c r="O209" s="71"/>
      <c r="P209" s="71"/>
      <c r="Q209" s="71"/>
      <c r="R209" s="71"/>
      <c r="S209" s="71"/>
      <c r="T209" s="71"/>
      <c r="U209" s="71"/>
      <c r="V209" s="71"/>
      <c r="W209" s="71"/>
      <c r="X209" s="71"/>
      <c r="Y209" s="74"/>
      <c r="Z209" s="74"/>
    </row>
    <row r="210" ht="12.75" customHeight="1">
      <c r="A210" s="73"/>
      <c r="B210" s="71"/>
      <c r="C210" s="71"/>
      <c r="D210" s="72"/>
      <c r="E210" s="73"/>
      <c r="F210" s="73"/>
      <c r="G210" s="73"/>
      <c r="H210" s="73"/>
      <c r="I210" s="73"/>
      <c r="J210" s="71"/>
      <c r="K210" s="71"/>
      <c r="L210" s="71"/>
      <c r="M210" s="71"/>
      <c r="N210" s="71"/>
      <c r="O210" s="71"/>
      <c r="P210" s="71"/>
      <c r="Q210" s="71"/>
      <c r="R210" s="71"/>
      <c r="S210" s="71"/>
      <c r="T210" s="71"/>
      <c r="U210" s="71"/>
      <c r="V210" s="71"/>
      <c r="W210" s="71"/>
      <c r="X210" s="71"/>
      <c r="Y210" s="74"/>
      <c r="Z210" s="74"/>
    </row>
    <row r="211" ht="12.75" customHeight="1">
      <c r="A211" s="73"/>
      <c r="B211" s="71"/>
      <c r="C211" s="71"/>
      <c r="D211" s="72"/>
      <c r="E211" s="73"/>
      <c r="F211" s="73"/>
      <c r="G211" s="73"/>
      <c r="H211" s="73"/>
      <c r="I211" s="73"/>
      <c r="J211" s="71"/>
      <c r="K211" s="71"/>
      <c r="L211" s="71"/>
      <c r="M211" s="71"/>
      <c r="N211" s="71"/>
      <c r="O211" s="71"/>
      <c r="P211" s="71"/>
      <c r="Q211" s="71"/>
      <c r="R211" s="71"/>
      <c r="S211" s="71"/>
      <c r="T211" s="71"/>
      <c r="U211" s="71"/>
      <c r="V211" s="71"/>
      <c r="W211" s="71"/>
      <c r="X211" s="71"/>
      <c r="Y211" s="74"/>
      <c r="Z211" s="74"/>
    </row>
    <row r="212" ht="12.75" customHeight="1">
      <c r="A212" s="73"/>
      <c r="B212" s="71"/>
      <c r="C212" s="71"/>
      <c r="D212" s="72"/>
      <c r="E212" s="73"/>
      <c r="F212" s="73"/>
      <c r="G212" s="73"/>
      <c r="H212" s="73"/>
      <c r="I212" s="73"/>
      <c r="J212" s="71"/>
      <c r="K212" s="71"/>
      <c r="L212" s="71"/>
      <c r="M212" s="71"/>
      <c r="N212" s="71"/>
      <c r="O212" s="71"/>
      <c r="P212" s="71"/>
      <c r="Q212" s="71"/>
      <c r="R212" s="71"/>
      <c r="S212" s="71"/>
      <c r="T212" s="71"/>
      <c r="U212" s="71"/>
      <c r="V212" s="71"/>
      <c r="W212" s="71"/>
      <c r="X212" s="71"/>
      <c r="Y212" s="74"/>
      <c r="Z212" s="74"/>
    </row>
    <row r="213" ht="12.75" customHeight="1">
      <c r="A213" s="73"/>
      <c r="B213" s="71"/>
      <c r="C213" s="71"/>
      <c r="D213" s="72"/>
      <c r="E213" s="73"/>
      <c r="F213" s="73"/>
      <c r="G213" s="73"/>
      <c r="H213" s="73"/>
      <c r="I213" s="73"/>
      <c r="J213" s="71"/>
      <c r="K213" s="71"/>
      <c r="L213" s="71"/>
      <c r="M213" s="71"/>
      <c r="N213" s="71"/>
      <c r="O213" s="71"/>
      <c r="P213" s="71"/>
      <c r="Q213" s="71"/>
      <c r="R213" s="71"/>
      <c r="S213" s="71"/>
      <c r="T213" s="71"/>
      <c r="U213" s="71"/>
      <c r="V213" s="71"/>
      <c r="W213" s="71"/>
      <c r="X213" s="71"/>
      <c r="Y213" s="74"/>
      <c r="Z213" s="74"/>
    </row>
    <row r="214" ht="12.75" customHeight="1">
      <c r="A214" s="73"/>
      <c r="B214" s="71"/>
      <c r="C214" s="71"/>
      <c r="D214" s="72"/>
      <c r="E214" s="73"/>
      <c r="F214" s="73"/>
      <c r="G214" s="73"/>
      <c r="H214" s="73"/>
      <c r="I214" s="73"/>
      <c r="J214" s="71"/>
      <c r="K214" s="71"/>
      <c r="L214" s="71"/>
      <c r="M214" s="71"/>
      <c r="N214" s="71"/>
      <c r="O214" s="71"/>
      <c r="P214" s="71"/>
      <c r="Q214" s="71"/>
      <c r="R214" s="71"/>
      <c r="S214" s="71"/>
      <c r="T214" s="71"/>
      <c r="U214" s="71"/>
      <c r="V214" s="71"/>
      <c r="W214" s="71"/>
      <c r="X214" s="71"/>
      <c r="Y214" s="74"/>
      <c r="Z214" s="74"/>
    </row>
    <row r="215" ht="12.75" customHeight="1">
      <c r="A215" s="73"/>
      <c r="B215" s="71"/>
      <c r="C215" s="71"/>
      <c r="D215" s="72"/>
      <c r="E215" s="73"/>
      <c r="F215" s="73"/>
      <c r="G215" s="73"/>
      <c r="H215" s="73"/>
      <c r="I215" s="73"/>
      <c r="J215" s="71"/>
      <c r="K215" s="71"/>
      <c r="L215" s="71"/>
      <c r="M215" s="71"/>
      <c r="N215" s="71"/>
      <c r="O215" s="71"/>
      <c r="P215" s="71"/>
      <c r="Q215" s="71"/>
      <c r="R215" s="71"/>
      <c r="S215" s="71"/>
      <c r="T215" s="71"/>
      <c r="U215" s="71"/>
      <c r="V215" s="71"/>
      <c r="W215" s="71"/>
      <c r="X215" s="71"/>
      <c r="Y215" s="74"/>
      <c r="Z215" s="74"/>
    </row>
    <row r="216" ht="12.75" customHeight="1">
      <c r="A216" s="73"/>
      <c r="B216" s="71"/>
      <c r="C216" s="71"/>
      <c r="D216" s="72"/>
      <c r="E216" s="73"/>
      <c r="F216" s="73"/>
      <c r="G216" s="73"/>
      <c r="H216" s="73"/>
      <c r="I216" s="73"/>
      <c r="J216" s="71"/>
      <c r="K216" s="71"/>
      <c r="L216" s="71"/>
      <c r="M216" s="71"/>
      <c r="N216" s="71"/>
      <c r="O216" s="71"/>
      <c r="P216" s="71"/>
      <c r="Q216" s="71"/>
      <c r="R216" s="71"/>
      <c r="S216" s="71"/>
      <c r="T216" s="71"/>
      <c r="U216" s="71"/>
      <c r="V216" s="71"/>
      <c r="W216" s="71"/>
      <c r="X216" s="71"/>
      <c r="Y216" s="74"/>
      <c r="Z216" s="74"/>
    </row>
    <row r="217" ht="12.75" customHeight="1">
      <c r="A217" s="73"/>
      <c r="B217" s="71"/>
      <c r="C217" s="71"/>
      <c r="D217" s="72"/>
      <c r="E217" s="73"/>
      <c r="F217" s="73"/>
      <c r="G217" s="73"/>
      <c r="H217" s="73"/>
      <c r="I217" s="73"/>
      <c r="J217" s="71"/>
      <c r="K217" s="71"/>
      <c r="L217" s="71"/>
      <c r="M217" s="71"/>
      <c r="N217" s="71"/>
      <c r="O217" s="71"/>
      <c r="P217" s="71"/>
      <c r="Q217" s="71"/>
      <c r="R217" s="71"/>
      <c r="S217" s="71"/>
      <c r="T217" s="71"/>
      <c r="U217" s="71"/>
      <c r="V217" s="71"/>
      <c r="W217" s="71"/>
      <c r="X217" s="71"/>
      <c r="Y217" s="74"/>
      <c r="Z217" s="74"/>
    </row>
    <row r="218" ht="12.75" customHeight="1">
      <c r="A218" s="73"/>
      <c r="B218" s="71"/>
      <c r="C218" s="71"/>
      <c r="D218" s="72"/>
      <c r="E218" s="73"/>
      <c r="F218" s="73"/>
      <c r="G218" s="73"/>
      <c r="H218" s="73"/>
      <c r="I218" s="73"/>
      <c r="J218" s="71"/>
      <c r="K218" s="71"/>
      <c r="L218" s="71"/>
      <c r="M218" s="71"/>
      <c r="N218" s="71"/>
      <c r="O218" s="71"/>
      <c r="P218" s="71"/>
      <c r="Q218" s="71"/>
      <c r="R218" s="71"/>
      <c r="S218" s="71"/>
      <c r="T218" s="71"/>
      <c r="U218" s="71"/>
      <c r="V218" s="71"/>
      <c r="W218" s="71"/>
      <c r="X218" s="71"/>
      <c r="Y218" s="74"/>
      <c r="Z218" s="74"/>
    </row>
    <row r="219" ht="12.75" customHeight="1">
      <c r="A219" s="73"/>
      <c r="B219" s="71"/>
      <c r="C219" s="71"/>
      <c r="D219" s="72"/>
      <c r="E219" s="73"/>
      <c r="F219" s="73"/>
      <c r="G219" s="73"/>
      <c r="H219" s="73"/>
      <c r="I219" s="73"/>
      <c r="J219" s="71"/>
      <c r="K219" s="71"/>
      <c r="L219" s="71"/>
      <c r="M219" s="71"/>
      <c r="N219" s="71"/>
      <c r="O219" s="71"/>
      <c r="P219" s="71"/>
      <c r="Q219" s="71"/>
      <c r="R219" s="71"/>
      <c r="S219" s="71"/>
      <c r="T219" s="71"/>
      <c r="U219" s="71"/>
      <c r="V219" s="71"/>
      <c r="W219" s="71"/>
      <c r="X219" s="71"/>
      <c r="Y219" s="74"/>
      <c r="Z219" s="74"/>
    </row>
    <row r="220" ht="12.75" customHeight="1">
      <c r="A220" s="73"/>
      <c r="B220" s="71"/>
      <c r="C220" s="71"/>
      <c r="D220" s="72"/>
      <c r="E220" s="73"/>
      <c r="F220" s="73"/>
      <c r="G220" s="73"/>
      <c r="H220" s="73"/>
      <c r="I220" s="73"/>
      <c r="J220" s="71"/>
      <c r="K220" s="71"/>
      <c r="L220" s="71"/>
      <c r="M220" s="71"/>
      <c r="N220" s="71"/>
      <c r="O220" s="71"/>
      <c r="P220" s="71"/>
      <c r="Q220" s="71"/>
      <c r="R220" s="71"/>
      <c r="S220" s="71"/>
      <c r="T220" s="71"/>
      <c r="U220" s="71"/>
      <c r="V220" s="71"/>
      <c r="W220" s="71"/>
      <c r="X220" s="71"/>
      <c r="Y220" s="74"/>
      <c r="Z220" s="74"/>
    </row>
    <row r="221" ht="12.75" customHeight="1">
      <c r="A221" s="73"/>
      <c r="B221" s="71"/>
      <c r="C221" s="71"/>
      <c r="D221" s="72"/>
      <c r="E221" s="73"/>
      <c r="F221" s="73"/>
      <c r="G221" s="73"/>
      <c r="H221" s="73"/>
      <c r="I221" s="73"/>
      <c r="J221" s="71"/>
      <c r="K221" s="71"/>
      <c r="L221" s="71"/>
      <c r="M221" s="71"/>
      <c r="N221" s="71"/>
      <c r="O221" s="71"/>
      <c r="P221" s="71"/>
      <c r="Q221" s="71"/>
      <c r="R221" s="71"/>
      <c r="S221" s="71"/>
      <c r="T221" s="71"/>
      <c r="U221" s="71"/>
      <c r="V221" s="71"/>
      <c r="W221" s="71"/>
      <c r="X221" s="71"/>
      <c r="Y221" s="74"/>
      <c r="Z221" s="74"/>
    </row>
    <row r="222" ht="12.75" customHeight="1">
      <c r="A222" s="73"/>
      <c r="B222" s="71"/>
      <c r="C222" s="71"/>
      <c r="D222" s="72"/>
      <c r="E222" s="73"/>
      <c r="F222" s="73"/>
      <c r="G222" s="73"/>
      <c r="H222" s="73"/>
      <c r="I222" s="73"/>
      <c r="J222" s="71"/>
      <c r="K222" s="71"/>
      <c r="L222" s="71"/>
      <c r="M222" s="71"/>
      <c r="N222" s="71"/>
      <c r="O222" s="71"/>
      <c r="P222" s="71"/>
      <c r="Q222" s="71"/>
      <c r="R222" s="71"/>
      <c r="S222" s="71"/>
      <c r="T222" s="71"/>
      <c r="U222" s="71"/>
      <c r="V222" s="71"/>
      <c r="W222" s="71"/>
      <c r="X222" s="71"/>
      <c r="Y222" s="74"/>
      <c r="Z222" s="74"/>
    </row>
    <row r="223" ht="12.75" customHeight="1">
      <c r="A223" s="73"/>
      <c r="B223" s="71"/>
      <c r="C223" s="71"/>
      <c r="D223" s="72"/>
      <c r="E223" s="73"/>
      <c r="F223" s="73"/>
      <c r="G223" s="73"/>
      <c r="H223" s="73"/>
      <c r="I223" s="73"/>
      <c r="J223" s="71"/>
      <c r="K223" s="71"/>
      <c r="L223" s="71"/>
      <c r="M223" s="71"/>
      <c r="N223" s="71"/>
      <c r="O223" s="71"/>
      <c r="P223" s="71"/>
      <c r="Q223" s="71"/>
      <c r="R223" s="71"/>
      <c r="S223" s="71"/>
      <c r="T223" s="71"/>
      <c r="U223" s="71"/>
      <c r="V223" s="71"/>
      <c r="W223" s="71"/>
      <c r="X223" s="71"/>
      <c r="Y223" s="74"/>
      <c r="Z223" s="74"/>
    </row>
    <row r="224" ht="12.75" customHeight="1">
      <c r="A224" s="73"/>
      <c r="B224" s="71"/>
      <c r="C224" s="71"/>
      <c r="D224" s="72"/>
      <c r="E224" s="73"/>
      <c r="F224" s="73"/>
      <c r="G224" s="73"/>
      <c r="H224" s="73"/>
      <c r="I224" s="73"/>
      <c r="J224" s="71"/>
      <c r="K224" s="71"/>
      <c r="L224" s="71"/>
      <c r="M224" s="71"/>
      <c r="N224" s="71"/>
      <c r="O224" s="71"/>
      <c r="P224" s="71"/>
      <c r="Q224" s="71"/>
      <c r="R224" s="71"/>
      <c r="S224" s="71"/>
      <c r="T224" s="71"/>
      <c r="U224" s="71"/>
      <c r="V224" s="71"/>
      <c r="W224" s="71"/>
      <c r="X224" s="71"/>
      <c r="Y224" s="74"/>
      <c r="Z224" s="74"/>
    </row>
    <row r="225" ht="12.75" customHeight="1">
      <c r="A225" s="73"/>
      <c r="B225" s="71"/>
      <c r="C225" s="71"/>
      <c r="D225" s="72"/>
      <c r="E225" s="73"/>
      <c r="F225" s="73"/>
      <c r="G225" s="73"/>
      <c r="H225" s="73"/>
      <c r="I225" s="73"/>
      <c r="J225" s="71"/>
      <c r="K225" s="71"/>
      <c r="L225" s="71"/>
      <c r="M225" s="71"/>
      <c r="N225" s="71"/>
      <c r="O225" s="71"/>
      <c r="P225" s="71"/>
      <c r="Q225" s="71"/>
      <c r="R225" s="71"/>
      <c r="S225" s="71"/>
      <c r="T225" s="71"/>
      <c r="U225" s="71"/>
      <c r="V225" s="71"/>
      <c r="W225" s="71"/>
      <c r="X225" s="71"/>
      <c r="Y225" s="74"/>
      <c r="Z225" s="74"/>
    </row>
    <row r="226" ht="12.75" customHeight="1">
      <c r="A226" s="73"/>
      <c r="B226" s="71"/>
      <c r="C226" s="71"/>
      <c r="D226" s="72"/>
      <c r="E226" s="73"/>
      <c r="F226" s="73"/>
      <c r="G226" s="73"/>
      <c r="H226" s="73"/>
      <c r="I226" s="73"/>
      <c r="J226" s="71"/>
      <c r="K226" s="71"/>
      <c r="L226" s="71"/>
      <c r="M226" s="71"/>
      <c r="N226" s="71"/>
      <c r="O226" s="71"/>
      <c r="P226" s="71"/>
      <c r="Q226" s="71"/>
      <c r="R226" s="71"/>
      <c r="S226" s="71"/>
      <c r="T226" s="71"/>
      <c r="U226" s="71"/>
      <c r="V226" s="71"/>
      <c r="W226" s="71"/>
      <c r="X226" s="71"/>
      <c r="Y226" s="74"/>
      <c r="Z226" s="74"/>
    </row>
    <row r="227" ht="12.75" customHeight="1">
      <c r="A227" s="73"/>
      <c r="B227" s="71"/>
      <c r="C227" s="71"/>
      <c r="D227" s="72"/>
      <c r="E227" s="73"/>
      <c r="F227" s="73"/>
      <c r="G227" s="73"/>
      <c r="H227" s="73"/>
      <c r="I227" s="73"/>
      <c r="J227" s="71"/>
      <c r="K227" s="71"/>
      <c r="L227" s="71"/>
      <c r="M227" s="71"/>
      <c r="N227" s="71"/>
      <c r="O227" s="71"/>
      <c r="P227" s="71"/>
      <c r="Q227" s="71"/>
      <c r="R227" s="71"/>
      <c r="S227" s="71"/>
      <c r="T227" s="71"/>
      <c r="U227" s="71"/>
      <c r="V227" s="71"/>
      <c r="W227" s="71"/>
      <c r="X227" s="71"/>
      <c r="Y227" s="74"/>
      <c r="Z227" s="74"/>
    </row>
    <row r="228" ht="12.75" customHeight="1">
      <c r="A228" s="73"/>
      <c r="B228" s="71"/>
      <c r="C228" s="71"/>
      <c r="D228" s="72"/>
      <c r="E228" s="73"/>
      <c r="F228" s="73"/>
      <c r="G228" s="73"/>
      <c r="H228" s="73"/>
      <c r="I228" s="73"/>
      <c r="J228" s="71"/>
      <c r="K228" s="71"/>
      <c r="L228" s="71"/>
      <c r="M228" s="71"/>
      <c r="N228" s="71"/>
      <c r="O228" s="71"/>
      <c r="P228" s="71"/>
      <c r="Q228" s="71"/>
      <c r="R228" s="71"/>
      <c r="S228" s="71"/>
      <c r="T228" s="71"/>
      <c r="U228" s="71"/>
      <c r="V228" s="71"/>
      <c r="W228" s="71"/>
      <c r="X228" s="71"/>
      <c r="Y228" s="74"/>
      <c r="Z228" s="74"/>
    </row>
    <row r="229" ht="12.75" customHeight="1">
      <c r="A229" s="73"/>
      <c r="B229" s="71"/>
      <c r="C229" s="71"/>
      <c r="D229" s="72"/>
      <c r="E229" s="73"/>
      <c r="F229" s="73"/>
      <c r="G229" s="73"/>
      <c r="H229" s="73"/>
      <c r="I229" s="73"/>
      <c r="J229" s="71"/>
      <c r="K229" s="71"/>
      <c r="L229" s="71"/>
      <c r="M229" s="71"/>
      <c r="N229" s="71"/>
      <c r="O229" s="71"/>
      <c r="P229" s="71"/>
      <c r="Q229" s="71"/>
      <c r="R229" s="71"/>
      <c r="S229" s="71"/>
      <c r="T229" s="71"/>
      <c r="U229" s="71"/>
      <c r="V229" s="71"/>
      <c r="W229" s="71"/>
      <c r="X229" s="71"/>
      <c r="Y229" s="74"/>
      <c r="Z229" s="74"/>
    </row>
    <row r="230" ht="12.75" customHeight="1">
      <c r="A230" s="73"/>
      <c r="B230" s="71"/>
      <c r="C230" s="71"/>
      <c r="D230" s="72"/>
      <c r="E230" s="73"/>
      <c r="F230" s="73"/>
      <c r="G230" s="73"/>
      <c r="H230" s="73"/>
      <c r="I230" s="73"/>
      <c r="J230" s="71"/>
      <c r="K230" s="71"/>
      <c r="L230" s="71"/>
      <c r="M230" s="71"/>
      <c r="N230" s="71"/>
      <c r="O230" s="71"/>
      <c r="P230" s="71"/>
      <c r="Q230" s="71"/>
      <c r="R230" s="71"/>
      <c r="S230" s="71"/>
      <c r="T230" s="71"/>
      <c r="U230" s="71"/>
      <c r="V230" s="71"/>
      <c r="W230" s="71"/>
      <c r="X230" s="71"/>
      <c r="Y230" s="74"/>
      <c r="Z230" s="74"/>
    </row>
    <row r="231" ht="12.75" customHeight="1">
      <c r="A231" s="73"/>
      <c r="B231" s="71"/>
      <c r="C231" s="71"/>
      <c r="D231" s="72"/>
      <c r="E231" s="73"/>
      <c r="F231" s="73"/>
      <c r="G231" s="73"/>
      <c r="H231" s="73"/>
      <c r="I231" s="73"/>
      <c r="J231" s="71"/>
      <c r="K231" s="71"/>
      <c r="L231" s="71"/>
      <c r="M231" s="71"/>
      <c r="N231" s="71"/>
      <c r="O231" s="71"/>
      <c r="P231" s="71"/>
      <c r="Q231" s="71"/>
      <c r="R231" s="71"/>
      <c r="S231" s="71"/>
      <c r="T231" s="71"/>
      <c r="U231" s="71"/>
      <c r="V231" s="71"/>
      <c r="W231" s="71"/>
      <c r="X231" s="71"/>
      <c r="Y231" s="74"/>
      <c r="Z231" s="74"/>
    </row>
    <row r="232" ht="12.75" customHeight="1">
      <c r="A232" s="73"/>
      <c r="B232" s="71"/>
      <c r="C232" s="71"/>
      <c r="D232" s="72"/>
      <c r="E232" s="73"/>
      <c r="F232" s="73"/>
      <c r="G232" s="73"/>
      <c r="H232" s="73"/>
      <c r="I232" s="73"/>
      <c r="J232" s="71"/>
      <c r="K232" s="71"/>
      <c r="L232" s="71"/>
      <c r="M232" s="71"/>
      <c r="N232" s="71"/>
      <c r="O232" s="71"/>
      <c r="P232" s="71"/>
      <c r="Q232" s="71"/>
      <c r="R232" s="71"/>
      <c r="S232" s="71"/>
      <c r="T232" s="71"/>
      <c r="U232" s="71"/>
      <c r="V232" s="71"/>
      <c r="W232" s="71"/>
      <c r="X232" s="71"/>
      <c r="Y232" s="74"/>
      <c r="Z232" s="74"/>
    </row>
    <row r="233" ht="12.75" customHeight="1">
      <c r="A233" s="73"/>
      <c r="B233" s="71"/>
      <c r="C233" s="71"/>
      <c r="D233" s="72"/>
      <c r="E233" s="73"/>
      <c r="F233" s="73"/>
      <c r="G233" s="73"/>
      <c r="H233" s="73"/>
      <c r="I233" s="73"/>
      <c r="J233" s="71"/>
      <c r="K233" s="71"/>
      <c r="L233" s="71"/>
      <c r="M233" s="71"/>
      <c r="N233" s="71"/>
      <c r="O233" s="71"/>
      <c r="P233" s="71"/>
      <c r="Q233" s="71"/>
      <c r="R233" s="71"/>
      <c r="S233" s="71"/>
      <c r="T233" s="71"/>
      <c r="U233" s="71"/>
      <c r="V233" s="71"/>
      <c r="W233" s="71"/>
      <c r="X233" s="71"/>
      <c r="Y233" s="74"/>
      <c r="Z233" s="74"/>
    </row>
    <row r="234" ht="12.75" customHeight="1">
      <c r="A234" s="73"/>
      <c r="B234" s="71"/>
      <c r="C234" s="71"/>
      <c r="D234" s="72"/>
      <c r="E234" s="73"/>
      <c r="F234" s="73"/>
      <c r="G234" s="73"/>
      <c r="H234" s="73"/>
      <c r="I234" s="73"/>
      <c r="J234" s="71"/>
      <c r="K234" s="71"/>
      <c r="L234" s="71"/>
      <c r="M234" s="71"/>
      <c r="N234" s="71"/>
      <c r="O234" s="71"/>
      <c r="P234" s="71"/>
      <c r="Q234" s="71"/>
      <c r="R234" s="71"/>
      <c r="S234" s="71"/>
      <c r="T234" s="71"/>
      <c r="U234" s="71"/>
      <c r="V234" s="71"/>
      <c r="W234" s="71"/>
      <c r="X234" s="71"/>
      <c r="Y234" s="74"/>
      <c r="Z234" s="74"/>
    </row>
    <row r="235" ht="12.75" customHeight="1">
      <c r="A235" s="73"/>
      <c r="B235" s="71"/>
      <c r="C235" s="71"/>
      <c r="D235" s="72"/>
      <c r="E235" s="73"/>
      <c r="F235" s="73"/>
      <c r="G235" s="73"/>
      <c r="H235" s="73"/>
      <c r="I235" s="73"/>
      <c r="J235" s="71"/>
      <c r="K235" s="71"/>
      <c r="L235" s="71"/>
      <c r="M235" s="71"/>
      <c r="N235" s="71"/>
      <c r="O235" s="71"/>
      <c r="P235" s="71"/>
      <c r="Q235" s="71"/>
      <c r="R235" s="71"/>
      <c r="S235" s="71"/>
      <c r="T235" s="71"/>
      <c r="U235" s="71"/>
      <c r="V235" s="71"/>
      <c r="W235" s="71"/>
      <c r="X235" s="71"/>
      <c r="Y235" s="74"/>
      <c r="Z235" s="74"/>
    </row>
    <row r="236" ht="12.75" customHeight="1">
      <c r="A236" s="73"/>
      <c r="B236" s="71"/>
      <c r="C236" s="71"/>
      <c r="D236" s="72"/>
      <c r="E236" s="73"/>
      <c r="F236" s="73"/>
      <c r="G236" s="73"/>
      <c r="H236" s="73"/>
      <c r="I236" s="73"/>
      <c r="J236" s="71"/>
      <c r="K236" s="71"/>
      <c r="L236" s="71"/>
      <c r="M236" s="71"/>
      <c r="N236" s="71"/>
      <c r="O236" s="71"/>
      <c r="P236" s="71"/>
      <c r="Q236" s="71"/>
      <c r="R236" s="71"/>
      <c r="S236" s="71"/>
      <c r="T236" s="71"/>
      <c r="U236" s="71"/>
      <c r="V236" s="71"/>
      <c r="W236" s="71"/>
      <c r="X236" s="71"/>
      <c r="Y236" s="74"/>
      <c r="Z236" s="74"/>
    </row>
    <row r="237" ht="12.75" customHeight="1">
      <c r="A237" s="73"/>
      <c r="B237" s="71"/>
      <c r="C237" s="71"/>
      <c r="D237" s="72"/>
      <c r="E237" s="73"/>
      <c r="F237" s="73"/>
      <c r="G237" s="73"/>
      <c r="H237" s="73"/>
      <c r="I237" s="73"/>
      <c r="J237" s="71"/>
      <c r="K237" s="71"/>
      <c r="L237" s="71"/>
      <c r="M237" s="71"/>
      <c r="N237" s="71"/>
      <c r="O237" s="71"/>
      <c r="P237" s="71"/>
      <c r="Q237" s="71"/>
      <c r="R237" s="71"/>
      <c r="S237" s="71"/>
      <c r="T237" s="71"/>
      <c r="U237" s="71"/>
      <c r="V237" s="71"/>
      <c r="W237" s="71"/>
      <c r="X237" s="71"/>
      <c r="Y237" s="74"/>
      <c r="Z237" s="74"/>
    </row>
    <row r="238" ht="12.75" customHeight="1">
      <c r="A238" s="73"/>
      <c r="B238" s="71"/>
      <c r="C238" s="71"/>
      <c r="D238" s="72"/>
      <c r="E238" s="73"/>
      <c r="F238" s="73"/>
      <c r="G238" s="73"/>
      <c r="H238" s="73"/>
      <c r="I238" s="73"/>
      <c r="J238" s="71"/>
      <c r="K238" s="71"/>
      <c r="L238" s="71"/>
      <c r="M238" s="71"/>
      <c r="N238" s="71"/>
      <c r="O238" s="71"/>
      <c r="P238" s="71"/>
      <c r="Q238" s="71"/>
      <c r="R238" s="71"/>
      <c r="S238" s="71"/>
      <c r="T238" s="71"/>
      <c r="U238" s="71"/>
      <c r="V238" s="71"/>
      <c r="W238" s="71"/>
      <c r="X238" s="71"/>
      <c r="Y238" s="74"/>
      <c r="Z238" s="74"/>
    </row>
    <row r="239" ht="12.75" customHeight="1">
      <c r="A239" s="73"/>
      <c r="B239" s="71"/>
      <c r="C239" s="71"/>
      <c r="D239" s="72"/>
      <c r="E239" s="73"/>
      <c r="F239" s="73"/>
      <c r="G239" s="73"/>
      <c r="H239" s="73"/>
      <c r="I239" s="73"/>
      <c r="J239" s="71"/>
      <c r="K239" s="71"/>
      <c r="L239" s="71"/>
      <c r="M239" s="71"/>
      <c r="N239" s="71"/>
      <c r="O239" s="71"/>
      <c r="P239" s="71"/>
      <c r="Q239" s="71"/>
      <c r="R239" s="71"/>
      <c r="S239" s="71"/>
      <c r="T239" s="71"/>
      <c r="U239" s="71"/>
      <c r="V239" s="71"/>
      <c r="W239" s="71"/>
      <c r="X239" s="71"/>
      <c r="Y239" s="74"/>
      <c r="Z239" s="74"/>
    </row>
    <row r="240" ht="12.75" customHeight="1">
      <c r="A240" s="73"/>
      <c r="B240" s="71"/>
      <c r="C240" s="71"/>
      <c r="D240" s="72"/>
      <c r="E240" s="73"/>
      <c r="F240" s="73"/>
      <c r="G240" s="73"/>
      <c r="H240" s="73"/>
      <c r="I240" s="73"/>
      <c r="J240" s="71"/>
      <c r="K240" s="71"/>
      <c r="L240" s="71"/>
      <c r="M240" s="71"/>
      <c r="N240" s="71"/>
      <c r="O240" s="71"/>
      <c r="P240" s="71"/>
      <c r="Q240" s="71"/>
      <c r="R240" s="71"/>
      <c r="S240" s="71"/>
      <c r="T240" s="71"/>
      <c r="U240" s="71"/>
      <c r="V240" s="71"/>
      <c r="W240" s="71"/>
      <c r="X240" s="71"/>
      <c r="Y240" s="74"/>
      <c r="Z240" s="74"/>
    </row>
    <row r="241" ht="12.75" customHeight="1">
      <c r="A241" s="73"/>
      <c r="B241" s="71"/>
      <c r="C241" s="71"/>
      <c r="D241" s="72"/>
      <c r="E241" s="73"/>
      <c r="F241" s="73"/>
      <c r="G241" s="73"/>
      <c r="H241" s="73"/>
      <c r="I241" s="73"/>
      <c r="J241" s="71"/>
      <c r="K241" s="71"/>
      <c r="L241" s="71"/>
      <c r="M241" s="71"/>
      <c r="N241" s="71"/>
      <c r="O241" s="71"/>
      <c r="P241" s="71"/>
      <c r="Q241" s="71"/>
      <c r="R241" s="71"/>
      <c r="S241" s="71"/>
      <c r="T241" s="71"/>
      <c r="U241" s="71"/>
      <c r="V241" s="71"/>
      <c r="W241" s="71"/>
      <c r="X241" s="71"/>
      <c r="Y241" s="74"/>
      <c r="Z241" s="74"/>
    </row>
    <row r="242" ht="12.75" customHeight="1">
      <c r="A242" s="73"/>
      <c r="B242" s="71"/>
      <c r="C242" s="71"/>
      <c r="D242" s="72"/>
      <c r="E242" s="73"/>
      <c r="F242" s="73"/>
      <c r="G242" s="73"/>
      <c r="H242" s="73"/>
      <c r="I242" s="73"/>
      <c r="J242" s="71"/>
      <c r="K242" s="71"/>
      <c r="L242" s="71"/>
      <c r="M242" s="71"/>
      <c r="N242" s="71"/>
      <c r="O242" s="71"/>
      <c r="P242" s="71"/>
      <c r="Q242" s="71"/>
      <c r="R242" s="71"/>
      <c r="S242" s="71"/>
      <c r="T242" s="71"/>
      <c r="U242" s="71"/>
      <c r="V242" s="71"/>
      <c r="W242" s="71"/>
      <c r="X242" s="71"/>
      <c r="Y242" s="74"/>
      <c r="Z242" s="74"/>
    </row>
    <row r="243" ht="12.75" customHeight="1">
      <c r="A243" s="73"/>
      <c r="B243" s="71"/>
      <c r="C243" s="71"/>
      <c r="D243" s="72"/>
      <c r="E243" s="73"/>
      <c r="F243" s="73"/>
      <c r="G243" s="73"/>
      <c r="H243" s="73"/>
      <c r="I243" s="73"/>
      <c r="J243" s="71"/>
      <c r="K243" s="71"/>
      <c r="L243" s="71"/>
      <c r="M243" s="71"/>
      <c r="N243" s="71"/>
      <c r="O243" s="71"/>
      <c r="P243" s="71"/>
      <c r="Q243" s="71"/>
      <c r="R243" s="71"/>
      <c r="S243" s="71"/>
      <c r="T243" s="71"/>
      <c r="U243" s="71"/>
      <c r="V243" s="71"/>
      <c r="W243" s="71"/>
      <c r="X243" s="71"/>
      <c r="Y243" s="74"/>
      <c r="Z243" s="74"/>
    </row>
    <row r="244" ht="12.75" customHeight="1">
      <c r="A244" s="73"/>
      <c r="B244" s="71"/>
      <c r="C244" s="71"/>
      <c r="D244" s="72"/>
      <c r="E244" s="73"/>
      <c r="F244" s="73"/>
      <c r="G244" s="73"/>
      <c r="H244" s="73"/>
      <c r="I244" s="73"/>
      <c r="J244" s="71"/>
      <c r="K244" s="71"/>
      <c r="L244" s="71"/>
      <c r="M244" s="71"/>
      <c r="N244" s="71"/>
      <c r="O244" s="71"/>
      <c r="P244" s="71"/>
      <c r="Q244" s="71"/>
      <c r="R244" s="71"/>
      <c r="S244" s="71"/>
      <c r="T244" s="71"/>
      <c r="U244" s="71"/>
      <c r="V244" s="71"/>
      <c r="W244" s="71"/>
      <c r="X244" s="71"/>
      <c r="Y244" s="74"/>
      <c r="Z244" s="74"/>
    </row>
    <row r="245" ht="12.75" customHeight="1">
      <c r="A245" s="73"/>
      <c r="B245" s="71"/>
      <c r="C245" s="71"/>
      <c r="D245" s="72"/>
      <c r="E245" s="73"/>
      <c r="F245" s="73"/>
      <c r="G245" s="73"/>
      <c r="H245" s="73"/>
      <c r="I245" s="73"/>
      <c r="J245" s="71"/>
      <c r="K245" s="71"/>
      <c r="L245" s="71"/>
      <c r="M245" s="71"/>
      <c r="N245" s="71"/>
      <c r="O245" s="71"/>
      <c r="P245" s="71"/>
      <c r="Q245" s="71"/>
      <c r="R245" s="71"/>
      <c r="S245" s="71"/>
      <c r="T245" s="71"/>
      <c r="U245" s="71"/>
      <c r="V245" s="71"/>
      <c r="W245" s="71"/>
      <c r="X245" s="71"/>
      <c r="Y245" s="74"/>
      <c r="Z245" s="74"/>
    </row>
    <row r="246" ht="12.75" customHeight="1">
      <c r="A246" s="73"/>
      <c r="B246" s="71"/>
      <c r="C246" s="71"/>
      <c r="D246" s="72"/>
      <c r="E246" s="73"/>
      <c r="F246" s="73"/>
      <c r="G246" s="73"/>
      <c r="H246" s="73"/>
      <c r="I246" s="73"/>
      <c r="J246" s="71"/>
      <c r="K246" s="71"/>
      <c r="L246" s="71"/>
      <c r="M246" s="71"/>
      <c r="N246" s="71"/>
      <c r="O246" s="71"/>
      <c r="P246" s="71"/>
      <c r="Q246" s="71"/>
      <c r="R246" s="71"/>
      <c r="S246" s="71"/>
      <c r="T246" s="71"/>
      <c r="U246" s="71"/>
      <c r="V246" s="71"/>
      <c r="W246" s="71"/>
      <c r="X246" s="71"/>
      <c r="Y246" s="74"/>
      <c r="Z246" s="74"/>
    </row>
    <row r="247" ht="12.75" customHeight="1">
      <c r="A247" s="73"/>
      <c r="B247" s="71"/>
      <c r="C247" s="71"/>
      <c r="D247" s="72"/>
      <c r="E247" s="73"/>
      <c r="F247" s="73"/>
      <c r="G247" s="73"/>
      <c r="H247" s="73"/>
      <c r="I247" s="73"/>
      <c r="J247" s="71"/>
      <c r="K247" s="71"/>
      <c r="L247" s="71"/>
      <c r="M247" s="71"/>
      <c r="N247" s="71"/>
      <c r="O247" s="71"/>
      <c r="P247" s="71"/>
      <c r="Q247" s="71"/>
      <c r="R247" s="71"/>
      <c r="S247" s="71"/>
      <c r="T247" s="71"/>
      <c r="U247" s="71"/>
      <c r="V247" s="71"/>
      <c r="W247" s="71"/>
      <c r="X247" s="71"/>
      <c r="Y247" s="74"/>
      <c r="Z247" s="74"/>
    </row>
    <row r="248" ht="12.75" customHeight="1">
      <c r="A248" s="73"/>
      <c r="B248" s="71"/>
      <c r="C248" s="71"/>
      <c r="D248" s="72"/>
      <c r="E248" s="73"/>
      <c r="F248" s="73"/>
      <c r="G248" s="73"/>
      <c r="H248" s="73"/>
      <c r="I248" s="73"/>
      <c r="J248" s="71"/>
      <c r="K248" s="71"/>
      <c r="L248" s="71"/>
      <c r="M248" s="71"/>
      <c r="N248" s="71"/>
      <c r="O248" s="71"/>
      <c r="P248" s="71"/>
      <c r="Q248" s="71"/>
      <c r="R248" s="71"/>
      <c r="S248" s="71"/>
      <c r="T248" s="71"/>
      <c r="U248" s="71"/>
      <c r="V248" s="71"/>
      <c r="W248" s="71"/>
      <c r="X248" s="71"/>
      <c r="Y248" s="74"/>
      <c r="Z248" s="74"/>
    </row>
    <row r="249" ht="12.75" customHeight="1">
      <c r="A249" s="73"/>
      <c r="B249" s="71"/>
      <c r="C249" s="71"/>
      <c r="D249" s="72"/>
      <c r="E249" s="73"/>
      <c r="F249" s="73"/>
      <c r="G249" s="73"/>
      <c r="H249" s="73"/>
      <c r="I249" s="73"/>
      <c r="J249" s="71"/>
      <c r="K249" s="71"/>
      <c r="L249" s="71"/>
      <c r="M249" s="71"/>
      <c r="N249" s="71"/>
      <c r="O249" s="71"/>
      <c r="P249" s="71"/>
      <c r="Q249" s="71"/>
      <c r="R249" s="71"/>
      <c r="S249" s="71"/>
      <c r="T249" s="71"/>
      <c r="U249" s="71"/>
      <c r="V249" s="71"/>
      <c r="W249" s="71"/>
      <c r="X249" s="71"/>
      <c r="Y249" s="74"/>
      <c r="Z249" s="74"/>
    </row>
    <row r="250" ht="12.75" customHeight="1">
      <c r="A250" s="73"/>
      <c r="B250" s="71"/>
      <c r="C250" s="71"/>
      <c r="D250" s="72"/>
      <c r="E250" s="73"/>
      <c r="F250" s="73"/>
      <c r="G250" s="73"/>
      <c r="H250" s="73"/>
      <c r="I250" s="73"/>
      <c r="J250" s="71"/>
      <c r="K250" s="71"/>
      <c r="L250" s="71"/>
      <c r="M250" s="71"/>
      <c r="N250" s="71"/>
      <c r="O250" s="71"/>
      <c r="P250" s="71"/>
      <c r="Q250" s="71"/>
      <c r="R250" s="71"/>
      <c r="S250" s="71"/>
      <c r="T250" s="71"/>
      <c r="U250" s="71"/>
      <c r="V250" s="71"/>
      <c r="W250" s="71"/>
      <c r="X250" s="71"/>
      <c r="Y250" s="74"/>
      <c r="Z250" s="74"/>
    </row>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H3:H4"/>
    <mergeCell ref="I3:I4"/>
    <mergeCell ref="A3:A4"/>
    <mergeCell ref="B3:B4"/>
    <mergeCell ref="C3:C4"/>
    <mergeCell ref="D3:D4"/>
    <mergeCell ref="E3:E4"/>
    <mergeCell ref="F3:F4"/>
    <mergeCell ref="G3:G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9.0"/>
    <col customWidth="1" min="2" max="2" width="34.25"/>
    <col customWidth="1" min="3" max="4" width="12.75"/>
    <col customWidth="1" min="5" max="24" width="8.13"/>
    <col customWidth="1" min="25" max="26" width="12.75"/>
  </cols>
  <sheetData>
    <row r="1" ht="15.75" customHeight="1">
      <c r="A1" s="115" t="s">
        <v>19</v>
      </c>
      <c r="B1" s="116"/>
      <c r="C1" s="117"/>
      <c r="D1" s="21"/>
      <c r="E1" s="2"/>
      <c r="F1" s="2"/>
      <c r="G1" s="2"/>
      <c r="H1" s="2"/>
      <c r="I1" s="2"/>
      <c r="J1" s="2"/>
      <c r="K1" s="2"/>
      <c r="L1" s="2"/>
      <c r="M1" s="2"/>
      <c r="N1" s="2"/>
      <c r="O1" s="2"/>
      <c r="P1" s="2"/>
      <c r="Q1" s="2"/>
      <c r="R1" s="2"/>
      <c r="S1" s="2"/>
      <c r="T1" s="2"/>
      <c r="U1" s="2"/>
      <c r="V1" s="2"/>
      <c r="W1" s="2"/>
      <c r="X1" s="2"/>
      <c r="Y1" s="2"/>
      <c r="Z1" s="2"/>
    </row>
    <row r="2" ht="15.75" customHeight="1">
      <c r="A2" s="23" t="s">
        <v>422</v>
      </c>
      <c r="B2" s="24"/>
      <c r="C2" s="25"/>
      <c r="D2" s="21"/>
      <c r="E2" s="2"/>
      <c r="F2" s="2"/>
      <c r="G2" s="2"/>
      <c r="H2" s="2"/>
      <c r="I2" s="2"/>
      <c r="J2" s="2"/>
      <c r="K2" s="2"/>
      <c r="L2" s="2"/>
      <c r="M2" s="2"/>
      <c r="N2" s="2"/>
      <c r="O2" s="2"/>
      <c r="P2" s="2"/>
      <c r="Q2" s="2"/>
      <c r="R2" s="2"/>
      <c r="S2" s="2"/>
      <c r="T2" s="2"/>
      <c r="U2" s="2"/>
      <c r="V2" s="2"/>
      <c r="W2" s="2"/>
      <c r="X2" s="2"/>
      <c r="Y2" s="2"/>
      <c r="Z2" s="2"/>
    </row>
    <row r="3" ht="15.75" customHeight="1">
      <c r="A3" s="26" t="s">
        <v>423</v>
      </c>
      <c r="B3" s="26" t="s">
        <v>4</v>
      </c>
      <c r="C3" s="26" t="s">
        <v>25</v>
      </c>
      <c r="D3" s="26" t="s">
        <v>7</v>
      </c>
      <c r="E3" s="9"/>
      <c r="F3" s="9"/>
      <c r="G3" s="9"/>
      <c r="H3" s="9"/>
      <c r="I3" s="9"/>
      <c r="J3" s="9"/>
      <c r="K3" s="9"/>
      <c r="L3" s="9"/>
      <c r="M3" s="9"/>
      <c r="N3" s="9"/>
      <c r="O3" s="9"/>
      <c r="P3" s="9"/>
      <c r="Q3" s="9"/>
      <c r="R3" s="9"/>
      <c r="S3" s="9"/>
      <c r="T3" s="9"/>
      <c r="U3" s="9"/>
      <c r="V3" s="9"/>
      <c r="W3" s="9"/>
      <c r="X3" s="9"/>
      <c r="Y3" s="9"/>
      <c r="Z3" s="9"/>
    </row>
    <row r="4" ht="15.75" customHeight="1">
      <c r="A4" s="118"/>
      <c r="B4" s="119"/>
      <c r="C4" s="120"/>
      <c r="D4" s="120"/>
      <c r="E4" s="2"/>
      <c r="F4" s="2"/>
      <c r="G4" s="2"/>
      <c r="H4" s="2"/>
      <c r="I4" s="2"/>
      <c r="J4" s="2"/>
      <c r="K4" s="2"/>
      <c r="L4" s="2"/>
      <c r="M4" s="2"/>
      <c r="N4" s="2"/>
      <c r="O4" s="2"/>
      <c r="P4" s="2"/>
      <c r="Q4" s="2"/>
      <c r="R4" s="2"/>
      <c r="S4" s="2"/>
      <c r="T4" s="2"/>
      <c r="U4" s="2"/>
      <c r="V4" s="2"/>
      <c r="W4" s="2"/>
      <c r="X4" s="2"/>
      <c r="Y4" s="2"/>
      <c r="Z4" s="2"/>
    </row>
    <row r="5" ht="15.75" customHeight="1">
      <c r="A5" s="121" t="s">
        <v>424</v>
      </c>
      <c r="B5" s="122" t="s">
        <v>425</v>
      </c>
      <c r="C5" s="123">
        <f>'Electrical Work'!F437</f>
        <v>0</v>
      </c>
      <c r="D5" s="124"/>
      <c r="E5" s="2"/>
      <c r="F5" s="2"/>
      <c r="G5" s="2"/>
      <c r="H5" s="2"/>
      <c r="I5" s="2"/>
      <c r="J5" s="2"/>
      <c r="K5" s="2"/>
      <c r="L5" s="2"/>
      <c r="M5" s="2"/>
      <c r="N5" s="2"/>
      <c r="O5" s="2"/>
      <c r="P5" s="2"/>
      <c r="Q5" s="2"/>
      <c r="R5" s="2"/>
      <c r="S5" s="2"/>
      <c r="T5" s="2"/>
      <c r="U5" s="2"/>
      <c r="V5" s="2"/>
      <c r="W5" s="2"/>
      <c r="X5" s="2"/>
      <c r="Y5" s="2"/>
      <c r="Z5" s="2"/>
    </row>
    <row r="6" ht="15.75" customHeight="1">
      <c r="A6" s="121" t="s">
        <v>426</v>
      </c>
      <c r="B6" s="122" t="s">
        <v>427</v>
      </c>
      <c r="C6" s="125">
        <f>'Light Fixture'!L26</f>
        <v>0</v>
      </c>
      <c r="D6" s="126"/>
      <c r="E6" s="2"/>
      <c r="F6" s="2"/>
      <c r="G6" s="2"/>
      <c r="H6" s="2"/>
      <c r="I6" s="2"/>
      <c r="J6" s="2"/>
      <c r="K6" s="2"/>
      <c r="L6" s="2"/>
      <c r="M6" s="2"/>
      <c r="N6" s="2"/>
      <c r="O6" s="2"/>
      <c r="P6" s="2"/>
      <c r="Q6" s="2"/>
      <c r="R6" s="2"/>
      <c r="S6" s="2"/>
      <c r="T6" s="2"/>
      <c r="U6" s="2"/>
      <c r="V6" s="2"/>
      <c r="W6" s="2"/>
      <c r="X6" s="2"/>
      <c r="Y6" s="2"/>
      <c r="Z6" s="2"/>
    </row>
    <row r="7" ht="15.75" customHeight="1">
      <c r="A7" s="121" t="s">
        <v>428</v>
      </c>
      <c r="B7" s="122" t="s">
        <v>429</v>
      </c>
      <c r="C7" s="123">
        <f>'UPS &amp; Batteries'!F72</f>
        <v>0</v>
      </c>
      <c r="D7" s="124"/>
      <c r="E7" s="2"/>
      <c r="F7" s="2"/>
      <c r="G7" s="2"/>
      <c r="H7" s="2"/>
      <c r="I7" s="2"/>
      <c r="J7" s="2"/>
      <c r="K7" s="2"/>
      <c r="L7" s="2"/>
      <c r="M7" s="2"/>
      <c r="N7" s="2"/>
      <c r="O7" s="2"/>
      <c r="P7" s="2"/>
      <c r="Q7" s="2"/>
      <c r="R7" s="2"/>
      <c r="S7" s="2"/>
      <c r="T7" s="2"/>
      <c r="U7" s="2"/>
      <c r="V7" s="2"/>
      <c r="W7" s="2"/>
      <c r="X7" s="2"/>
      <c r="Y7" s="2"/>
      <c r="Z7" s="2"/>
    </row>
    <row r="8" ht="15.75" customHeight="1">
      <c r="A8" s="127"/>
      <c r="B8" s="127"/>
      <c r="C8" s="120"/>
      <c r="D8" s="120"/>
      <c r="E8" s="2"/>
      <c r="F8" s="2"/>
      <c r="G8" s="2"/>
      <c r="H8" s="2"/>
      <c r="I8" s="2"/>
      <c r="J8" s="2"/>
      <c r="K8" s="2"/>
      <c r="L8" s="2"/>
      <c r="M8" s="2"/>
      <c r="N8" s="2"/>
      <c r="O8" s="2"/>
      <c r="P8" s="2"/>
      <c r="Q8" s="2"/>
      <c r="R8" s="2"/>
      <c r="S8" s="2"/>
      <c r="T8" s="2"/>
      <c r="U8" s="2"/>
      <c r="V8" s="2"/>
      <c r="W8" s="2"/>
      <c r="X8" s="2"/>
      <c r="Y8" s="2"/>
      <c r="Z8" s="2"/>
    </row>
    <row r="9" ht="14.25" customHeight="1">
      <c r="A9" s="26"/>
      <c r="B9" s="26" t="s">
        <v>383</v>
      </c>
      <c r="C9" s="36">
        <f>SUM(C5:C8)</f>
        <v>0</v>
      </c>
      <c r="D9" s="36"/>
      <c r="E9" s="128"/>
      <c r="F9" s="128"/>
      <c r="G9" s="128"/>
      <c r="H9" s="128"/>
      <c r="I9" s="128"/>
      <c r="J9" s="128"/>
      <c r="K9" s="128"/>
      <c r="L9" s="128"/>
      <c r="M9" s="128"/>
      <c r="N9" s="128"/>
      <c r="O9" s="128"/>
      <c r="P9" s="128"/>
      <c r="Q9" s="128"/>
      <c r="R9" s="128"/>
      <c r="S9" s="128"/>
      <c r="T9" s="128"/>
      <c r="U9" s="128"/>
      <c r="V9" s="128"/>
      <c r="W9" s="128"/>
      <c r="X9" s="128"/>
      <c r="Y9" s="128"/>
      <c r="Z9" s="9"/>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horizontalCentered="1"/>
  <pageMargins bottom="0.7480314960629921" footer="0.0" header="0.0" left="0.5118110236220472" right="0.5118110236220472" top="0.7480314960629921"/>
  <pageSetup paperSize="9" scale="95"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69.13"/>
    <col customWidth="1" min="3" max="3" width="8.88"/>
    <col customWidth="1" min="4" max="4" width="5.25"/>
    <col customWidth="1" min="5" max="5" width="22.25"/>
    <col customWidth="1" min="6" max="6" width="23.25"/>
    <col customWidth="1" min="7" max="7" width="3.75"/>
    <col customWidth="1" min="8" max="26" width="7.75"/>
  </cols>
  <sheetData>
    <row r="1" ht="15.75" customHeight="1">
      <c r="A1" s="129" t="s">
        <v>19</v>
      </c>
      <c r="B1" s="130"/>
      <c r="C1" s="129"/>
      <c r="D1" s="131"/>
      <c r="E1" s="132"/>
      <c r="F1" s="133"/>
      <c r="G1" s="130"/>
      <c r="H1" s="130"/>
      <c r="I1" s="134"/>
      <c r="J1" s="130"/>
      <c r="K1" s="130"/>
      <c r="L1" s="130"/>
      <c r="M1" s="130"/>
      <c r="N1" s="130"/>
      <c r="O1" s="130"/>
      <c r="P1" s="130"/>
      <c r="Q1" s="130"/>
      <c r="R1" s="130"/>
      <c r="S1" s="130"/>
      <c r="T1" s="130"/>
      <c r="U1" s="130"/>
      <c r="V1" s="130"/>
      <c r="W1" s="130"/>
      <c r="X1" s="130"/>
      <c r="Y1" s="130"/>
      <c r="Z1" s="130"/>
    </row>
    <row r="2" ht="15.75" customHeight="1">
      <c r="A2" s="135" t="s">
        <v>430</v>
      </c>
      <c r="B2" s="136"/>
      <c r="C2" s="135"/>
      <c r="D2" s="137"/>
      <c r="E2" s="138"/>
      <c r="F2" s="139"/>
      <c r="G2" s="130"/>
      <c r="H2" s="130"/>
      <c r="I2" s="134"/>
      <c r="J2" s="130"/>
      <c r="K2" s="130"/>
      <c r="L2" s="130"/>
      <c r="M2" s="130"/>
      <c r="N2" s="130"/>
      <c r="O2" s="130"/>
      <c r="P2" s="130"/>
      <c r="Q2" s="130"/>
      <c r="R2" s="130"/>
      <c r="S2" s="130"/>
      <c r="T2" s="130"/>
      <c r="U2" s="130"/>
      <c r="V2" s="130"/>
      <c r="W2" s="130"/>
      <c r="X2" s="130"/>
      <c r="Y2" s="130"/>
      <c r="Z2" s="130"/>
    </row>
    <row r="3" ht="15.75" customHeight="1">
      <c r="A3" s="49" t="s">
        <v>21</v>
      </c>
      <c r="B3" s="49" t="s">
        <v>4</v>
      </c>
      <c r="C3" s="49" t="s">
        <v>22</v>
      </c>
      <c r="D3" s="140" t="s">
        <v>23</v>
      </c>
      <c r="E3" s="141" t="s">
        <v>431</v>
      </c>
      <c r="F3" s="141" t="s">
        <v>389</v>
      </c>
      <c r="G3" s="142"/>
      <c r="H3" s="143"/>
      <c r="I3" s="144"/>
      <c r="J3" s="143"/>
      <c r="K3" s="143"/>
      <c r="L3" s="143"/>
      <c r="M3" s="143"/>
      <c r="N3" s="143"/>
      <c r="O3" s="143"/>
      <c r="P3" s="143"/>
      <c r="Q3" s="143"/>
      <c r="R3" s="143"/>
      <c r="S3" s="143"/>
      <c r="T3" s="143"/>
      <c r="U3" s="143"/>
      <c r="V3" s="143"/>
      <c r="W3" s="143"/>
      <c r="X3" s="143"/>
      <c r="Y3" s="143"/>
      <c r="Z3" s="143"/>
    </row>
    <row r="4" ht="15.75" customHeight="1">
      <c r="A4" s="97"/>
      <c r="B4" s="145"/>
      <c r="C4" s="97"/>
      <c r="D4" s="146"/>
      <c r="E4" s="147"/>
      <c r="F4" s="147"/>
      <c r="G4" s="148"/>
      <c r="H4" s="130"/>
      <c r="I4" s="134"/>
      <c r="J4" s="130"/>
      <c r="K4" s="130"/>
      <c r="L4" s="130"/>
      <c r="M4" s="130"/>
      <c r="N4" s="130"/>
      <c r="O4" s="130"/>
      <c r="P4" s="130"/>
      <c r="Q4" s="130"/>
      <c r="R4" s="130"/>
      <c r="S4" s="130"/>
      <c r="T4" s="130"/>
      <c r="U4" s="130"/>
      <c r="V4" s="130"/>
      <c r="W4" s="130"/>
      <c r="X4" s="130"/>
      <c r="Y4" s="130"/>
      <c r="Z4" s="130"/>
    </row>
    <row r="5" ht="15.75" customHeight="1">
      <c r="A5" s="149">
        <v>1.0</v>
      </c>
      <c r="B5" s="150" t="s">
        <v>432</v>
      </c>
      <c r="C5" s="149"/>
      <c r="D5" s="151"/>
      <c r="E5" s="152"/>
      <c r="F5" s="152"/>
      <c r="G5" s="148"/>
      <c r="H5" s="130"/>
      <c r="I5" s="134"/>
      <c r="J5" s="130"/>
      <c r="K5" s="130"/>
      <c r="L5" s="130"/>
      <c r="M5" s="130"/>
      <c r="N5" s="130"/>
      <c r="O5" s="130"/>
      <c r="P5" s="130"/>
      <c r="Q5" s="130"/>
      <c r="R5" s="130"/>
      <c r="S5" s="130"/>
      <c r="T5" s="130"/>
      <c r="U5" s="130"/>
      <c r="V5" s="130"/>
      <c r="W5" s="130"/>
      <c r="X5" s="130"/>
      <c r="Y5" s="130"/>
      <c r="Z5" s="130"/>
    </row>
    <row r="6" ht="15.75" customHeight="1">
      <c r="A6" s="153"/>
      <c r="B6" s="154"/>
      <c r="C6" s="155"/>
      <c r="D6" s="156"/>
      <c r="E6" s="157"/>
      <c r="F6" s="157"/>
      <c r="G6" s="148"/>
      <c r="H6" s="130"/>
      <c r="I6" s="134"/>
      <c r="J6" s="130"/>
      <c r="K6" s="130"/>
      <c r="L6" s="130"/>
      <c r="M6" s="130"/>
      <c r="N6" s="130"/>
      <c r="O6" s="130"/>
      <c r="P6" s="130"/>
      <c r="Q6" s="130"/>
      <c r="R6" s="130"/>
      <c r="S6" s="130"/>
      <c r="T6" s="130"/>
      <c r="U6" s="130"/>
      <c r="V6" s="130"/>
      <c r="W6" s="130"/>
      <c r="X6" s="130"/>
      <c r="Y6" s="130"/>
      <c r="Z6" s="130"/>
    </row>
    <row r="7" ht="15.75" customHeight="1">
      <c r="A7" s="153">
        <f>A5+0.01</f>
        <v>1.01</v>
      </c>
      <c r="B7" s="154" t="s">
        <v>433</v>
      </c>
      <c r="C7" s="155"/>
      <c r="D7" s="156"/>
      <c r="E7" s="158"/>
      <c r="F7" s="157"/>
      <c r="G7" s="148"/>
      <c r="H7" s="130"/>
      <c r="I7" s="134"/>
      <c r="J7" s="130"/>
      <c r="K7" s="130"/>
      <c r="L7" s="130"/>
      <c r="M7" s="130"/>
      <c r="N7" s="130"/>
      <c r="O7" s="130"/>
      <c r="P7" s="130"/>
      <c r="Q7" s="130"/>
      <c r="R7" s="130"/>
      <c r="S7" s="130"/>
      <c r="T7" s="130"/>
      <c r="U7" s="130"/>
      <c r="V7" s="130"/>
      <c r="W7" s="130"/>
      <c r="X7" s="130"/>
      <c r="Y7" s="130"/>
      <c r="Z7" s="130"/>
    </row>
    <row r="8" ht="15.75" customHeight="1">
      <c r="A8" s="153"/>
      <c r="B8" s="154" t="s">
        <v>434</v>
      </c>
      <c r="C8" s="97"/>
      <c r="D8" s="146"/>
      <c r="E8" s="147"/>
      <c r="F8" s="157"/>
      <c r="G8" s="148"/>
      <c r="H8" s="130"/>
      <c r="I8" s="134"/>
      <c r="J8" s="130"/>
      <c r="K8" s="130"/>
      <c r="L8" s="130"/>
      <c r="M8" s="130"/>
      <c r="N8" s="130"/>
      <c r="O8" s="130"/>
      <c r="P8" s="130"/>
      <c r="Q8" s="130"/>
      <c r="R8" s="130"/>
      <c r="S8" s="130"/>
      <c r="T8" s="130"/>
      <c r="U8" s="130"/>
      <c r="V8" s="130"/>
      <c r="W8" s="130"/>
      <c r="X8" s="130"/>
      <c r="Y8" s="130"/>
      <c r="Z8" s="130"/>
    </row>
    <row r="9" ht="15.75" customHeight="1">
      <c r="A9" s="153"/>
      <c r="B9" s="154" t="s">
        <v>435</v>
      </c>
      <c r="C9" s="97"/>
      <c r="D9" s="146"/>
      <c r="E9" s="147"/>
      <c r="F9" s="157"/>
      <c r="G9" s="148"/>
      <c r="H9" s="130"/>
      <c r="I9" s="134"/>
      <c r="J9" s="130"/>
      <c r="K9" s="130"/>
      <c r="L9" s="130"/>
      <c r="M9" s="130"/>
      <c r="N9" s="130"/>
      <c r="O9" s="130"/>
      <c r="P9" s="130"/>
      <c r="Q9" s="130"/>
      <c r="R9" s="130"/>
      <c r="S9" s="130"/>
      <c r="T9" s="130"/>
      <c r="U9" s="130"/>
      <c r="V9" s="130"/>
      <c r="W9" s="130"/>
      <c r="X9" s="130"/>
      <c r="Y9" s="130"/>
      <c r="Z9" s="130"/>
    </row>
    <row r="10" ht="15.75" customHeight="1">
      <c r="A10" s="153"/>
      <c r="B10" s="154" t="s">
        <v>436</v>
      </c>
      <c r="C10" s="97"/>
      <c r="D10" s="146"/>
      <c r="E10" s="147"/>
      <c r="F10" s="157"/>
      <c r="G10" s="148"/>
      <c r="H10" s="130"/>
      <c r="I10" s="134"/>
      <c r="J10" s="130"/>
      <c r="K10" s="130"/>
      <c r="L10" s="130"/>
      <c r="M10" s="130"/>
      <c r="N10" s="130"/>
      <c r="O10" s="130"/>
      <c r="P10" s="130"/>
      <c r="Q10" s="130"/>
      <c r="R10" s="130"/>
      <c r="S10" s="130"/>
      <c r="T10" s="130"/>
      <c r="U10" s="130"/>
      <c r="V10" s="130"/>
      <c r="W10" s="130"/>
      <c r="X10" s="130"/>
      <c r="Y10" s="130"/>
      <c r="Z10" s="130"/>
    </row>
    <row r="11" ht="15.75" customHeight="1">
      <c r="A11" s="153"/>
      <c r="B11" s="154" t="s">
        <v>437</v>
      </c>
      <c r="C11" s="97"/>
      <c r="D11" s="146"/>
      <c r="E11" s="147"/>
      <c r="F11" s="157"/>
      <c r="G11" s="148"/>
      <c r="H11" s="130"/>
      <c r="I11" s="134"/>
      <c r="J11" s="130"/>
      <c r="K11" s="130"/>
      <c r="L11" s="130"/>
      <c r="M11" s="130"/>
      <c r="N11" s="130"/>
      <c r="O11" s="130"/>
      <c r="P11" s="130"/>
      <c r="Q11" s="130"/>
      <c r="R11" s="130"/>
      <c r="S11" s="130"/>
      <c r="T11" s="130"/>
      <c r="U11" s="130"/>
      <c r="V11" s="130"/>
      <c r="W11" s="130"/>
      <c r="X11" s="130"/>
      <c r="Y11" s="130"/>
      <c r="Z11" s="130"/>
    </row>
    <row r="12" ht="15.75" customHeight="1">
      <c r="A12" s="153"/>
      <c r="B12" s="154" t="s">
        <v>438</v>
      </c>
      <c r="C12" s="97"/>
      <c r="D12" s="146"/>
      <c r="E12" s="147"/>
      <c r="F12" s="157"/>
      <c r="G12" s="148"/>
      <c r="H12" s="130"/>
      <c r="I12" s="134"/>
      <c r="J12" s="130"/>
      <c r="K12" s="130"/>
      <c r="L12" s="130"/>
      <c r="M12" s="130"/>
      <c r="N12" s="130"/>
      <c r="O12" s="130"/>
      <c r="P12" s="130"/>
      <c r="Q12" s="130"/>
      <c r="R12" s="130"/>
      <c r="S12" s="130"/>
      <c r="T12" s="130"/>
      <c r="U12" s="130"/>
      <c r="V12" s="130"/>
      <c r="W12" s="130"/>
      <c r="X12" s="130"/>
      <c r="Y12" s="130"/>
      <c r="Z12" s="130"/>
    </row>
    <row r="13" ht="15.75" customHeight="1">
      <c r="A13" s="153"/>
      <c r="B13" s="154" t="s">
        <v>439</v>
      </c>
      <c r="C13" s="97"/>
      <c r="D13" s="146"/>
      <c r="E13" s="147"/>
      <c r="F13" s="157"/>
      <c r="G13" s="148"/>
      <c r="H13" s="130"/>
      <c r="I13" s="134"/>
      <c r="J13" s="130"/>
      <c r="K13" s="130"/>
      <c r="L13" s="130"/>
      <c r="M13" s="130"/>
      <c r="N13" s="130"/>
      <c r="O13" s="130"/>
      <c r="P13" s="130"/>
      <c r="Q13" s="130"/>
      <c r="R13" s="130"/>
      <c r="S13" s="130"/>
      <c r="T13" s="130"/>
      <c r="U13" s="130"/>
      <c r="V13" s="130"/>
      <c r="W13" s="130"/>
      <c r="X13" s="130"/>
      <c r="Y13" s="130"/>
      <c r="Z13" s="130"/>
    </row>
    <row r="14" ht="15.75" customHeight="1">
      <c r="A14" s="153"/>
      <c r="B14" s="154" t="s">
        <v>440</v>
      </c>
      <c r="C14" s="97"/>
      <c r="D14" s="146"/>
      <c r="E14" s="147"/>
      <c r="F14" s="157"/>
      <c r="G14" s="148"/>
      <c r="H14" s="130"/>
      <c r="I14" s="134"/>
      <c r="J14" s="130"/>
      <c r="K14" s="130"/>
      <c r="L14" s="130"/>
      <c r="M14" s="130"/>
      <c r="N14" s="130"/>
      <c r="O14" s="130"/>
      <c r="P14" s="130"/>
      <c r="Q14" s="130"/>
      <c r="R14" s="130"/>
      <c r="S14" s="130"/>
      <c r="T14" s="130"/>
      <c r="U14" s="130"/>
      <c r="V14" s="130"/>
      <c r="W14" s="130"/>
      <c r="X14" s="130"/>
      <c r="Y14" s="130"/>
      <c r="Z14" s="130"/>
    </row>
    <row r="15" ht="15.75" customHeight="1">
      <c r="A15" s="153"/>
      <c r="B15" s="154" t="s">
        <v>441</v>
      </c>
      <c r="C15" s="97"/>
      <c r="D15" s="146"/>
      <c r="E15" s="147"/>
      <c r="F15" s="157"/>
      <c r="G15" s="148"/>
      <c r="H15" s="130"/>
      <c r="I15" s="134"/>
      <c r="J15" s="130"/>
      <c r="K15" s="130"/>
      <c r="L15" s="130"/>
      <c r="M15" s="130"/>
      <c r="N15" s="130"/>
      <c r="O15" s="130"/>
      <c r="P15" s="130"/>
      <c r="Q15" s="130"/>
      <c r="R15" s="130"/>
      <c r="S15" s="130"/>
      <c r="T15" s="130"/>
      <c r="U15" s="130"/>
      <c r="V15" s="130"/>
      <c r="W15" s="130"/>
      <c r="X15" s="130"/>
      <c r="Y15" s="130"/>
      <c r="Z15" s="130"/>
    </row>
    <row r="16" ht="15.75" customHeight="1">
      <c r="A16" s="153"/>
      <c r="B16" s="154" t="s">
        <v>442</v>
      </c>
      <c r="C16" s="97"/>
      <c r="D16" s="146"/>
      <c r="E16" s="147"/>
      <c r="F16" s="157"/>
      <c r="G16" s="148"/>
      <c r="H16" s="130"/>
      <c r="I16" s="134"/>
      <c r="J16" s="130"/>
      <c r="K16" s="130"/>
      <c r="L16" s="130"/>
      <c r="M16" s="130"/>
      <c r="N16" s="130"/>
      <c r="O16" s="130"/>
      <c r="P16" s="130"/>
      <c r="Q16" s="130"/>
      <c r="R16" s="130"/>
      <c r="S16" s="130"/>
      <c r="T16" s="130"/>
      <c r="U16" s="130"/>
      <c r="V16" s="130"/>
      <c r="W16" s="130"/>
      <c r="X16" s="130"/>
      <c r="Y16" s="130"/>
      <c r="Z16" s="130"/>
    </row>
    <row r="17" ht="15.75" customHeight="1">
      <c r="A17" s="153"/>
      <c r="B17" s="154" t="s">
        <v>443</v>
      </c>
      <c r="C17" s="97"/>
      <c r="D17" s="146"/>
      <c r="E17" s="147"/>
      <c r="F17" s="157"/>
      <c r="G17" s="148"/>
      <c r="H17" s="130"/>
      <c r="I17" s="134"/>
      <c r="J17" s="130"/>
      <c r="K17" s="130"/>
      <c r="L17" s="130"/>
      <c r="M17" s="130"/>
      <c r="N17" s="130"/>
      <c r="O17" s="130"/>
      <c r="P17" s="130"/>
      <c r="Q17" s="130"/>
      <c r="R17" s="130"/>
      <c r="S17" s="130"/>
      <c r="T17" s="130"/>
      <c r="U17" s="130"/>
      <c r="V17" s="130"/>
      <c r="W17" s="130"/>
      <c r="X17" s="130"/>
      <c r="Y17" s="130"/>
      <c r="Z17" s="130"/>
    </row>
    <row r="18" ht="15.75" customHeight="1">
      <c r="A18" s="153"/>
      <c r="B18" s="154" t="s">
        <v>444</v>
      </c>
      <c r="C18" s="97"/>
      <c r="D18" s="146"/>
      <c r="E18" s="147"/>
      <c r="F18" s="157"/>
      <c r="G18" s="148"/>
      <c r="H18" s="130"/>
      <c r="I18" s="134"/>
      <c r="J18" s="130"/>
      <c r="K18" s="130"/>
      <c r="L18" s="130"/>
      <c r="M18" s="130"/>
      <c r="N18" s="130"/>
      <c r="O18" s="130"/>
      <c r="P18" s="130"/>
      <c r="Q18" s="130"/>
      <c r="R18" s="130"/>
      <c r="S18" s="130"/>
      <c r="T18" s="130"/>
      <c r="U18" s="130"/>
      <c r="V18" s="130"/>
      <c r="W18" s="130"/>
      <c r="X18" s="130"/>
      <c r="Y18" s="130"/>
      <c r="Z18" s="130"/>
    </row>
    <row r="19" ht="15.75" customHeight="1">
      <c r="A19" s="153"/>
      <c r="B19" s="154" t="s">
        <v>445</v>
      </c>
      <c r="C19" s="97"/>
      <c r="D19" s="146"/>
      <c r="E19" s="147"/>
      <c r="F19" s="157"/>
      <c r="G19" s="148"/>
      <c r="H19" s="130"/>
      <c r="I19" s="134"/>
      <c r="J19" s="130"/>
      <c r="K19" s="130"/>
      <c r="L19" s="130"/>
      <c r="M19" s="130"/>
      <c r="N19" s="130"/>
      <c r="O19" s="130"/>
      <c r="P19" s="130"/>
      <c r="Q19" s="130"/>
      <c r="R19" s="130"/>
      <c r="S19" s="130"/>
      <c r="T19" s="130"/>
      <c r="U19" s="130"/>
      <c r="V19" s="130"/>
      <c r="W19" s="130"/>
      <c r="X19" s="130"/>
      <c r="Y19" s="130"/>
      <c r="Z19" s="130"/>
    </row>
    <row r="20" ht="15.75" customHeight="1">
      <c r="A20" s="153"/>
      <c r="B20" s="154" t="s">
        <v>446</v>
      </c>
      <c r="C20" s="97"/>
      <c r="D20" s="146"/>
      <c r="E20" s="147"/>
      <c r="F20" s="157"/>
      <c r="G20" s="148"/>
      <c r="H20" s="130"/>
      <c r="I20" s="134"/>
      <c r="J20" s="130"/>
      <c r="K20" s="130"/>
      <c r="L20" s="130"/>
      <c r="M20" s="130"/>
      <c r="N20" s="130"/>
      <c r="O20" s="130"/>
      <c r="P20" s="130"/>
      <c r="Q20" s="130"/>
      <c r="R20" s="130"/>
      <c r="S20" s="130"/>
      <c r="T20" s="130"/>
      <c r="U20" s="130"/>
      <c r="V20" s="130"/>
      <c r="W20" s="130"/>
      <c r="X20" s="130"/>
      <c r="Y20" s="130"/>
      <c r="Z20" s="130"/>
    </row>
    <row r="21" ht="15.75" customHeight="1">
      <c r="A21" s="153"/>
      <c r="B21" s="154" t="s">
        <v>447</v>
      </c>
      <c r="C21" s="97"/>
      <c r="D21" s="146"/>
      <c r="E21" s="147"/>
      <c r="F21" s="157"/>
      <c r="G21" s="148"/>
      <c r="H21" s="130"/>
      <c r="I21" s="134"/>
      <c r="J21" s="130"/>
      <c r="K21" s="130"/>
      <c r="L21" s="130"/>
      <c r="M21" s="130"/>
      <c r="N21" s="130"/>
      <c r="O21" s="130"/>
      <c r="P21" s="130"/>
      <c r="Q21" s="130"/>
      <c r="R21" s="130"/>
      <c r="S21" s="130"/>
      <c r="T21" s="130"/>
      <c r="U21" s="130"/>
      <c r="V21" s="130"/>
      <c r="W21" s="130"/>
      <c r="X21" s="130"/>
      <c r="Y21" s="130"/>
      <c r="Z21" s="130"/>
    </row>
    <row r="22" ht="15.75" customHeight="1">
      <c r="A22" s="153"/>
      <c r="B22" s="154" t="s">
        <v>448</v>
      </c>
      <c r="C22" s="97"/>
      <c r="D22" s="146"/>
      <c r="E22" s="147"/>
      <c r="F22" s="157"/>
      <c r="G22" s="148"/>
      <c r="H22" s="130"/>
      <c r="I22" s="134"/>
      <c r="J22" s="130"/>
      <c r="K22" s="130"/>
      <c r="L22" s="130"/>
      <c r="M22" s="130"/>
      <c r="N22" s="130"/>
      <c r="O22" s="130"/>
      <c r="P22" s="130"/>
      <c r="Q22" s="130"/>
      <c r="R22" s="130"/>
      <c r="S22" s="130"/>
      <c r="T22" s="130"/>
      <c r="U22" s="130"/>
      <c r="V22" s="130"/>
      <c r="W22" s="130"/>
      <c r="X22" s="130"/>
      <c r="Y22" s="130"/>
      <c r="Z22" s="130"/>
    </row>
    <row r="23" ht="15.75" customHeight="1">
      <c r="A23" s="153"/>
      <c r="B23" s="154" t="s">
        <v>449</v>
      </c>
      <c r="C23" s="97"/>
      <c r="D23" s="146"/>
      <c r="E23" s="147"/>
      <c r="F23" s="157"/>
      <c r="G23" s="148"/>
      <c r="H23" s="130"/>
      <c r="I23" s="134"/>
      <c r="J23" s="130"/>
      <c r="K23" s="130"/>
      <c r="L23" s="130"/>
      <c r="M23" s="130"/>
      <c r="N23" s="130"/>
      <c r="O23" s="130"/>
      <c r="P23" s="130"/>
      <c r="Q23" s="130"/>
      <c r="R23" s="130"/>
      <c r="S23" s="130"/>
      <c r="T23" s="130"/>
      <c r="U23" s="130"/>
      <c r="V23" s="130"/>
      <c r="W23" s="130"/>
      <c r="X23" s="130"/>
      <c r="Y23" s="130"/>
      <c r="Z23" s="130"/>
    </row>
    <row r="24" ht="15.75" customHeight="1">
      <c r="A24" s="153"/>
      <c r="B24" s="145" t="s">
        <v>450</v>
      </c>
      <c r="C24" s="97"/>
      <c r="D24" s="146"/>
      <c r="E24" s="147"/>
      <c r="F24" s="157"/>
      <c r="G24" s="148"/>
      <c r="H24" s="130"/>
      <c r="I24" s="134"/>
      <c r="J24" s="130"/>
      <c r="K24" s="130"/>
      <c r="L24" s="130"/>
      <c r="M24" s="130"/>
      <c r="N24" s="130"/>
      <c r="O24" s="130"/>
      <c r="P24" s="130"/>
      <c r="Q24" s="130"/>
      <c r="R24" s="130"/>
      <c r="S24" s="130"/>
      <c r="T24" s="130"/>
      <c r="U24" s="130"/>
      <c r="V24" s="130"/>
      <c r="W24" s="130"/>
      <c r="X24" s="130"/>
      <c r="Y24" s="130"/>
      <c r="Z24" s="130"/>
    </row>
    <row r="25" ht="15.75" customHeight="1">
      <c r="A25" s="153"/>
      <c r="B25" s="145"/>
      <c r="C25" s="97"/>
      <c r="D25" s="146"/>
      <c r="E25" s="147"/>
      <c r="F25" s="157"/>
      <c r="G25" s="148"/>
      <c r="H25" s="130"/>
      <c r="I25" s="134"/>
      <c r="J25" s="130"/>
      <c r="K25" s="130"/>
      <c r="L25" s="130"/>
      <c r="M25" s="130"/>
      <c r="N25" s="130"/>
      <c r="O25" s="130"/>
      <c r="P25" s="130"/>
      <c r="Q25" s="130"/>
      <c r="R25" s="130"/>
      <c r="S25" s="130"/>
      <c r="T25" s="130"/>
      <c r="U25" s="130"/>
      <c r="V25" s="130"/>
      <c r="W25" s="130"/>
      <c r="X25" s="130"/>
      <c r="Y25" s="130"/>
      <c r="Z25" s="130"/>
    </row>
    <row r="26" ht="15.75" customHeight="1">
      <c r="A26" s="154" t="s">
        <v>51</v>
      </c>
      <c r="B26" s="154" t="s">
        <v>451</v>
      </c>
      <c r="C26" s="54" t="s">
        <v>33</v>
      </c>
      <c r="D26" s="63">
        <v>1.0</v>
      </c>
      <c r="E26" s="159"/>
      <c r="F26" s="147">
        <f>D26*E26</f>
        <v>0</v>
      </c>
      <c r="G26" s="148"/>
      <c r="H26" s="130"/>
      <c r="I26" s="134"/>
      <c r="J26" s="130"/>
      <c r="K26" s="130"/>
      <c r="L26" s="130"/>
      <c r="M26" s="130"/>
      <c r="N26" s="130"/>
      <c r="O26" s="130"/>
      <c r="P26" s="130"/>
      <c r="Q26" s="130"/>
      <c r="R26" s="130"/>
      <c r="S26" s="130"/>
      <c r="T26" s="130"/>
      <c r="U26" s="130"/>
      <c r="V26" s="130"/>
      <c r="W26" s="130"/>
      <c r="X26" s="130"/>
      <c r="Y26" s="130"/>
      <c r="Z26" s="130"/>
    </row>
    <row r="27" ht="15.75" customHeight="1">
      <c r="A27" s="154"/>
      <c r="B27" s="154" t="s">
        <v>452</v>
      </c>
      <c r="C27" s="54"/>
      <c r="D27" s="63"/>
      <c r="E27" s="159"/>
      <c r="F27" s="147"/>
      <c r="G27" s="148"/>
      <c r="H27" s="130"/>
      <c r="I27" s="134"/>
      <c r="J27" s="130"/>
      <c r="K27" s="130"/>
      <c r="L27" s="130"/>
      <c r="M27" s="130"/>
      <c r="N27" s="130"/>
      <c r="O27" s="130"/>
      <c r="P27" s="130"/>
      <c r="Q27" s="130"/>
      <c r="R27" s="130"/>
      <c r="S27" s="130"/>
      <c r="T27" s="130"/>
      <c r="U27" s="130"/>
      <c r="V27" s="130"/>
      <c r="W27" s="130"/>
      <c r="X27" s="130"/>
      <c r="Y27" s="130"/>
      <c r="Z27" s="130"/>
    </row>
    <row r="28" ht="15.75" customHeight="1">
      <c r="A28" s="154"/>
      <c r="B28" s="154" t="s">
        <v>453</v>
      </c>
      <c r="C28" s="54"/>
      <c r="D28" s="63"/>
      <c r="E28" s="159"/>
      <c r="F28" s="147"/>
      <c r="G28" s="148"/>
      <c r="H28" s="130"/>
      <c r="I28" s="134"/>
      <c r="J28" s="130"/>
      <c r="K28" s="130"/>
      <c r="L28" s="130"/>
      <c r="M28" s="130"/>
      <c r="N28" s="130"/>
      <c r="O28" s="130"/>
      <c r="P28" s="130"/>
      <c r="Q28" s="130"/>
      <c r="R28" s="130"/>
      <c r="S28" s="130"/>
      <c r="T28" s="130"/>
      <c r="U28" s="130"/>
      <c r="V28" s="130"/>
      <c r="W28" s="130"/>
      <c r="X28" s="130"/>
      <c r="Y28" s="130"/>
      <c r="Z28" s="130"/>
    </row>
    <row r="29" ht="15.75" customHeight="1">
      <c r="A29" s="154"/>
      <c r="B29" s="154" t="s">
        <v>454</v>
      </c>
      <c r="C29" s="54"/>
      <c r="D29" s="63"/>
      <c r="E29" s="159"/>
      <c r="F29" s="147"/>
      <c r="G29" s="148"/>
      <c r="H29" s="130"/>
      <c r="I29" s="134"/>
      <c r="J29" s="130"/>
      <c r="K29" s="130"/>
      <c r="L29" s="130"/>
      <c r="M29" s="130"/>
      <c r="N29" s="130"/>
      <c r="O29" s="130"/>
      <c r="P29" s="130"/>
      <c r="Q29" s="130"/>
      <c r="R29" s="130"/>
      <c r="S29" s="130"/>
      <c r="T29" s="130"/>
      <c r="U29" s="130"/>
      <c r="V29" s="130"/>
      <c r="W29" s="130"/>
      <c r="X29" s="130"/>
      <c r="Y29" s="130"/>
      <c r="Z29" s="130"/>
    </row>
    <row r="30" ht="15.75" customHeight="1">
      <c r="A30" s="154"/>
      <c r="B30" s="154" t="s">
        <v>455</v>
      </c>
      <c r="C30" s="54"/>
      <c r="D30" s="63"/>
      <c r="E30" s="159"/>
      <c r="F30" s="147"/>
      <c r="G30" s="148"/>
      <c r="H30" s="130"/>
      <c r="I30" s="134"/>
      <c r="J30" s="130"/>
      <c r="K30" s="130"/>
      <c r="L30" s="130"/>
      <c r="M30" s="130"/>
      <c r="N30" s="130"/>
      <c r="O30" s="130"/>
      <c r="P30" s="130"/>
      <c r="Q30" s="130"/>
      <c r="R30" s="130"/>
      <c r="S30" s="130"/>
      <c r="T30" s="130"/>
      <c r="U30" s="130"/>
      <c r="V30" s="130"/>
      <c r="W30" s="130"/>
      <c r="X30" s="130"/>
      <c r="Y30" s="130"/>
      <c r="Z30" s="130"/>
    </row>
    <row r="31" ht="15.75" customHeight="1">
      <c r="A31" s="154"/>
      <c r="B31" s="154" t="s">
        <v>456</v>
      </c>
      <c r="C31" s="54"/>
      <c r="D31" s="63"/>
      <c r="E31" s="159"/>
      <c r="F31" s="147"/>
      <c r="G31" s="148"/>
      <c r="H31" s="130"/>
      <c r="I31" s="134"/>
      <c r="J31" s="130"/>
      <c r="K31" s="130"/>
      <c r="L31" s="130"/>
      <c r="M31" s="130"/>
      <c r="N31" s="130"/>
      <c r="O31" s="130"/>
      <c r="P31" s="130"/>
      <c r="Q31" s="130"/>
      <c r="R31" s="130"/>
      <c r="S31" s="130"/>
      <c r="T31" s="130"/>
      <c r="U31" s="130"/>
      <c r="V31" s="130"/>
      <c r="W31" s="130"/>
      <c r="X31" s="130"/>
      <c r="Y31" s="130"/>
      <c r="Z31" s="130"/>
    </row>
    <row r="32" ht="15.75" customHeight="1">
      <c r="A32" s="154"/>
      <c r="B32" s="154" t="s">
        <v>457</v>
      </c>
      <c r="C32" s="54"/>
      <c r="D32" s="63"/>
      <c r="E32" s="159"/>
      <c r="F32" s="147"/>
      <c r="G32" s="148"/>
      <c r="H32" s="130"/>
      <c r="I32" s="134"/>
      <c r="J32" s="130"/>
      <c r="K32" s="130"/>
      <c r="L32" s="130"/>
      <c r="M32" s="130"/>
      <c r="N32" s="130"/>
      <c r="O32" s="130"/>
      <c r="P32" s="130"/>
      <c r="Q32" s="130"/>
      <c r="R32" s="130"/>
      <c r="S32" s="130"/>
      <c r="T32" s="130"/>
      <c r="U32" s="130"/>
      <c r="V32" s="130"/>
      <c r="W32" s="130"/>
      <c r="X32" s="130"/>
      <c r="Y32" s="130"/>
      <c r="Z32" s="130"/>
    </row>
    <row r="33" ht="15.75" customHeight="1">
      <c r="A33" s="154"/>
      <c r="B33" s="154" t="s">
        <v>458</v>
      </c>
      <c r="C33" s="54"/>
      <c r="D33" s="63"/>
      <c r="E33" s="159"/>
      <c r="F33" s="147"/>
      <c r="G33" s="148"/>
      <c r="H33" s="130"/>
      <c r="I33" s="134"/>
      <c r="J33" s="130"/>
      <c r="K33" s="130"/>
      <c r="L33" s="130"/>
      <c r="M33" s="130"/>
      <c r="N33" s="130"/>
      <c r="O33" s="130"/>
      <c r="P33" s="130"/>
      <c r="Q33" s="130"/>
      <c r="R33" s="130"/>
      <c r="S33" s="130"/>
      <c r="T33" s="130"/>
      <c r="U33" s="130"/>
      <c r="V33" s="130"/>
      <c r="W33" s="130"/>
      <c r="X33" s="130"/>
      <c r="Y33" s="130"/>
      <c r="Z33" s="130"/>
    </row>
    <row r="34" ht="15.75" customHeight="1">
      <c r="A34" s="154"/>
      <c r="B34" s="154" t="s">
        <v>459</v>
      </c>
      <c r="C34" s="54"/>
      <c r="D34" s="63"/>
      <c r="E34" s="159"/>
      <c r="F34" s="147"/>
      <c r="G34" s="148"/>
      <c r="H34" s="130"/>
      <c r="I34" s="134"/>
      <c r="J34" s="130"/>
      <c r="K34" s="130"/>
      <c r="L34" s="130"/>
      <c r="M34" s="130"/>
      <c r="N34" s="130"/>
      <c r="O34" s="130"/>
      <c r="P34" s="130"/>
      <c r="Q34" s="130"/>
      <c r="R34" s="130"/>
      <c r="S34" s="130"/>
      <c r="T34" s="130"/>
      <c r="U34" s="130"/>
      <c r="V34" s="130"/>
      <c r="W34" s="130"/>
      <c r="X34" s="130"/>
      <c r="Y34" s="130"/>
      <c r="Z34" s="130"/>
    </row>
    <row r="35" ht="15.75" customHeight="1">
      <c r="A35" s="154"/>
      <c r="B35" s="154" t="s">
        <v>460</v>
      </c>
      <c r="C35" s="54"/>
      <c r="D35" s="63"/>
      <c r="E35" s="159"/>
      <c r="F35" s="147"/>
      <c r="G35" s="148"/>
      <c r="H35" s="130"/>
      <c r="I35" s="134"/>
      <c r="J35" s="130"/>
      <c r="K35" s="130"/>
      <c r="L35" s="130"/>
      <c r="M35" s="130"/>
      <c r="N35" s="130"/>
      <c r="O35" s="130"/>
      <c r="P35" s="130"/>
      <c r="Q35" s="130"/>
      <c r="R35" s="130"/>
      <c r="S35" s="130"/>
      <c r="T35" s="130"/>
      <c r="U35" s="130"/>
      <c r="V35" s="130"/>
      <c r="W35" s="130"/>
      <c r="X35" s="130"/>
      <c r="Y35" s="130"/>
      <c r="Z35" s="130"/>
    </row>
    <row r="36" ht="15.75" customHeight="1">
      <c r="A36" s="153"/>
      <c r="B36" s="154" t="s">
        <v>461</v>
      </c>
      <c r="C36" s="54"/>
      <c r="D36" s="63"/>
      <c r="E36" s="159"/>
      <c r="F36" s="147"/>
      <c r="G36" s="148"/>
      <c r="H36" s="130"/>
      <c r="I36" s="134"/>
      <c r="J36" s="130"/>
      <c r="K36" s="130"/>
      <c r="L36" s="130"/>
      <c r="M36" s="130"/>
      <c r="N36" s="130"/>
      <c r="O36" s="130"/>
      <c r="P36" s="130"/>
      <c r="Q36" s="130"/>
      <c r="R36" s="130"/>
      <c r="S36" s="130"/>
      <c r="T36" s="130"/>
      <c r="U36" s="130"/>
      <c r="V36" s="130"/>
      <c r="W36" s="130"/>
      <c r="X36" s="130"/>
      <c r="Y36" s="130"/>
      <c r="Z36" s="130"/>
    </row>
    <row r="37" ht="15.75" customHeight="1">
      <c r="A37" s="153"/>
      <c r="B37" s="154" t="s">
        <v>462</v>
      </c>
      <c r="C37" s="54"/>
      <c r="D37" s="63"/>
      <c r="E37" s="159"/>
      <c r="F37" s="147"/>
      <c r="G37" s="148"/>
      <c r="H37" s="130"/>
      <c r="I37" s="134"/>
      <c r="J37" s="130"/>
      <c r="K37" s="130"/>
      <c r="L37" s="130"/>
      <c r="M37" s="130"/>
      <c r="N37" s="130"/>
      <c r="O37" s="130"/>
      <c r="P37" s="130"/>
      <c r="Q37" s="130"/>
      <c r="R37" s="130"/>
      <c r="S37" s="130"/>
      <c r="T37" s="130"/>
      <c r="U37" s="130"/>
      <c r="V37" s="130"/>
      <c r="W37" s="130"/>
      <c r="X37" s="130"/>
      <c r="Y37" s="130"/>
      <c r="Z37" s="130"/>
    </row>
    <row r="38" ht="15.75" customHeight="1">
      <c r="A38" s="153" t="s">
        <v>53</v>
      </c>
      <c r="B38" s="154" t="s">
        <v>463</v>
      </c>
      <c r="C38" s="54" t="s">
        <v>33</v>
      </c>
      <c r="D38" s="63">
        <v>1.0</v>
      </c>
      <c r="E38" s="159"/>
      <c r="F38" s="147">
        <f>D38*E38</f>
        <v>0</v>
      </c>
      <c r="G38" s="148"/>
      <c r="H38" s="130"/>
      <c r="I38" s="134"/>
      <c r="J38" s="130"/>
      <c r="K38" s="130"/>
      <c r="L38" s="130"/>
      <c r="M38" s="130"/>
      <c r="N38" s="130"/>
      <c r="O38" s="130"/>
      <c r="P38" s="130"/>
      <c r="Q38" s="130"/>
      <c r="R38" s="130"/>
      <c r="S38" s="130"/>
      <c r="T38" s="130"/>
      <c r="U38" s="130"/>
      <c r="V38" s="130"/>
      <c r="W38" s="130"/>
      <c r="X38" s="130"/>
      <c r="Y38" s="130"/>
      <c r="Z38" s="130"/>
    </row>
    <row r="39" ht="15.75" customHeight="1">
      <c r="A39" s="153"/>
      <c r="B39" s="154" t="s">
        <v>464</v>
      </c>
      <c r="C39" s="54"/>
      <c r="D39" s="63"/>
      <c r="E39" s="159"/>
      <c r="F39" s="147"/>
      <c r="G39" s="148"/>
      <c r="H39" s="130"/>
      <c r="I39" s="134"/>
      <c r="J39" s="130"/>
      <c r="K39" s="130"/>
      <c r="L39" s="130"/>
      <c r="M39" s="130"/>
      <c r="N39" s="130"/>
      <c r="O39" s="130"/>
      <c r="P39" s="130"/>
      <c r="Q39" s="130"/>
      <c r="R39" s="130"/>
      <c r="S39" s="130"/>
      <c r="T39" s="130"/>
      <c r="U39" s="130"/>
      <c r="V39" s="130"/>
      <c r="W39" s="130"/>
      <c r="X39" s="130"/>
      <c r="Y39" s="130"/>
      <c r="Z39" s="130"/>
    </row>
    <row r="40" ht="15.75" customHeight="1">
      <c r="A40" s="153"/>
      <c r="B40" s="154" t="s">
        <v>465</v>
      </c>
      <c r="C40" s="54"/>
      <c r="D40" s="63"/>
      <c r="E40" s="159"/>
      <c r="F40" s="147"/>
      <c r="G40" s="148"/>
      <c r="H40" s="130"/>
      <c r="I40" s="134"/>
      <c r="J40" s="130"/>
      <c r="K40" s="130"/>
      <c r="L40" s="130"/>
      <c r="M40" s="130"/>
      <c r="N40" s="130"/>
      <c r="O40" s="130"/>
      <c r="P40" s="130"/>
      <c r="Q40" s="130"/>
      <c r="R40" s="130"/>
      <c r="S40" s="130"/>
      <c r="T40" s="130"/>
      <c r="U40" s="130"/>
      <c r="V40" s="130"/>
      <c r="W40" s="130"/>
      <c r="X40" s="130"/>
      <c r="Y40" s="130"/>
      <c r="Z40" s="130"/>
    </row>
    <row r="41" ht="15.75" customHeight="1">
      <c r="A41" s="153"/>
      <c r="B41" s="154" t="s">
        <v>454</v>
      </c>
      <c r="C41" s="54"/>
      <c r="D41" s="63"/>
      <c r="E41" s="159"/>
      <c r="F41" s="147"/>
      <c r="G41" s="148"/>
      <c r="H41" s="130"/>
      <c r="I41" s="134"/>
      <c r="J41" s="130"/>
      <c r="K41" s="130"/>
      <c r="L41" s="130"/>
      <c r="M41" s="130"/>
      <c r="N41" s="130"/>
      <c r="O41" s="130"/>
      <c r="P41" s="130"/>
      <c r="Q41" s="130"/>
      <c r="R41" s="130"/>
      <c r="S41" s="130"/>
      <c r="T41" s="130"/>
      <c r="U41" s="130"/>
      <c r="V41" s="130"/>
      <c r="W41" s="130"/>
      <c r="X41" s="130"/>
      <c r="Y41" s="130"/>
      <c r="Z41" s="130"/>
    </row>
    <row r="42" ht="15.75" customHeight="1">
      <c r="A42" s="153"/>
      <c r="B42" s="154" t="s">
        <v>455</v>
      </c>
      <c r="C42" s="54"/>
      <c r="D42" s="63"/>
      <c r="E42" s="159"/>
      <c r="F42" s="147"/>
      <c r="G42" s="148"/>
      <c r="H42" s="130"/>
      <c r="I42" s="134"/>
      <c r="J42" s="130"/>
      <c r="K42" s="130"/>
      <c r="L42" s="130"/>
      <c r="M42" s="130"/>
      <c r="N42" s="130"/>
      <c r="O42" s="130"/>
      <c r="P42" s="130"/>
      <c r="Q42" s="130"/>
      <c r="R42" s="130"/>
      <c r="S42" s="130"/>
      <c r="T42" s="130"/>
      <c r="U42" s="130"/>
      <c r="V42" s="130"/>
      <c r="W42" s="130"/>
      <c r="X42" s="130"/>
      <c r="Y42" s="130"/>
      <c r="Z42" s="130"/>
    </row>
    <row r="43" ht="15.75" customHeight="1">
      <c r="A43" s="153"/>
      <c r="B43" s="154" t="s">
        <v>466</v>
      </c>
      <c r="C43" s="54"/>
      <c r="D43" s="63"/>
      <c r="E43" s="159"/>
      <c r="F43" s="147"/>
      <c r="G43" s="148"/>
      <c r="H43" s="130"/>
      <c r="I43" s="134"/>
      <c r="J43" s="130"/>
      <c r="K43" s="130"/>
      <c r="L43" s="130"/>
      <c r="M43" s="130"/>
      <c r="N43" s="130"/>
      <c r="O43" s="130"/>
      <c r="P43" s="130"/>
      <c r="Q43" s="130"/>
      <c r="R43" s="130"/>
      <c r="S43" s="130"/>
      <c r="T43" s="130"/>
      <c r="U43" s="130"/>
      <c r="V43" s="130"/>
      <c r="W43" s="130"/>
      <c r="X43" s="130"/>
      <c r="Y43" s="130"/>
      <c r="Z43" s="130"/>
    </row>
    <row r="44" ht="15.75" customHeight="1">
      <c r="A44" s="153"/>
      <c r="B44" s="154" t="s">
        <v>467</v>
      </c>
      <c r="C44" s="54"/>
      <c r="D44" s="63"/>
      <c r="E44" s="159"/>
      <c r="F44" s="147"/>
      <c r="G44" s="148"/>
      <c r="H44" s="130"/>
      <c r="I44" s="134"/>
      <c r="J44" s="130"/>
      <c r="K44" s="130"/>
      <c r="L44" s="130"/>
      <c r="M44" s="130"/>
      <c r="N44" s="130"/>
      <c r="O44" s="130"/>
      <c r="P44" s="130"/>
      <c r="Q44" s="130"/>
      <c r="R44" s="130"/>
      <c r="S44" s="130"/>
      <c r="T44" s="130"/>
      <c r="U44" s="130"/>
      <c r="V44" s="130"/>
      <c r="W44" s="130"/>
      <c r="X44" s="130"/>
      <c r="Y44" s="130"/>
      <c r="Z44" s="130"/>
    </row>
    <row r="45" ht="15.75" customHeight="1">
      <c r="A45" s="153"/>
      <c r="B45" s="154" t="s">
        <v>458</v>
      </c>
      <c r="C45" s="54"/>
      <c r="D45" s="63"/>
      <c r="E45" s="159"/>
      <c r="F45" s="147"/>
      <c r="G45" s="148"/>
      <c r="H45" s="130"/>
      <c r="I45" s="134"/>
      <c r="J45" s="130"/>
      <c r="K45" s="130"/>
      <c r="L45" s="130"/>
      <c r="M45" s="130"/>
      <c r="N45" s="130"/>
      <c r="O45" s="130"/>
      <c r="P45" s="130"/>
      <c r="Q45" s="130"/>
      <c r="R45" s="130"/>
      <c r="S45" s="130"/>
      <c r="T45" s="130"/>
      <c r="U45" s="130"/>
      <c r="V45" s="130"/>
      <c r="W45" s="130"/>
      <c r="X45" s="130"/>
      <c r="Y45" s="130"/>
      <c r="Z45" s="130"/>
    </row>
    <row r="46" ht="15.75" customHeight="1">
      <c r="A46" s="153"/>
      <c r="B46" s="154" t="s">
        <v>468</v>
      </c>
      <c r="C46" s="54"/>
      <c r="D46" s="63"/>
      <c r="E46" s="159"/>
      <c r="F46" s="147"/>
      <c r="G46" s="148"/>
      <c r="H46" s="130"/>
      <c r="I46" s="134"/>
      <c r="J46" s="130"/>
      <c r="K46" s="130"/>
      <c r="L46" s="130"/>
      <c r="M46" s="130"/>
      <c r="N46" s="130"/>
      <c r="O46" s="130"/>
      <c r="P46" s="130"/>
      <c r="Q46" s="130"/>
      <c r="R46" s="130"/>
      <c r="S46" s="130"/>
      <c r="T46" s="130"/>
      <c r="U46" s="130"/>
      <c r="V46" s="130"/>
      <c r="W46" s="130"/>
      <c r="X46" s="130"/>
      <c r="Y46" s="130"/>
      <c r="Z46" s="130"/>
    </row>
    <row r="47" ht="15.75" customHeight="1">
      <c r="A47" s="153"/>
      <c r="B47" s="154" t="s">
        <v>469</v>
      </c>
      <c r="C47" s="54"/>
      <c r="D47" s="63"/>
      <c r="E47" s="159"/>
      <c r="F47" s="147"/>
      <c r="G47" s="148"/>
      <c r="H47" s="130"/>
      <c r="I47" s="134"/>
      <c r="J47" s="130"/>
      <c r="K47" s="130"/>
      <c r="L47" s="130"/>
      <c r="M47" s="130"/>
      <c r="N47" s="130"/>
      <c r="O47" s="130"/>
      <c r="P47" s="130"/>
      <c r="Q47" s="130"/>
      <c r="R47" s="130"/>
      <c r="S47" s="130"/>
      <c r="T47" s="130"/>
      <c r="U47" s="130"/>
      <c r="V47" s="130"/>
      <c r="W47" s="130"/>
      <c r="X47" s="130"/>
      <c r="Y47" s="130"/>
      <c r="Z47" s="130"/>
    </row>
    <row r="48" ht="15.75" customHeight="1">
      <c r="A48" s="153"/>
      <c r="B48" s="154" t="s">
        <v>470</v>
      </c>
      <c r="C48" s="54"/>
      <c r="D48" s="63"/>
      <c r="E48" s="159"/>
      <c r="F48" s="147"/>
      <c r="G48" s="148"/>
      <c r="H48" s="130"/>
      <c r="I48" s="134"/>
      <c r="J48" s="130"/>
      <c r="K48" s="130"/>
      <c r="L48" s="130"/>
      <c r="M48" s="130"/>
      <c r="N48" s="130"/>
      <c r="O48" s="130"/>
      <c r="P48" s="130"/>
      <c r="Q48" s="130"/>
      <c r="R48" s="130"/>
      <c r="S48" s="130"/>
      <c r="T48" s="130"/>
      <c r="U48" s="130"/>
      <c r="V48" s="130"/>
      <c r="W48" s="130"/>
      <c r="X48" s="130"/>
      <c r="Y48" s="130"/>
      <c r="Z48" s="130"/>
    </row>
    <row r="49" ht="15.75" customHeight="1">
      <c r="A49" s="153"/>
      <c r="B49" s="154" t="s">
        <v>471</v>
      </c>
      <c r="C49" s="54"/>
      <c r="D49" s="63"/>
      <c r="E49" s="159"/>
      <c r="F49" s="147"/>
      <c r="G49" s="148"/>
      <c r="H49" s="130"/>
      <c r="I49" s="134"/>
      <c r="J49" s="130"/>
      <c r="K49" s="130"/>
      <c r="L49" s="130"/>
      <c r="M49" s="130"/>
      <c r="N49" s="130"/>
      <c r="O49" s="130"/>
      <c r="P49" s="130"/>
      <c r="Q49" s="130"/>
      <c r="R49" s="130"/>
      <c r="S49" s="130"/>
      <c r="T49" s="130"/>
      <c r="U49" s="130"/>
      <c r="V49" s="130"/>
      <c r="W49" s="130"/>
      <c r="X49" s="130"/>
      <c r="Y49" s="130"/>
      <c r="Z49" s="130"/>
    </row>
    <row r="50" ht="15.75" customHeight="1">
      <c r="A50" s="153"/>
      <c r="B50" s="154" t="s">
        <v>472</v>
      </c>
      <c r="C50" s="54"/>
      <c r="D50" s="63"/>
      <c r="E50" s="159"/>
      <c r="F50" s="147"/>
      <c r="G50" s="148"/>
      <c r="H50" s="130"/>
      <c r="I50" s="134"/>
      <c r="J50" s="130"/>
      <c r="K50" s="130"/>
      <c r="L50" s="130"/>
      <c r="M50" s="130"/>
      <c r="N50" s="130"/>
      <c r="O50" s="130"/>
      <c r="P50" s="130"/>
      <c r="Q50" s="130"/>
      <c r="R50" s="130"/>
      <c r="S50" s="130"/>
      <c r="T50" s="130"/>
      <c r="U50" s="130"/>
      <c r="V50" s="130"/>
      <c r="W50" s="130"/>
      <c r="X50" s="130"/>
      <c r="Y50" s="130"/>
      <c r="Z50" s="130"/>
    </row>
    <row r="51" ht="15.75" customHeight="1">
      <c r="A51" s="153"/>
      <c r="B51" s="154" t="s">
        <v>473</v>
      </c>
      <c r="C51" s="54"/>
      <c r="D51" s="63"/>
      <c r="E51" s="159"/>
      <c r="F51" s="147"/>
      <c r="G51" s="148"/>
      <c r="H51" s="130"/>
      <c r="I51" s="134"/>
      <c r="J51" s="130"/>
      <c r="K51" s="130"/>
      <c r="L51" s="130"/>
      <c r="M51" s="130"/>
      <c r="N51" s="130"/>
      <c r="O51" s="130"/>
      <c r="P51" s="130"/>
      <c r="Q51" s="130"/>
      <c r="R51" s="130"/>
      <c r="S51" s="130"/>
      <c r="T51" s="130"/>
      <c r="U51" s="130"/>
      <c r="V51" s="130"/>
      <c r="W51" s="130"/>
      <c r="X51" s="130"/>
      <c r="Y51" s="130"/>
      <c r="Z51" s="130"/>
    </row>
    <row r="52" ht="15.75" customHeight="1">
      <c r="A52" s="153"/>
      <c r="B52" s="154" t="s">
        <v>474</v>
      </c>
      <c r="C52" s="54"/>
      <c r="D52" s="63"/>
      <c r="E52" s="159"/>
      <c r="F52" s="147"/>
      <c r="G52" s="148"/>
      <c r="H52" s="130"/>
      <c r="I52" s="134"/>
      <c r="J52" s="130"/>
      <c r="K52" s="130"/>
      <c r="L52" s="130"/>
      <c r="M52" s="130"/>
      <c r="N52" s="130"/>
      <c r="O52" s="130"/>
      <c r="P52" s="130"/>
      <c r="Q52" s="130"/>
      <c r="R52" s="130"/>
      <c r="S52" s="130"/>
      <c r="T52" s="130"/>
      <c r="U52" s="130"/>
      <c r="V52" s="130"/>
      <c r="W52" s="130"/>
      <c r="X52" s="130"/>
      <c r="Y52" s="130"/>
      <c r="Z52" s="130"/>
    </row>
    <row r="53" ht="15.75" customHeight="1">
      <c r="A53" s="153"/>
      <c r="B53" s="154" t="s">
        <v>475</v>
      </c>
      <c r="C53" s="54"/>
      <c r="D53" s="63"/>
      <c r="E53" s="159"/>
      <c r="F53" s="147"/>
      <c r="G53" s="148"/>
      <c r="H53" s="130"/>
      <c r="I53" s="134"/>
      <c r="J53" s="130"/>
      <c r="K53" s="130"/>
      <c r="L53" s="130"/>
      <c r="M53" s="130"/>
      <c r="N53" s="130"/>
      <c r="O53" s="130"/>
      <c r="P53" s="130"/>
      <c r="Q53" s="130"/>
      <c r="R53" s="130"/>
      <c r="S53" s="130"/>
      <c r="T53" s="130"/>
      <c r="U53" s="130"/>
      <c r="V53" s="130"/>
      <c r="W53" s="130"/>
      <c r="X53" s="130"/>
      <c r="Y53" s="130"/>
      <c r="Z53" s="130"/>
    </row>
    <row r="54" ht="15.75" customHeight="1">
      <c r="A54" s="153"/>
      <c r="B54" s="154" t="s">
        <v>476</v>
      </c>
      <c r="C54" s="54"/>
      <c r="D54" s="63"/>
      <c r="E54" s="159"/>
      <c r="F54" s="147"/>
      <c r="G54" s="148"/>
      <c r="H54" s="130"/>
      <c r="I54" s="134"/>
      <c r="J54" s="130"/>
      <c r="K54" s="130"/>
      <c r="L54" s="130"/>
      <c r="M54" s="130"/>
      <c r="N54" s="130"/>
      <c r="O54" s="130"/>
      <c r="P54" s="130"/>
      <c r="Q54" s="130"/>
      <c r="R54" s="130"/>
      <c r="S54" s="130"/>
      <c r="T54" s="130"/>
      <c r="U54" s="130"/>
      <c r="V54" s="130"/>
      <c r="W54" s="130"/>
      <c r="X54" s="130"/>
      <c r="Y54" s="130"/>
      <c r="Z54" s="130"/>
    </row>
    <row r="55" ht="15.75" customHeight="1">
      <c r="A55" s="153"/>
      <c r="B55" s="154" t="s">
        <v>477</v>
      </c>
      <c r="C55" s="54"/>
      <c r="D55" s="63"/>
      <c r="E55" s="159"/>
      <c r="F55" s="147"/>
      <c r="G55" s="148"/>
      <c r="H55" s="130"/>
      <c r="I55" s="134"/>
      <c r="J55" s="130"/>
      <c r="K55" s="130"/>
      <c r="L55" s="130"/>
      <c r="M55" s="130"/>
      <c r="N55" s="130"/>
      <c r="O55" s="130"/>
      <c r="P55" s="130"/>
      <c r="Q55" s="130"/>
      <c r="R55" s="130"/>
      <c r="S55" s="130"/>
      <c r="T55" s="130"/>
      <c r="U55" s="130"/>
      <c r="V55" s="130"/>
      <c r="W55" s="130"/>
      <c r="X55" s="130"/>
      <c r="Y55" s="130"/>
      <c r="Z55" s="130"/>
    </row>
    <row r="56" ht="15.75" customHeight="1">
      <c r="A56" s="153" t="s">
        <v>55</v>
      </c>
      <c r="B56" s="154" t="s">
        <v>463</v>
      </c>
      <c r="C56" s="54" t="s">
        <v>33</v>
      </c>
      <c r="D56" s="63">
        <v>1.0</v>
      </c>
      <c r="E56" s="159"/>
      <c r="F56" s="147">
        <f>D56*E56</f>
        <v>0</v>
      </c>
      <c r="G56" s="148"/>
      <c r="H56" s="130"/>
      <c r="I56" s="134"/>
      <c r="J56" s="130"/>
      <c r="K56" s="130"/>
      <c r="L56" s="130"/>
      <c r="M56" s="130"/>
      <c r="N56" s="130"/>
      <c r="O56" s="130"/>
      <c r="P56" s="130"/>
      <c r="Q56" s="130"/>
      <c r="R56" s="130"/>
      <c r="S56" s="130"/>
      <c r="T56" s="130"/>
      <c r="U56" s="130"/>
      <c r="V56" s="130"/>
      <c r="W56" s="130"/>
      <c r="X56" s="130"/>
      <c r="Y56" s="130"/>
      <c r="Z56" s="130"/>
    </row>
    <row r="57" ht="15.75" customHeight="1">
      <c r="A57" s="153"/>
      <c r="B57" s="154" t="s">
        <v>478</v>
      </c>
      <c r="C57" s="54"/>
      <c r="D57" s="63"/>
      <c r="E57" s="159"/>
      <c r="F57" s="147"/>
      <c r="G57" s="148"/>
      <c r="H57" s="130"/>
      <c r="I57" s="134"/>
      <c r="J57" s="130"/>
      <c r="K57" s="130"/>
      <c r="L57" s="130"/>
      <c r="M57" s="130"/>
      <c r="N57" s="130"/>
      <c r="O57" s="130"/>
      <c r="P57" s="130"/>
      <c r="Q57" s="130"/>
      <c r="R57" s="130"/>
      <c r="S57" s="130"/>
      <c r="T57" s="130"/>
      <c r="U57" s="130"/>
      <c r="V57" s="130"/>
      <c r="W57" s="130"/>
      <c r="X57" s="130"/>
      <c r="Y57" s="130"/>
      <c r="Z57" s="130"/>
    </row>
    <row r="58" ht="15.75" customHeight="1">
      <c r="A58" s="153"/>
      <c r="B58" s="154" t="s">
        <v>479</v>
      </c>
      <c r="C58" s="54"/>
      <c r="D58" s="63"/>
      <c r="E58" s="159"/>
      <c r="F58" s="147"/>
      <c r="G58" s="148"/>
      <c r="H58" s="130"/>
      <c r="I58" s="134"/>
      <c r="J58" s="130"/>
      <c r="K58" s="130"/>
      <c r="L58" s="130"/>
      <c r="M58" s="130"/>
      <c r="N58" s="130"/>
      <c r="O58" s="130"/>
      <c r="P58" s="130"/>
      <c r="Q58" s="130"/>
      <c r="R58" s="130"/>
      <c r="S58" s="130"/>
      <c r="T58" s="130"/>
      <c r="U58" s="130"/>
      <c r="V58" s="130"/>
      <c r="W58" s="130"/>
      <c r="X58" s="130"/>
      <c r="Y58" s="130"/>
      <c r="Z58" s="130"/>
    </row>
    <row r="59" ht="15.75" customHeight="1">
      <c r="A59" s="153"/>
      <c r="B59" s="154" t="s">
        <v>454</v>
      </c>
      <c r="C59" s="54"/>
      <c r="D59" s="63"/>
      <c r="E59" s="159"/>
      <c r="F59" s="147"/>
      <c r="G59" s="148"/>
      <c r="H59" s="130"/>
      <c r="I59" s="134"/>
      <c r="J59" s="130"/>
      <c r="K59" s="130"/>
      <c r="L59" s="130"/>
      <c r="M59" s="130"/>
      <c r="N59" s="130"/>
      <c r="O59" s="130"/>
      <c r="P59" s="130"/>
      <c r="Q59" s="130"/>
      <c r="R59" s="130"/>
      <c r="S59" s="130"/>
      <c r="T59" s="130"/>
      <c r="U59" s="130"/>
      <c r="V59" s="130"/>
      <c r="W59" s="130"/>
      <c r="X59" s="130"/>
      <c r="Y59" s="130"/>
      <c r="Z59" s="130"/>
    </row>
    <row r="60" ht="15.75" customHeight="1">
      <c r="A60" s="153"/>
      <c r="B60" s="154" t="s">
        <v>455</v>
      </c>
      <c r="C60" s="54"/>
      <c r="D60" s="63"/>
      <c r="E60" s="159"/>
      <c r="F60" s="147"/>
      <c r="G60" s="148"/>
      <c r="H60" s="130"/>
      <c r="I60" s="134"/>
      <c r="J60" s="130"/>
      <c r="K60" s="130"/>
      <c r="L60" s="130"/>
      <c r="M60" s="130"/>
      <c r="N60" s="130"/>
      <c r="O60" s="130"/>
      <c r="P60" s="130"/>
      <c r="Q60" s="130"/>
      <c r="R60" s="130"/>
      <c r="S60" s="130"/>
      <c r="T60" s="130"/>
      <c r="U60" s="130"/>
      <c r="V60" s="130"/>
      <c r="W60" s="130"/>
      <c r="X60" s="130"/>
      <c r="Y60" s="130"/>
      <c r="Z60" s="130"/>
    </row>
    <row r="61" ht="15.75" customHeight="1">
      <c r="A61" s="153"/>
      <c r="B61" s="154" t="s">
        <v>480</v>
      </c>
      <c r="C61" s="54"/>
      <c r="D61" s="63"/>
      <c r="E61" s="159"/>
      <c r="F61" s="147"/>
      <c r="G61" s="148"/>
      <c r="H61" s="130"/>
      <c r="I61" s="134"/>
      <c r="J61" s="130"/>
      <c r="K61" s="130"/>
      <c r="L61" s="130"/>
      <c r="M61" s="130"/>
      <c r="N61" s="130"/>
      <c r="O61" s="130"/>
      <c r="P61" s="130"/>
      <c r="Q61" s="130"/>
      <c r="R61" s="130"/>
      <c r="S61" s="130"/>
      <c r="T61" s="130"/>
      <c r="U61" s="130"/>
      <c r="V61" s="130"/>
      <c r="W61" s="130"/>
      <c r="X61" s="130"/>
      <c r="Y61" s="130"/>
      <c r="Z61" s="130"/>
    </row>
    <row r="62" ht="15.75" customHeight="1">
      <c r="A62" s="153"/>
      <c r="B62" s="154" t="s">
        <v>481</v>
      </c>
      <c r="C62" s="54"/>
      <c r="D62" s="63"/>
      <c r="E62" s="159"/>
      <c r="F62" s="147"/>
      <c r="G62" s="148"/>
      <c r="H62" s="130"/>
      <c r="I62" s="134"/>
      <c r="J62" s="130"/>
      <c r="K62" s="130"/>
      <c r="L62" s="130"/>
      <c r="M62" s="130"/>
      <c r="N62" s="130"/>
      <c r="O62" s="130"/>
      <c r="P62" s="130"/>
      <c r="Q62" s="130"/>
      <c r="R62" s="130"/>
      <c r="S62" s="130"/>
      <c r="T62" s="130"/>
      <c r="U62" s="130"/>
      <c r="V62" s="130"/>
      <c r="W62" s="130"/>
      <c r="X62" s="130"/>
      <c r="Y62" s="130"/>
      <c r="Z62" s="130"/>
    </row>
    <row r="63" ht="15.75" customHeight="1">
      <c r="A63" s="153"/>
      <c r="B63" s="145" t="s">
        <v>458</v>
      </c>
      <c r="C63" s="54"/>
      <c r="D63" s="63"/>
      <c r="E63" s="159"/>
      <c r="F63" s="147"/>
      <c r="G63" s="148"/>
      <c r="H63" s="130"/>
      <c r="I63" s="134"/>
      <c r="J63" s="130"/>
      <c r="K63" s="130"/>
      <c r="L63" s="130"/>
      <c r="M63" s="130"/>
      <c r="N63" s="130"/>
      <c r="O63" s="130"/>
      <c r="P63" s="130"/>
      <c r="Q63" s="130"/>
      <c r="R63" s="130"/>
      <c r="S63" s="130"/>
      <c r="T63" s="130"/>
      <c r="U63" s="130"/>
      <c r="V63" s="130"/>
      <c r="W63" s="130"/>
      <c r="X63" s="130"/>
      <c r="Y63" s="130"/>
      <c r="Z63" s="130"/>
    </row>
    <row r="64" ht="15.75" customHeight="1">
      <c r="A64" s="153"/>
      <c r="B64" s="154" t="s">
        <v>482</v>
      </c>
      <c r="C64" s="54"/>
      <c r="D64" s="63"/>
      <c r="E64" s="159"/>
      <c r="F64" s="147"/>
      <c r="G64" s="148"/>
      <c r="H64" s="130"/>
      <c r="I64" s="134"/>
      <c r="J64" s="130"/>
      <c r="K64" s="130"/>
      <c r="L64" s="130"/>
      <c r="M64" s="130"/>
      <c r="N64" s="130"/>
      <c r="O64" s="130"/>
      <c r="P64" s="130"/>
      <c r="Q64" s="130"/>
      <c r="R64" s="130"/>
      <c r="S64" s="130"/>
      <c r="T64" s="130"/>
      <c r="U64" s="130"/>
      <c r="V64" s="130"/>
      <c r="W64" s="130"/>
      <c r="X64" s="130"/>
      <c r="Y64" s="130"/>
      <c r="Z64" s="130"/>
    </row>
    <row r="65" ht="15.75" customHeight="1">
      <c r="A65" s="153"/>
      <c r="B65" s="154" t="s">
        <v>483</v>
      </c>
      <c r="C65" s="54"/>
      <c r="D65" s="63"/>
      <c r="E65" s="159"/>
      <c r="F65" s="147"/>
      <c r="G65" s="148"/>
      <c r="H65" s="130"/>
      <c r="I65" s="134"/>
      <c r="J65" s="130"/>
      <c r="K65" s="130"/>
      <c r="L65" s="130"/>
      <c r="M65" s="130"/>
      <c r="N65" s="130"/>
      <c r="O65" s="130"/>
      <c r="P65" s="130"/>
      <c r="Q65" s="130"/>
      <c r="R65" s="130"/>
      <c r="S65" s="130"/>
      <c r="T65" s="130"/>
      <c r="U65" s="130"/>
      <c r="V65" s="130"/>
      <c r="W65" s="130"/>
      <c r="X65" s="130"/>
      <c r="Y65" s="130"/>
      <c r="Z65" s="130"/>
    </row>
    <row r="66" ht="15.75" customHeight="1">
      <c r="A66" s="153"/>
      <c r="B66" s="154" t="s">
        <v>484</v>
      </c>
      <c r="C66" s="54"/>
      <c r="D66" s="63"/>
      <c r="E66" s="159"/>
      <c r="F66" s="147"/>
      <c r="G66" s="148"/>
      <c r="H66" s="130"/>
      <c r="I66" s="134"/>
      <c r="J66" s="130"/>
      <c r="K66" s="130"/>
      <c r="L66" s="130"/>
      <c r="M66" s="130"/>
      <c r="N66" s="130"/>
      <c r="O66" s="130"/>
      <c r="P66" s="130"/>
      <c r="Q66" s="130"/>
      <c r="R66" s="130"/>
      <c r="S66" s="130"/>
      <c r="T66" s="130"/>
      <c r="U66" s="130"/>
      <c r="V66" s="130"/>
      <c r="W66" s="130"/>
      <c r="X66" s="130"/>
      <c r="Y66" s="130"/>
      <c r="Z66" s="130"/>
    </row>
    <row r="67" ht="15.75" customHeight="1">
      <c r="A67" s="153"/>
      <c r="B67" s="154" t="s">
        <v>470</v>
      </c>
      <c r="C67" s="54"/>
      <c r="D67" s="63"/>
      <c r="E67" s="159"/>
      <c r="F67" s="147"/>
      <c r="G67" s="148"/>
      <c r="H67" s="130"/>
      <c r="I67" s="134"/>
      <c r="J67" s="130"/>
      <c r="K67" s="130"/>
      <c r="L67" s="130"/>
      <c r="M67" s="130"/>
      <c r="N67" s="130"/>
      <c r="O67" s="130"/>
      <c r="P67" s="130"/>
      <c r="Q67" s="130"/>
      <c r="R67" s="130"/>
      <c r="S67" s="130"/>
      <c r="T67" s="130"/>
      <c r="U67" s="130"/>
      <c r="V67" s="130"/>
      <c r="W67" s="130"/>
      <c r="X67" s="130"/>
      <c r="Y67" s="130"/>
      <c r="Z67" s="130"/>
    </row>
    <row r="68" ht="15.75" customHeight="1">
      <c r="A68" s="153"/>
      <c r="B68" s="154" t="s">
        <v>485</v>
      </c>
      <c r="C68" s="54"/>
      <c r="D68" s="63"/>
      <c r="E68" s="159"/>
      <c r="F68" s="147"/>
      <c r="G68" s="148"/>
      <c r="H68" s="130"/>
      <c r="I68" s="134"/>
      <c r="J68" s="130"/>
      <c r="K68" s="130"/>
      <c r="L68" s="130"/>
      <c r="M68" s="130"/>
      <c r="N68" s="130"/>
      <c r="O68" s="130"/>
      <c r="P68" s="130"/>
      <c r="Q68" s="130"/>
      <c r="R68" s="130"/>
      <c r="S68" s="130"/>
      <c r="T68" s="130"/>
      <c r="U68" s="130"/>
      <c r="V68" s="130"/>
      <c r="W68" s="130"/>
      <c r="X68" s="130"/>
      <c r="Y68" s="130"/>
      <c r="Z68" s="130"/>
    </row>
    <row r="69" ht="15.75" customHeight="1">
      <c r="A69" s="153"/>
      <c r="B69" s="154" t="s">
        <v>486</v>
      </c>
      <c r="C69" s="54"/>
      <c r="D69" s="63"/>
      <c r="E69" s="159"/>
      <c r="F69" s="147"/>
      <c r="G69" s="148"/>
      <c r="H69" s="130"/>
      <c r="I69" s="134"/>
      <c r="J69" s="130"/>
      <c r="K69" s="130"/>
      <c r="L69" s="130"/>
      <c r="M69" s="130"/>
      <c r="N69" s="130"/>
      <c r="O69" s="130"/>
      <c r="P69" s="130"/>
      <c r="Q69" s="130"/>
      <c r="R69" s="130"/>
      <c r="S69" s="130"/>
      <c r="T69" s="130"/>
      <c r="U69" s="130"/>
      <c r="V69" s="130"/>
      <c r="W69" s="130"/>
      <c r="X69" s="130"/>
      <c r="Y69" s="130"/>
      <c r="Z69" s="130"/>
    </row>
    <row r="70" ht="15.75" customHeight="1">
      <c r="A70" s="153"/>
      <c r="B70" s="154" t="s">
        <v>487</v>
      </c>
      <c r="C70" s="54"/>
      <c r="D70" s="63"/>
      <c r="E70" s="159"/>
      <c r="F70" s="147"/>
      <c r="G70" s="148"/>
      <c r="H70" s="130"/>
      <c r="I70" s="134"/>
      <c r="J70" s="130"/>
      <c r="K70" s="130"/>
      <c r="L70" s="130"/>
      <c r="M70" s="130"/>
      <c r="N70" s="130"/>
      <c r="O70" s="130"/>
      <c r="P70" s="130"/>
      <c r="Q70" s="130"/>
      <c r="R70" s="130"/>
      <c r="S70" s="130"/>
      <c r="T70" s="130"/>
      <c r="U70" s="130"/>
      <c r="V70" s="130"/>
      <c r="W70" s="130"/>
      <c r="X70" s="130"/>
      <c r="Y70" s="130"/>
      <c r="Z70" s="130"/>
    </row>
    <row r="71" ht="15.75" customHeight="1">
      <c r="A71" s="153"/>
      <c r="B71" s="154" t="s">
        <v>488</v>
      </c>
      <c r="C71" s="54"/>
      <c r="D71" s="63"/>
      <c r="E71" s="159"/>
      <c r="F71" s="147"/>
      <c r="G71" s="148"/>
      <c r="H71" s="130"/>
      <c r="I71" s="134"/>
      <c r="J71" s="130"/>
      <c r="K71" s="130"/>
      <c r="L71" s="130"/>
      <c r="M71" s="130"/>
      <c r="N71" s="130"/>
      <c r="O71" s="130"/>
      <c r="P71" s="130"/>
      <c r="Q71" s="130"/>
      <c r="R71" s="130"/>
      <c r="S71" s="130"/>
      <c r="T71" s="130"/>
      <c r="U71" s="130"/>
      <c r="V71" s="130"/>
      <c r="W71" s="130"/>
      <c r="X71" s="130"/>
      <c r="Y71" s="130"/>
      <c r="Z71" s="130"/>
    </row>
    <row r="72" ht="15.75" customHeight="1">
      <c r="A72" s="153"/>
      <c r="B72" s="154" t="s">
        <v>489</v>
      </c>
      <c r="C72" s="54"/>
      <c r="D72" s="63"/>
      <c r="E72" s="159"/>
      <c r="F72" s="147"/>
      <c r="G72" s="148"/>
      <c r="H72" s="130"/>
      <c r="I72" s="134"/>
      <c r="J72" s="130"/>
      <c r="K72" s="130"/>
      <c r="L72" s="130"/>
      <c r="M72" s="130"/>
      <c r="N72" s="130"/>
      <c r="O72" s="130"/>
      <c r="P72" s="130"/>
      <c r="Q72" s="130"/>
      <c r="R72" s="130"/>
      <c r="S72" s="130"/>
      <c r="T72" s="130"/>
      <c r="U72" s="130"/>
      <c r="V72" s="130"/>
      <c r="W72" s="130"/>
      <c r="X72" s="130"/>
      <c r="Y72" s="130"/>
      <c r="Z72" s="130"/>
    </row>
    <row r="73" ht="15.75" customHeight="1">
      <c r="A73" s="153"/>
      <c r="B73" s="154" t="s">
        <v>477</v>
      </c>
      <c r="C73" s="54"/>
      <c r="D73" s="63"/>
      <c r="E73" s="159"/>
      <c r="F73" s="147"/>
      <c r="G73" s="148"/>
      <c r="H73" s="130"/>
      <c r="I73" s="134"/>
      <c r="J73" s="130"/>
      <c r="K73" s="130"/>
      <c r="L73" s="130"/>
      <c r="M73" s="130"/>
      <c r="N73" s="130"/>
      <c r="O73" s="130"/>
      <c r="P73" s="130"/>
      <c r="Q73" s="130"/>
      <c r="R73" s="130"/>
      <c r="S73" s="130"/>
      <c r="T73" s="130"/>
      <c r="U73" s="130"/>
      <c r="V73" s="130"/>
      <c r="W73" s="130"/>
      <c r="X73" s="130"/>
      <c r="Y73" s="130"/>
      <c r="Z73" s="130"/>
    </row>
    <row r="74" ht="15.75" customHeight="1">
      <c r="A74" s="153" t="s">
        <v>57</v>
      </c>
      <c r="B74" s="154" t="s">
        <v>490</v>
      </c>
      <c r="C74" s="54" t="s">
        <v>33</v>
      </c>
      <c r="D74" s="63">
        <v>1.0</v>
      </c>
      <c r="E74" s="159"/>
      <c r="F74" s="147">
        <f>D74*E74</f>
        <v>0</v>
      </c>
      <c r="G74" s="148"/>
      <c r="H74" s="130"/>
      <c r="I74" s="134"/>
      <c r="J74" s="130"/>
      <c r="K74" s="130"/>
      <c r="L74" s="130"/>
      <c r="M74" s="130"/>
      <c r="N74" s="130"/>
      <c r="O74" s="130"/>
      <c r="P74" s="130"/>
      <c r="Q74" s="130"/>
      <c r="R74" s="130"/>
      <c r="S74" s="130"/>
      <c r="T74" s="130"/>
      <c r="U74" s="130"/>
      <c r="V74" s="130"/>
      <c r="W74" s="130"/>
      <c r="X74" s="130"/>
      <c r="Y74" s="130"/>
      <c r="Z74" s="130"/>
    </row>
    <row r="75" ht="15.75" customHeight="1">
      <c r="A75" s="153"/>
      <c r="B75" s="154" t="s">
        <v>491</v>
      </c>
      <c r="C75" s="54"/>
      <c r="D75" s="63"/>
      <c r="E75" s="159"/>
      <c r="F75" s="147"/>
      <c r="G75" s="148"/>
      <c r="H75" s="130"/>
      <c r="I75" s="134"/>
      <c r="J75" s="130"/>
      <c r="K75" s="130"/>
      <c r="L75" s="130"/>
      <c r="M75" s="130"/>
      <c r="N75" s="130"/>
      <c r="O75" s="130"/>
      <c r="P75" s="130"/>
      <c r="Q75" s="130"/>
      <c r="R75" s="130"/>
      <c r="S75" s="130"/>
      <c r="T75" s="130"/>
      <c r="U75" s="130"/>
      <c r="V75" s="130"/>
      <c r="W75" s="130"/>
      <c r="X75" s="130"/>
      <c r="Y75" s="130"/>
      <c r="Z75" s="130"/>
    </row>
    <row r="76" ht="15.75" customHeight="1">
      <c r="A76" s="153"/>
      <c r="B76" s="154" t="s">
        <v>492</v>
      </c>
      <c r="C76" s="54"/>
      <c r="D76" s="63"/>
      <c r="E76" s="159"/>
      <c r="F76" s="147"/>
      <c r="G76" s="148"/>
      <c r="H76" s="130"/>
      <c r="I76" s="134"/>
      <c r="J76" s="130"/>
      <c r="K76" s="130"/>
      <c r="L76" s="130"/>
      <c r="M76" s="130"/>
      <c r="N76" s="130"/>
      <c r="O76" s="130"/>
      <c r="P76" s="130"/>
      <c r="Q76" s="130"/>
      <c r="R76" s="130"/>
      <c r="S76" s="130"/>
      <c r="T76" s="130"/>
      <c r="U76" s="130"/>
      <c r="V76" s="130"/>
      <c r="W76" s="130"/>
      <c r="X76" s="130"/>
      <c r="Y76" s="130"/>
      <c r="Z76" s="130"/>
    </row>
    <row r="77" ht="15.75" customHeight="1">
      <c r="A77" s="153"/>
      <c r="B77" s="154" t="s">
        <v>493</v>
      </c>
      <c r="C77" s="54"/>
      <c r="D77" s="63"/>
      <c r="E77" s="159"/>
      <c r="F77" s="147"/>
      <c r="G77" s="148"/>
      <c r="H77" s="130"/>
      <c r="I77" s="134"/>
      <c r="J77" s="130"/>
      <c r="K77" s="130"/>
      <c r="L77" s="130"/>
      <c r="M77" s="130"/>
      <c r="N77" s="130"/>
      <c r="O77" s="130"/>
      <c r="P77" s="130"/>
      <c r="Q77" s="130"/>
      <c r="R77" s="130"/>
      <c r="S77" s="130"/>
      <c r="T77" s="130"/>
      <c r="U77" s="130"/>
      <c r="V77" s="130"/>
      <c r="W77" s="130"/>
      <c r="X77" s="130"/>
      <c r="Y77" s="130"/>
      <c r="Z77" s="130"/>
    </row>
    <row r="78" ht="15.75" customHeight="1">
      <c r="A78" s="153"/>
      <c r="B78" s="154" t="s">
        <v>454</v>
      </c>
      <c r="C78" s="54"/>
      <c r="D78" s="63"/>
      <c r="E78" s="159"/>
      <c r="F78" s="147"/>
      <c r="G78" s="148"/>
      <c r="H78" s="130"/>
      <c r="I78" s="134"/>
      <c r="J78" s="130"/>
      <c r="K78" s="130"/>
      <c r="L78" s="130"/>
      <c r="M78" s="130"/>
      <c r="N78" s="130"/>
      <c r="O78" s="130"/>
      <c r="P78" s="130"/>
      <c r="Q78" s="130"/>
      <c r="R78" s="130"/>
      <c r="S78" s="130"/>
      <c r="T78" s="130"/>
      <c r="U78" s="130"/>
      <c r="V78" s="130"/>
      <c r="W78" s="130"/>
      <c r="X78" s="130"/>
      <c r="Y78" s="130"/>
      <c r="Z78" s="130"/>
    </row>
    <row r="79" ht="15.75" customHeight="1">
      <c r="A79" s="153"/>
      <c r="B79" s="154" t="s">
        <v>455</v>
      </c>
      <c r="C79" s="54"/>
      <c r="D79" s="63"/>
      <c r="E79" s="159"/>
      <c r="F79" s="147"/>
      <c r="G79" s="148"/>
      <c r="H79" s="130"/>
      <c r="I79" s="134"/>
      <c r="J79" s="130"/>
      <c r="K79" s="130"/>
      <c r="L79" s="130"/>
      <c r="M79" s="130"/>
      <c r="N79" s="130"/>
      <c r="O79" s="130"/>
      <c r="P79" s="130"/>
      <c r="Q79" s="130"/>
      <c r="R79" s="130"/>
      <c r="S79" s="130"/>
      <c r="T79" s="130"/>
      <c r="U79" s="130"/>
      <c r="V79" s="130"/>
      <c r="W79" s="130"/>
      <c r="X79" s="130"/>
      <c r="Y79" s="130"/>
      <c r="Z79" s="130"/>
    </row>
    <row r="80" ht="15.75" customHeight="1">
      <c r="A80" s="153"/>
      <c r="B80" s="154" t="s">
        <v>494</v>
      </c>
      <c r="C80" s="54"/>
      <c r="D80" s="63"/>
      <c r="E80" s="159"/>
      <c r="F80" s="147"/>
      <c r="G80" s="148"/>
      <c r="H80" s="130"/>
      <c r="I80" s="134"/>
      <c r="J80" s="130"/>
      <c r="K80" s="130"/>
      <c r="L80" s="130"/>
      <c r="M80" s="130"/>
      <c r="N80" s="130"/>
      <c r="O80" s="130"/>
      <c r="P80" s="130"/>
      <c r="Q80" s="130"/>
      <c r="R80" s="130"/>
      <c r="S80" s="130"/>
      <c r="T80" s="130"/>
      <c r="U80" s="130"/>
      <c r="V80" s="130"/>
      <c r="W80" s="130"/>
      <c r="X80" s="130"/>
      <c r="Y80" s="130"/>
      <c r="Z80" s="130"/>
    </row>
    <row r="81" ht="15.75" customHeight="1">
      <c r="A81" s="153"/>
      <c r="B81" s="154" t="s">
        <v>458</v>
      </c>
      <c r="C81" s="54"/>
      <c r="D81" s="63"/>
      <c r="E81" s="159"/>
      <c r="F81" s="147"/>
      <c r="G81" s="148"/>
      <c r="H81" s="130"/>
      <c r="I81" s="134"/>
      <c r="J81" s="130"/>
      <c r="K81" s="130"/>
      <c r="L81" s="130"/>
      <c r="M81" s="130"/>
      <c r="N81" s="130"/>
      <c r="O81" s="130"/>
      <c r="P81" s="130"/>
      <c r="Q81" s="130"/>
      <c r="R81" s="130"/>
      <c r="S81" s="130"/>
      <c r="T81" s="130"/>
      <c r="U81" s="130"/>
      <c r="V81" s="130"/>
      <c r="W81" s="130"/>
      <c r="X81" s="130"/>
      <c r="Y81" s="130"/>
      <c r="Z81" s="130"/>
    </row>
    <row r="82" ht="15.75" customHeight="1">
      <c r="A82" s="153"/>
      <c r="B82" s="154" t="s">
        <v>495</v>
      </c>
      <c r="C82" s="54"/>
      <c r="D82" s="63"/>
      <c r="E82" s="159"/>
      <c r="F82" s="147"/>
      <c r="G82" s="148"/>
      <c r="H82" s="130"/>
      <c r="I82" s="134"/>
      <c r="J82" s="130"/>
      <c r="K82" s="130"/>
      <c r="L82" s="130"/>
      <c r="M82" s="130"/>
      <c r="N82" s="130"/>
      <c r="O82" s="130"/>
      <c r="P82" s="130"/>
      <c r="Q82" s="130"/>
      <c r="R82" s="130"/>
      <c r="S82" s="130"/>
      <c r="T82" s="130"/>
      <c r="U82" s="130"/>
      <c r="V82" s="130"/>
      <c r="W82" s="130"/>
      <c r="X82" s="130"/>
      <c r="Y82" s="130"/>
      <c r="Z82" s="130"/>
    </row>
    <row r="83" ht="15.75" customHeight="1">
      <c r="A83" s="153"/>
      <c r="B83" s="154" t="s">
        <v>496</v>
      </c>
      <c r="C83" s="54"/>
      <c r="D83" s="63"/>
      <c r="E83" s="159"/>
      <c r="F83" s="147"/>
      <c r="G83" s="148"/>
      <c r="H83" s="130"/>
      <c r="I83" s="134"/>
      <c r="J83" s="130"/>
      <c r="K83" s="130"/>
      <c r="L83" s="130"/>
      <c r="M83" s="130"/>
      <c r="N83" s="130"/>
      <c r="O83" s="130"/>
      <c r="P83" s="130"/>
      <c r="Q83" s="130"/>
      <c r="R83" s="130"/>
      <c r="S83" s="130"/>
      <c r="T83" s="130"/>
      <c r="U83" s="130"/>
      <c r="V83" s="130"/>
      <c r="W83" s="130"/>
      <c r="X83" s="130"/>
      <c r="Y83" s="130"/>
      <c r="Z83" s="130"/>
    </row>
    <row r="84" ht="15.75" customHeight="1">
      <c r="A84" s="153"/>
      <c r="B84" s="154" t="s">
        <v>497</v>
      </c>
      <c r="C84" s="54"/>
      <c r="D84" s="63"/>
      <c r="E84" s="159"/>
      <c r="F84" s="147"/>
      <c r="G84" s="148"/>
      <c r="H84" s="130"/>
      <c r="I84" s="134"/>
      <c r="J84" s="130"/>
      <c r="K84" s="130"/>
      <c r="L84" s="130"/>
      <c r="M84" s="130"/>
      <c r="N84" s="130"/>
      <c r="O84" s="130"/>
      <c r="P84" s="130"/>
      <c r="Q84" s="130"/>
      <c r="R84" s="130"/>
      <c r="S84" s="130"/>
      <c r="T84" s="130"/>
      <c r="U84" s="130"/>
      <c r="V84" s="130"/>
      <c r="W84" s="130"/>
      <c r="X84" s="130"/>
      <c r="Y84" s="130"/>
      <c r="Z84" s="130"/>
    </row>
    <row r="85" ht="15.75" customHeight="1">
      <c r="A85" s="153"/>
      <c r="B85" s="154" t="s">
        <v>498</v>
      </c>
      <c r="C85" s="54"/>
      <c r="D85" s="63"/>
      <c r="E85" s="159"/>
      <c r="F85" s="147"/>
      <c r="G85" s="148"/>
      <c r="H85" s="130"/>
      <c r="I85" s="134"/>
      <c r="J85" s="130"/>
      <c r="K85" s="130"/>
      <c r="L85" s="130"/>
      <c r="M85" s="130"/>
      <c r="N85" s="130"/>
      <c r="O85" s="130"/>
      <c r="P85" s="130"/>
      <c r="Q85" s="130"/>
      <c r="R85" s="130"/>
      <c r="S85" s="130"/>
      <c r="T85" s="130"/>
      <c r="U85" s="130"/>
      <c r="V85" s="130"/>
      <c r="W85" s="130"/>
      <c r="X85" s="130"/>
      <c r="Y85" s="130"/>
      <c r="Z85" s="130"/>
    </row>
    <row r="86" ht="15.75" customHeight="1">
      <c r="A86" s="153" t="s">
        <v>59</v>
      </c>
      <c r="B86" s="154" t="s">
        <v>499</v>
      </c>
      <c r="C86" s="54" t="s">
        <v>33</v>
      </c>
      <c r="D86" s="63">
        <v>1.0</v>
      </c>
      <c r="E86" s="159"/>
      <c r="F86" s="147">
        <f>D86*E86</f>
        <v>0</v>
      </c>
      <c r="G86" s="148"/>
      <c r="H86" s="130"/>
      <c r="I86" s="134"/>
      <c r="J86" s="130"/>
      <c r="K86" s="130"/>
      <c r="L86" s="130"/>
      <c r="M86" s="130"/>
      <c r="N86" s="130"/>
      <c r="O86" s="130"/>
      <c r="P86" s="130"/>
      <c r="Q86" s="130"/>
      <c r="R86" s="130"/>
      <c r="S86" s="130"/>
      <c r="T86" s="130"/>
      <c r="U86" s="130"/>
      <c r="V86" s="130"/>
      <c r="W86" s="130"/>
      <c r="X86" s="130"/>
      <c r="Y86" s="130"/>
      <c r="Z86" s="130"/>
    </row>
    <row r="87" ht="15.75" customHeight="1">
      <c r="A87" s="153"/>
      <c r="B87" s="154" t="s">
        <v>500</v>
      </c>
      <c r="C87" s="54"/>
      <c r="D87" s="63"/>
      <c r="E87" s="159"/>
      <c r="F87" s="147"/>
      <c r="G87" s="148"/>
      <c r="H87" s="130"/>
      <c r="I87" s="134"/>
      <c r="J87" s="130"/>
      <c r="K87" s="130"/>
      <c r="L87" s="130"/>
      <c r="M87" s="130"/>
      <c r="N87" s="130"/>
      <c r="O87" s="130"/>
      <c r="P87" s="130"/>
      <c r="Q87" s="130"/>
      <c r="R87" s="130"/>
      <c r="S87" s="130"/>
      <c r="T87" s="130"/>
      <c r="U87" s="130"/>
      <c r="V87" s="130"/>
      <c r="W87" s="130"/>
      <c r="X87" s="130"/>
      <c r="Y87" s="130"/>
      <c r="Z87" s="130"/>
    </row>
    <row r="88" ht="15.75" customHeight="1">
      <c r="A88" s="153"/>
      <c r="B88" s="154" t="s">
        <v>501</v>
      </c>
      <c r="C88" s="54"/>
      <c r="D88" s="63"/>
      <c r="E88" s="159"/>
      <c r="F88" s="147"/>
      <c r="G88" s="148"/>
      <c r="H88" s="130"/>
      <c r="I88" s="134"/>
      <c r="J88" s="130"/>
      <c r="K88" s="130"/>
      <c r="L88" s="130"/>
      <c r="M88" s="130"/>
      <c r="N88" s="130"/>
      <c r="O88" s="130"/>
      <c r="P88" s="130"/>
      <c r="Q88" s="130"/>
      <c r="R88" s="130"/>
      <c r="S88" s="130"/>
      <c r="T88" s="130"/>
      <c r="U88" s="130"/>
      <c r="V88" s="130"/>
      <c r="W88" s="130"/>
      <c r="X88" s="130"/>
      <c r="Y88" s="130"/>
      <c r="Z88" s="130"/>
    </row>
    <row r="89" ht="15.75" customHeight="1">
      <c r="A89" s="153"/>
      <c r="B89" s="154" t="s">
        <v>454</v>
      </c>
      <c r="C89" s="54"/>
      <c r="D89" s="63"/>
      <c r="E89" s="159"/>
      <c r="F89" s="147"/>
      <c r="G89" s="148"/>
      <c r="H89" s="130"/>
      <c r="I89" s="134"/>
      <c r="J89" s="130"/>
      <c r="K89" s="130"/>
      <c r="L89" s="130"/>
      <c r="M89" s="130"/>
      <c r="N89" s="130"/>
      <c r="O89" s="130"/>
      <c r="P89" s="130"/>
      <c r="Q89" s="130"/>
      <c r="R89" s="130"/>
      <c r="S89" s="130"/>
      <c r="T89" s="130"/>
      <c r="U89" s="130"/>
      <c r="V89" s="130"/>
      <c r="W89" s="130"/>
      <c r="X89" s="130"/>
      <c r="Y89" s="130"/>
      <c r="Z89" s="130"/>
    </row>
    <row r="90" ht="15.75" customHeight="1">
      <c r="A90" s="153"/>
      <c r="B90" s="154" t="s">
        <v>455</v>
      </c>
      <c r="C90" s="54"/>
      <c r="D90" s="63"/>
      <c r="E90" s="159"/>
      <c r="F90" s="147"/>
      <c r="G90" s="148"/>
      <c r="H90" s="130"/>
      <c r="I90" s="134"/>
      <c r="J90" s="130"/>
      <c r="K90" s="130"/>
      <c r="L90" s="130"/>
      <c r="M90" s="130"/>
      <c r="N90" s="130"/>
      <c r="O90" s="130"/>
      <c r="P90" s="130"/>
      <c r="Q90" s="130"/>
      <c r="R90" s="130"/>
      <c r="S90" s="130"/>
      <c r="T90" s="130"/>
      <c r="U90" s="130"/>
      <c r="V90" s="130"/>
      <c r="W90" s="130"/>
      <c r="X90" s="130"/>
      <c r="Y90" s="130"/>
      <c r="Z90" s="130"/>
    </row>
    <row r="91" ht="15.75" customHeight="1">
      <c r="A91" s="153"/>
      <c r="B91" s="154" t="s">
        <v>502</v>
      </c>
      <c r="C91" s="54"/>
      <c r="D91" s="63"/>
      <c r="E91" s="159"/>
      <c r="F91" s="147"/>
      <c r="G91" s="148"/>
      <c r="H91" s="130"/>
      <c r="I91" s="134"/>
      <c r="J91" s="130"/>
      <c r="K91" s="130"/>
      <c r="L91" s="130"/>
      <c r="M91" s="130"/>
      <c r="N91" s="130"/>
      <c r="O91" s="130"/>
      <c r="P91" s="130"/>
      <c r="Q91" s="130"/>
      <c r="R91" s="130"/>
      <c r="S91" s="130"/>
      <c r="T91" s="130"/>
      <c r="U91" s="130"/>
      <c r="V91" s="130"/>
      <c r="W91" s="130"/>
      <c r="X91" s="130"/>
      <c r="Y91" s="130"/>
      <c r="Z91" s="130"/>
    </row>
    <row r="92" ht="15.75" customHeight="1">
      <c r="A92" s="153"/>
      <c r="B92" s="154" t="s">
        <v>458</v>
      </c>
      <c r="C92" s="54"/>
      <c r="D92" s="63"/>
      <c r="E92" s="159"/>
      <c r="F92" s="147"/>
      <c r="G92" s="148"/>
      <c r="H92" s="130"/>
      <c r="I92" s="134"/>
      <c r="J92" s="130"/>
      <c r="K92" s="130"/>
      <c r="L92" s="130"/>
      <c r="M92" s="130"/>
      <c r="N92" s="130"/>
      <c r="O92" s="130"/>
      <c r="P92" s="130"/>
      <c r="Q92" s="130"/>
      <c r="R92" s="130"/>
      <c r="S92" s="130"/>
      <c r="T92" s="130"/>
      <c r="U92" s="130"/>
      <c r="V92" s="130"/>
      <c r="W92" s="130"/>
      <c r="X92" s="130"/>
      <c r="Y92" s="130"/>
      <c r="Z92" s="130"/>
    </row>
    <row r="93" ht="15.75" customHeight="1">
      <c r="A93" s="153"/>
      <c r="B93" s="154" t="s">
        <v>495</v>
      </c>
      <c r="C93" s="54"/>
      <c r="D93" s="63"/>
      <c r="E93" s="159"/>
      <c r="F93" s="147"/>
      <c r="G93" s="148"/>
      <c r="H93" s="130"/>
      <c r="I93" s="134"/>
      <c r="J93" s="130"/>
      <c r="K93" s="130"/>
      <c r="L93" s="130"/>
      <c r="M93" s="130"/>
      <c r="N93" s="130"/>
      <c r="O93" s="130"/>
      <c r="P93" s="130"/>
      <c r="Q93" s="130"/>
      <c r="R93" s="130"/>
      <c r="S93" s="130"/>
      <c r="T93" s="130"/>
      <c r="U93" s="130"/>
      <c r="V93" s="130"/>
      <c r="W93" s="130"/>
      <c r="X93" s="130"/>
      <c r="Y93" s="130"/>
      <c r="Z93" s="130"/>
    </row>
    <row r="94" ht="15.75" customHeight="1">
      <c r="A94" s="153"/>
      <c r="B94" s="154" t="s">
        <v>496</v>
      </c>
      <c r="C94" s="54"/>
      <c r="D94" s="63"/>
      <c r="E94" s="159"/>
      <c r="F94" s="147"/>
      <c r="G94" s="148"/>
      <c r="H94" s="130"/>
      <c r="I94" s="134"/>
      <c r="J94" s="130"/>
      <c r="K94" s="130"/>
      <c r="L94" s="130"/>
      <c r="M94" s="130"/>
      <c r="N94" s="130"/>
      <c r="O94" s="130"/>
      <c r="P94" s="130"/>
      <c r="Q94" s="130"/>
      <c r="R94" s="130"/>
      <c r="S94" s="130"/>
      <c r="T94" s="130"/>
      <c r="U94" s="130"/>
      <c r="V94" s="130"/>
      <c r="W94" s="130"/>
      <c r="X94" s="130"/>
      <c r="Y94" s="130"/>
      <c r="Z94" s="130"/>
    </row>
    <row r="95" ht="15.75" customHeight="1">
      <c r="A95" s="153"/>
      <c r="B95" s="154" t="s">
        <v>503</v>
      </c>
      <c r="C95" s="54"/>
      <c r="D95" s="63"/>
      <c r="E95" s="159"/>
      <c r="F95" s="147"/>
      <c r="G95" s="148"/>
      <c r="H95" s="130"/>
      <c r="I95" s="134"/>
      <c r="J95" s="130"/>
      <c r="K95" s="130"/>
      <c r="L95" s="130"/>
      <c r="M95" s="130"/>
      <c r="N95" s="130"/>
      <c r="O95" s="130"/>
      <c r="P95" s="130"/>
      <c r="Q95" s="130"/>
      <c r="R95" s="130"/>
      <c r="S95" s="130"/>
      <c r="T95" s="130"/>
      <c r="U95" s="130"/>
      <c r="V95" s="130"/>
      <c r="W95" s="130"/>
      <c r="X95" s="130"/>
      <c r="Y95" s="130"/>
      <c r="Z95" s="130"/>
    </row>
    <row r="96" ht="15.75" customHeight="1">
      <c r="A96" s="153"/>
      <c r="B96" s="154" t="s">
        <v>504</v>
      </c>
      <c r="C96" s="54"/>
      <c r="D96" s="63"/>
      <c r="E96" s="159"/>
      <c r="F96" s="147"/>
      <c r="G96" s="148"/>
      <c r="H96" s="130"/>
      <c r="I96" s="134"/>
      <c r="J96" s="130"/>
      <c r="K96" s="130"/>
      <c r="L96" s="130"/>
      <c r="M96" s="130"/>
      <c r="N96" s="130"/>
      <c r="O96" s="130"/>
      <c r="P96" s="130"/>
      <c r="Q96" s="130"/>
      <c r="R96" s="130"/>
      <c r="S96" s="130"/>
      <c r="T96" s="130"/>
      <c r="U96" s="130"/>
      <c r="V96" s="130"/>
      <c r="W96" s="130"/>
      <c r="X96" s="130"/>
      <c r="Y96" s="130"/>
      <c r="Z96" s="130"/>
    </row>
    <row r="97" ht="15.75" customHeight="1">
      <c r="A97" s="153" t="s">
        <v>204</v>
      </c>
      <c r="B97" s="154" t="s">
        <v>505</v>
      </c>
      <c r="C97" s="54" t="s">
        <v>33</v>
      </c>
      <c r="D97" s="63">
        <v>0.0</v>
      </c>
      <c r="E97" s="159"/>
      <c r="F97" s="147">
        <f>D97*E97</f>
        <v>0</v>
      </c>
      <c r="G97" s="148"/>
      <c r="H97" s="130"/>
      <c r="I97" s="134"/>
      <c r="J97" s="130"/>
      <c r="K97" s="130"/>
      <c r="L97" s="130"/>
      <c r="M97" s="130"/>
      <c r="N97" s="130"/>
      <c r="O97" s="130"/>
      <c r="P97" s="130"/>
      <c r="Q97" s="130"/>
      <c r="R97" s="130"/>
      <c r="S97" s="130"/>
      <c r="T97" s="130"/>
      <c r="U97" s="130"/>
      <c r="V97" s="130"/>
      <c r="W97" s="130"/>
      <c r="X97" s="130"/>
      <c r="Y97" s="130"/>
      <c r="Z97" s="130"/>
    </row>
    <row r="98" ht="15.75" customHeight="1">
      <c r="A98" s="153"/>
      <c r="B98" s="154" t="s">
        <v>506</v>
      </c>
      <c r="C98" s="54"/>
      <c r="D98" s="63"/>
      <c r="E98" s="159"/>
      <c r="F98" s="147"/>
      <c r="G98" s="148"/>
      <c r="H98" s="130"/>
      <c r="I98" s="134"/>
      <c r="J98" s="130"/>
      <c r="K98" s="130"/>
      <c r="L98" s="130"/>
      <c r="M98" s="130"/>
      <c r="N98" s="130"/>
      <c r="O98" s="130"/>
      <c r="P98" s="130"/>
      <c r="Q98" s="130"/>
      <c r="R98" s="130"/>
      <c r="S98" s="130"/>
      <c r="T98" s="130"/>
      <c r="U98" s="130"/>
      <c r="V98" s="130"/>
      <c r="W98" s="130"/>
      <c r="X98" s="130"/>
      <c r="Y98" s="130"/>
      <c r="Z98" s="130"/>
    </row>
    <row r="99" ht="15.75" customHeight="1">
      <c r="A99" s="153"/>
      <c r="B99" s="154" t="s">
        <v>507</v>
      </c>
      <c r="C99" s="54"/>
      <c r="D99" s="63"/>
      <c r="E99" s="159"/>
      <c r="F99" s="147"/>
      <c r="G99" s="148"/>
      <c r="H99" s="130"/>
      <c r="I99" s="134"/>
      <c r="J99" s="130"/>
      <c r="K99" s="130"/>
      <c r="L99" s="130"/>
      <c r="M99" s="130"/>
      <c r="N99" s="130"/>
      <c r="O99" s="130"/>
      <c r="P99" s="130"/>
      <c r="Q99" s="130"/>
      <c r="R99" s="130"/>
      <c r="S99" s="130"/>
      <c r="T99" s="130"/>
      <c r="U99" s="130"/>
      <c r="V99" s="130"/>
      <c r="W99" s="130"/>
      <c r="X99" s="130"/>
      <c r="Y99" s="130"/>
      <c r="Z99" s="130"/>
    </row>
    <row r="100" ht="15.75" customHeight="1">
      <c r="A100" s="153"/>
      <c r="B100" s="154" t="s">
        <v>454</v>
      </c>
      <c r="C100" s="54"/>
      <c r="D100" s="63"/>
      <c r="E100" s="159"/>
      <c r="F100" s="147"/>
      <c r="G100" s="148"/>
      <c r="H100" s="130"/>
      <c r="I100" s="134"/>
      <c r="J100" s="130"/>
      <c r="K100" s="130"/>
      <c r="L100" s="130"/>
      <c r="M100" s="130"/>
      <c r="N100" s="130"/>
      <c r="O100" s="130"/>
      <c r="P100" s="130"/>
      <c r="Q100" s="130"/>
      <c r="R100" s="130"/>
      <c r="S100" s="130"/>
      <c r="T100" s="130"/>
      <c r="U100" s="130"/>
      <c r="V100" s="130"/>
      <c r="W100" s="130"/>
      <c r="X100" s="130"/>
      <c r="Y100" s="130"/>
      <c r="Z100" s="130"/>
    </row>
    <row r="101" ht="15.75" customHeight="1">
      <c r="A101" s="153"/>
      <c r="B101" s="154" t="s">
        <v>455</v>
      </c>
      <c r="C101" s="54"/>
      <c r="D101" s="63"/>
      <c r="E101" s="159"/>
      <c r="F101" s="147"/>
      <c r="G101" s="148"/>
      <c r="H101" s="130"/>
      <c r="I101" s="134"/>
      <c r="J101" s="130"/>
      <c r="K101" s="130"/>
      <c r="L101" s="130"/>
      <c r="M101" s="130"/>
      <c r="N101" s="130"/>
      <c r="O101" s="130"/>
      <c r="P101" s="130"/>
      <c r="Q101" s="130"/>
      <c r="R101" s="130"/>
      <c r="S101" s="130"/>
      <c r="T101" s="130"/>
      <c r="U101" s="130"/>
      <c r="V101" s="130"/>
      <c r="W101" s="130"/>
      <c r="X101" s="130"/>
      <c r="Y101" s="130"/>
      <c r="Z101" s="130"/>
    </row>
    <row r="102" ht="15.75" customHeight="1">
      <c r="A102" s="153"/>
      <c r="B102" s="154" t="s">
        <v>508</v>
      </c>
      <c r="C102" s="54"/>
      <c r="D102" s="63"/>
      <c r="E102" s="159"/>
      <c r="F102" s="147"/>
      <c r="G102" s="148"/>
      <c r="H102" s="130"/>
      <c r="I102" s="134"/>
      <c r="J102" s="130"/>
      <c r="K102" s="130"/>
      <c r="L102" s="130"/>
      <c r="M102" s="130"/>
      <c r="N102" s="130"/>
      <c r="O102" s="130"/>
      <c r="P102" s="130"/>
      <c r="Q102" s="130"/>
      <c r="R102" s="130"/>
      <c r="S102" s="130"/>
      <c r="T102" s="130"/>
      <c r="U102" s="130"/>
      <c r="V102" s="130"/>
      <c r="W102" s="130"/>
      <c r="X102" s="130"/>
      <c r="Y102" s="130"/>
      <c r="Z102" s="130"/>
    </row>
    <row r="103" ht="15.75" customHeight="1">
      <c r="A103" s="153"/>
      <c r="B103" s="154" t="s">
        <v>458</v>
      </c>
      <c r="C103" s="54"/>
      <c r="D103" s="63"/>
      <c r="E103" s="159"/>
      <c r="F103" s="147"/>
      <c r="G103" s="148"/>
      <c r="H103" s="130"/>
      <c r="I103" s="134"/>
      <c r="J103" s="130"/>
      <c r="K103" s="130"/>
      <c r="L103" s="130"/>
      <c r="M103" s="130"/>
      <c r="N103" s="130"/>
      <c r="O103" s="130"/>
      <c r="P103" s="130"/>
      <c r="Q103" s="130"/>
      <c r="R103" s="130"/>
      <c r="S103" s="130"/>
      <c r="T103" s="130"/>
      <c r="U103" s="130"/>
      <c r="V103" s="130"/>
      <c r="W103" s="130"/>
      <c r="X103" s="130"/>
      <c r="Y103" s="130"/>
      <c r="Z103" s="130"/>
    </row>
    <row r="104" ht="15.75" customHeight="1">
      <c r="A104" s="153"/>
      <c r="B104" s="154" t="s">
        <v>509</v>
      </c>
      <c r="C104" s="54"/>
      <c r="D104" s="63"/>
      <c r="E104" s="159"/>
      <c r="F104" s="147"/>
      <c r="G104" s="148"/>
      <c r="H104" s="130"/>
      <c r="I104" s="134"/>
      <c r="J104" s="130"/>
      <c r="K104" s="130"/>
      <c r="L104" s="130"/>
      <c r="M104" s="130"/>
      <c r="N104" s="130"/>
      <c r="O104" s="130"/>
      <c r="P104" s="130"/>
      <c r="Q104" s="130"/>
      <c r="R104" s="130"/>
      <c r="S104" s="130"/>
      <c r="T104" s="130"/>
      <c r="U104" s="130"/>
      <c r="V104" s="130"/>
      <c r="W104" s="130"/>
      <c r="X104" s="130"/>
      <c r="Y104" s="130"/>
      <c r="Z104" s="130"/>
    </row>
    <row r="105" ht="15.75" customHeight="1">
      <c r="A105" s="153"/>
      <c r="B105" s="154" t="s">
        <v>510</v>
      </c>
      <c r="C105" s="54"/>
      <c r="D105" s="63"/>
      <c r="E105" s="159"/>
      <c r="F105" s="147"/>
      <c r="G105" s="148"/>
      <c r="H105" s="130"/>
      <c r="I105" s="134"/>
      <c r="J105" s="130"/>
      <c r="K105" s="130"/>
      <c r="L105" s="130"/>
      <c r="M105" s="130"/>
      <c r="N105" s="130"/>
      <c r="O105" s="130"/>
      <c r="P105" s="130"/>
      <c r="Q105" s="130"/>
      <c r="R105" s="130"/>
      <c r="S105" s="130"/>
      <c r="T105" s="130"/>
      <c r="U105" s="130"/>
      <c r="V105" s="130"/>
      <c r="W105" s="130"/>
      <c r="X105" s="130"/>
      <c r="Y105" s="130"/>
      <c r="Z105" s="130"/>
    </row>
    <row r="106" ht="15.75" customHeight="1">
      <c r="A106" s="153" t="s">
        <v>240</v>
      </c>
      <c r="B106" s="154" t="s">
        <v>511</v>
      </c>
      <c r="C106" s="54" t="s">
        <v>33</v>
      </c>
      <c r="D106" s="63">
        <v>1.0</v>
      </c>
      <c r="E106" s="159"/>
      <c r="F106" s="147">
        <f>D106*E106</f>
        <v>0</v>
      </c>
      <c r="G106" s="148"/>
      <c r="H106" s="130"/>
      <c r="I106" s="134"/>
      <c r="J106" s="130"/>
      <c r="K106" s="130"/>
      <c r="L106" s="130"/>
      <c r="M106" s="130"/>
      <c r="N106" s="130"/>
      <c r="O106" s="130"/>
      <c r="P106" s="130"/>
      <c r="Q106" s="130"/>
      <c r="R106" s="130"/>
      <c r="S106" s="130"/>
      <c r="T106" s="130"/>
      <c r="U106" s="130"/>
      <c r="V106" s="130"/>
      <c r="W106" s="130"/>
      <c r="X106" s="130"/>
      <c r="Y106" s="130"/>
      <c r="Z106" s="130"/>
    </row>
    <row r="107" ht="15.75" customHeight="1">
      <c r="A107" s="153"/>
      <c r="B107" s="154" t="s">
        <v>512</v>
      </c>
      <c r="C107" s="54"/>
      <c r="D107" s="63"/>
      <c r="E107" s="159"/>
      <c r="F107" s="147"/>
      <c r="G107" s="148"/>
      <c r="H107" s="130"/>
      <c r="I107" s="134"/>
      <c r="J107" s="130"/>
      <c r="K107" s="130"/>
      <c r="L107" s="130"/>
      <c r="M107" s="130"/>
      <c r="N107" s="130"/>
      <c r="O107" s="130"/>
      <c r="P107" s="130"/>
      <c r="Q107" s="130"/>
      <c r="R107" s="130"/>
      <c r="S107" s="130"/>
      <c r="T107" s="130"/>
      <c r="U107" s="130"/>
      <c r="V107" s="130"/>
      <c r="W107" s="130"/>
      <c r="X107" s="130"/>
      <c r="Y107" s="130"/>
      <c r="Z107" s="130"/>
    </row>
    <row r="108" ht="15.75" customHeight="1">
      <c r="A108" s="153"/>
      <c r="B108" s="154" t="s">
        <v>513</v>
      </c>
      <c r="C108" s="54"/>
      <c r="D108" s="63"/>
      <c r="E108" s="159"/>
      <c r="F108" s="147"/>
      <c r="G108" s="148"/>
      <c r="H108" s="130"/>
      <c r="I108" s="134"/>
      <c r="J108" s="130"/>
      <c r="K108" s="130"/>
      <c r="L108" s="130"/>
      <c r="M108" s="130"/>
      <c r="N108" s="130"/>
      <c r="O108" s="130"/>
      <c r="P108" s="130"/>
      <c r="Q108" s="130"/>
      <c r="R108" s="130"/>
      <c r="S108" s="130"/>
      <c r="T108" s="130"/>
      <c r="U108" s="130"/>
      <c r="V108" s="130"/>
      <c r="W108" s="130"/>
      <c r="X108" s="130"/>
      <c r="Y108" s="130"/>
      <c r="Z108" s="130"/>
    </row>
    <row r="109" ht="15.75" customHeight="1">
      <c r="A109" s="160"/>
      <c r="B109" s="161" t="s">
        <v>514</v>
      </c>
      <c r="C109" s="162"/>
      <c r="D109" s="163"/>
      <c r="E109" s="164"/>
      <c r="F109" s="165"/>
      <c r="G109" s="148"/>
      <c r="H109" s="130"/>
      <c r="I109" s="134"/>
      <c r="J109" s="130"/>
      <c r="K109" s="130"/>
      <c r="L109" s="130"/>
      <c r="M109" s="130"/>
      <c r="N109" s="130"/>
      <c r="O109" s="130"/>
      <c r="P109" s="130"/>
      <c r="Q109" s="130"/>
      <c r="R109" s="130"/>
      <c r="S109" s="130"/>
      <c r="T109" s="130"/>
      <c r="U109" s="130"/>
      <c r="V109" s="130"/>
      <c r="W109" s="130"/>
      <c r="X109" s="130"/>
      <c r="Y109" s="130"/>
      <c r="Z109" s="130"/>
    </row>
    <row r="110" ht="15.75" customHeight="1">
      <c r="A110" s="160"/>
      <c r="B110" s="161" t="s">
        <v>458</v>
      </c>
      <c r="C110" s="162"/>
      <c r="D110" s="163"/>
      <c r="E110" s="164"/>
      <c r="F110" s="165"/>
      <c r="G110" s="148"/>
      <c r="H110" s="130"/>
      <c r="I110" s="134"/>
      <c r="J110" s="130"/>
      <c r="K110" s="130"/>
      <c r="L110" s="130"/>
      <c r="M110" s="130"/>
      <c r="N110" s="130"/>
      <c r="O110" s="130"/>
      <c r="P110" s="130"/>
      <c r="Q110" s="130"/>
      <c r="R110" s="130"/>
      <c r="S110" s="130"/>
      <c r="T110" s="130"/>
      <c r="U110" s="130"/>
      <c r="V110" s="130"/>
      <c r="W110" s="130"/>
      <c r="X110" s="130"/>
      <c r="Y110" s="130"/>
      <c r="Z110" s="130"/>
    </row>
    <row r="111" ht="15.75" customHeight="1">
      <c r="A111" s="160"/>
      <c r="B111" s="161" t="s">
        <v>515</v>
      </c>
      <c r="C111" s="162"/>
      <c r="D111" s="163"/>
      <c r="E111" s="164"/>
      <c r="F111" s="165"/>
      <c r="G111" s="148"/>
      <c r="H111" s="130"/>
      <c r="I111" s="134"/>
      <c r="J111" s="130"/>
      <c r="K111" s="130"/>
      <c r="L111" s="130"/>
      <c r="M111" s="130"/>
      <c r="N111" s="130"/>
      <c r="O111" s="130"/>
      <c r="P111" s="130"/>
      <c r="Q111" s="130"/>
      <c r="R111" s="130"/>
      <c r="S111" s="130"/>
      <c r="T111" s="130"/>
      <c r="U111" s="130"/>
      <c r="V111" s="130"/>
      <c r="W111" s="130"/>
      <c r="X111" s="130"/>
      <c r="Y111" s="130"/>
      <c r="Z111" s="130"/>
    </row>
    <row r="112" ht="15.75" customHeight="1">
      <c r="A112" s="160"/>
      <c r="B112" s="161"/>
      <c r="C112" s="162"/>
      <c r="D112" s="163"/>
      <c r="E112" s="164"/>
      <c r="F112" s="165"/>
      <c r="G112" s="148"/>
      <c r="H112" s="130"/>
      <c r="I112" s="134"/>
      <c r="J112" s="130"/>
      <c r="K112" s="130"/>
      <c r="L112" s="130"/>
      <c r="M112" s="130"/>
      <c r="N112" s="130"/>
      <c r="O112" s="130"/>
      <c r="P112" s="130"/>
      <c r="Q112" s="130"/>
      <c r="R112" s="130"/>
      <c r="S112" s="130"/>
      <c r="T112" s="130"/>
      <c r="U112" s="130"/>
      <c r="V112" s="130"/>
      <c r="W112" s="130"/>
      <c r="X112" s="130"/>
      <c r="Y112" s="130"/>
      <c r="Z112" s="130"/>
    </row>
    <row r="113" ht="15.75" customHeight="1">
      <c r="A113" s="160" t="s">
        <v>242</v>
      </c>
      <c r="B113" s="161" t="s">
        <v>516</v>
      </c>
      <c r="C113" s="162" t="s">
        <v>33</v>
      </c>
      <c r="D113" s="163">
        <v>2.0</v>
      </c>
      <c r="E113" s="164"/>
      <c r="F113" s="165">
        <f>D113*E113</f>
        <v>0</v>
      </c>
      <c r="G113" s="148"/>
      <c r="H113" s="130"/>
      <c r="I113" s="134"/>
      <c r="J113" s="130"/>
      <c r="K113" s="130"/>
      <c r="L113" s="130"/>
      <c r="M113" s="130"/>
      <c r="N113" s="130"/>
      <c r="O113" s="130"/>
      <c r="P113" s="130"/>
      <c r="Q113" s="130"/>
      <c r="R113" s="130"/>
      <c r="S113" s="130"/>
      <c r="T113" s="130"/>
      <c r="U113" s="130"/>
      <c r="V113" s="130"/>
      <c r="W113" s="130"/>
      <c r="X113" s="130"/>
      <c r="Y113" s="130"/>
      <c r="Z113" s="130"/>
    </row>
    <row r="114" ht="15.75" customHeight="1">
      <c r="A114" s="160"/>
      <c r="B114" s="161"/>
      <c r="C114" s="162"/>
      <c r="D114" s="163"/>
      <c r="E114" s="164"/>
      <c r="F114" s="165"/>
      <c r="G114" s="148"/>
      <c r="H114" s="130"/>
      <c r="I114" s="134"/>
      <c r="J114" s="130"/>
      <c r="K114" s="130"/>
      <c r="L114" s="130"/>
      <c r="M114" s="130"/>
      <c r="N114" s="130"/>
      <c r="O114" s="130"/>
      <c r="P114" s="130"/>
      <c r="Q114" s="130"/>
      <c r="R114" s="130"/>
      <c r="S114" s="130"/>
      <c r="T114" s="130"/>
      <c r="U114" s="130"/>
      <c r="V114" s="130"/>
      <c r="W114" s="130"/>
      <c r="X114" s="130"/>
      <c r="Y114" s="130"/>
      <c r="Z114" s="130"/>
    </row>
    <row r="115" ht="15.75" customHeight="1">
      <c r="A115" s="160" t="s">
        <v>244</v>
      </c>
      <c r="B115" s="161" t="s">
        <v>517</v>
      </c>
      <c r="C115" s="162" t="s">
        <v>33</v>
      </c>
      <c r="D115" s="163">
        <v>0.0</v>
      </c>
      <c r="E115" s="164"/>
      <c r="F115" s="165">
        <f>D115*E115</f>
        <v>0</v>
      </c>
      <c r="G115" s="148"/>
      <c r="H115" s="130"/>
      <c r="I115" s="134"/>
      <c r="J115" s="130"/>
      <c r="K115" s="130"/>
      <c r="L115" s="130"/>
      <c r="M115" s="130"/>
      <c r="N115" s="130"/>
      <c r="O115" s="130"/>
      <c r="P115" s="130"/>
      <c r="Q115" s="130"/>
      <c r="R115" s="130"/>
      <c r="S115" s="130"/>
      <c r="T115" s="130"/>
      <c r="U115" s="130"/>
      <c r="V115" s="130"/>
      <c r="W115" s="130"/>
      <c r="X115" s="130"/>
      <c r="Y115" s="130"/>
      <c r="Z115" s="130"/>
    </row>
    <row r="116" ht="15.75" customHeight="1">
      <c r="A116" s="160"/>
      <c r="B116" s="161"/>
      <c r="C116" s="162"/>
      <c r="D116" s="163"/>
      <c r="E116" s="164"/>
      <c r="F116" s="165"/>
      <c r="G116" s="148"/>
      <c r="H116" s="130"/>
      <c r="I116" s="134"/>
      <c r="J116" s="130"/>
      <c r="K116" s="130"/>
      <c r="L116" s="130"/>
      <c r="M116" s="130"/>
      <c r="N116" s="130"/>
      <c r="O116" s="130"/>
      <c r="P116" s="130"/>
      <c r="Q116" s="130"/>
      <c r="R116" s="130"/>
      <c r="S116" s="130"/>
      <c r="T116" s="130"/>
      <c r="U116" s="130"/>
      <c r="V116" s="130"/>
      <c r="W116" s="130"/>
      <c r="X116" s="130"/>
      <c r="Y116" s="130"/>
      <c r="Z116" s="130"/>
    </row>
    <row r="117" ht="15.75" customHeight="1">
      <c r="A117" s="166">
        <f>A7+0.01</f>
        <v>1.02</v>
      </c>
      <c r="B117" s="167" t="s">
        <v>518</v>
      </c>
      <c r="C117" s="162"/>
      <c r="D117" s="163"/>
      <c r="E117" s="164"/>
      <c r="F117" s="165"/>
      <c r="G117" s="148"/>
      <c r="H117" s="130"/>
      <c r="I117" s="134"/>
      <c r="J117" s="130"/>
      <c r="K117" s="130"/>
      <c r="L117" s="130"/>
      <c r="M117" s="130"/>
      <c r="N117" s="130"/>
      <c r="O117" s="130"/>
      <c r="P117" s="130"/>
      <c r="Q117" s="130"/>
      <c r="R117" s="130"/>
      <c r="S117" s="130"/>
      <c r="T117" s="130"/>
      <c r="U117" s="130"/>
      <c r="V117" s="130"/>
      <c r="W117" s="130"/>
      <c r="X117" s="130"/>
      <c r="Y117" s="130"/>
      <c r="Z117" s="130"/>
    </row>
    <row r="118" ht="15.75" customHeight="1">
      <c r="A118" s="153" t="s">
        <v>51</v>
      </c>
      <c r="B118" s="154" t="s">
        <v>519</v>
      </c>
      <c r="C118" s="54" t="s">
        <v>33</v>
      </c>
      <c r="D118" s="63">
        <v>4.0</v>
      </c>
      <c r="E118" s="159"/>
      <c r="F118" s="147">
        <f t="shared" ref="F118:F126" si="1">D118*E118</f>
        <v>0</v>
      </c>
      <c r="G118" s="148"/>
      <c r="H118" s="130"/>
      <c r="I118" s="134"/>
      <c r="J118" s="130"/>
      <c r="K118" s="130"/>
      <c r="L118" s="130"/>
      <c r="M118" s="130"/>
      <c r="N118" s="130"/>
      <c r="O118" s="130"/>
      <c r="P118" s="130"/>
      <c r="Q118" s="130"/>
      <c r="R118" s="130"/>
      <c r="S118" s="130"/>
      <c r="T118" s="130"/>
      <c r="U118" s="130"/>
      <c r="V118" s="130"/>
      <c r="W118" s="130"/>
      <c r="X118" s="130"/>
      <c r="Y118" s="130"/>
      <c r="Z118" s="130"/>
    </row>
    <row r="119" ht="15.75" customHeight="1">
      <c r="A119" s="153" t="s">
        <v>53</v>
      </c>
      <c r="B119" s="154" t="s">
        <v>520</v>
      </c>
      <c r="C119" s="54" t="s">
        <v>33</v>
      </c>
      <c r="D119" s="63">
        <v>0.0</v>
      </c>
      <c r="E119" s="159"/>
      <c r="F119" s="147">
        <f t="shared" si="1"/>
        <v>0</v>
      </c>
      <c r="G119" s="148"/>
      <c r="H119" s="130"/>
      <c r="I119" s="134"/>
      <c r="J119" s="130"/>
      <c r="K119" s="130"/>
      <c r="L119" s="130"/>
      <c r="M119" s="130"/>
      <c r="N119" s="130"/>
      <c r="O119" s="130"/>
      <c r="P119" s="130"/>
      <c r="Q119" s="130"/>
      <c r="R119" s="130"/>
      <c r="S119" s="130"/>
      <c r="T119" s="130"/>
      <c r="U119" s="130"/>
      <c r="V119" s="130"/>
      <c r="W119" s="130"/>
      <c r="X119" s="130"/>
      <c r="Y119" s="130"/>
      <c r="Z119" s="130"/>
    </row>
    <row r="120" ht="15.75" customHeight="1">
      <c r="A120" s="153" t="s">
        <v>55</v>
      </c>
      <c r="B120" s="154" t="s">
        <v>521</v>
      </c>
      <c r="C120" s="54" t="s">
        <v>33</v>
      </c>
      <c r="D120" s="63">
        <v>8.0</v>
      </c>
      <c r="E120" s="159"/>
      <c r="F120" s="147">
        <f t="shared" si="1"/>
        <v>0</v>
      </c>
      <c r="G120" s="148"/>
      <c r="H120" s="130"/>
      <c r="I120" s="134"/>
      <c r="J120" s="130"/>
      <c r="K120" s="130"/>
      <c r="L120" s="130"/>
      <c r="M120" s="130"/>
      <c r="N120" s="130"/>
      <c r="O120" s="130"/>
      <c r="P120" s="130"/>
      <c r="Q120" s="130"/>
      <c r="R120" s="130"/>
      <c r="S120" s="130"/>
      <c r="T120" s="130"/>
      <c r="U120" s="130"/>
      <c r="V120" s="130"/>
      <c r="W120" s="130"/>
      <c r="X120" s="130"/>
      <c r="Y120" s="130"/>
      <c r="Z120" s="130"/>
    </row>
    <row r="121" ht="15.75" customHeight="1">
      <c r="A121" s="153" t="s">
        <v>57</v>
      </c>
      <c r="B121" s="154" t="s">
        <v>522</v>
      </c>
      <c r="C121" s="54" t="s">
        <v>33</v>
      </c>
      <c r="D121" s="63">
        <v>0.0</v>
      </c>
      <c r="E121" s="159"/>
      <c r="F121" s="147">
        <f t="shared" si="1"/>
        <v>0</v>
      </c>
      <c r="G121" s="148"/>
      <c r="H121" s="130"/>
      <c r="I121" s="134"/>
      <c r="J121" s="130"/>
      <c r="K121" s="130"/>
      <c r="L121" s="130"/>
      <c r="M121" s="130"/>
      <c r="N121" s="130"/>
      <c r="O121" s="130"/>
      <c r="P121" s="130"/>
      <c r="Q121" s="130"/>
      <c r="R121" s="130"/>
      <c r="S121" s="130"/>
      <c r="T121" s="130"/>
      <c r="U121" s="130"/>
      <c r="V121" s="130"/>
      <c r="W121" s="130"/>
      <c r="X121" s="130"/>
      <c r="Y121" s="130"/>
      <c r="Z121" s="130"/>
    </row>
    <row r="122" ht="15.75" customHeight="1">
      <c r="A122" s="153" t="s">
        <v>59</v>
      </c>
      <c r="B122" s="154" t="s">
        <v>523</v>
      </c>
      <c r="C122" s="54" t="s">
        <v>33</v>
      </c>
      <c r="D122" s="63">
        <v>0.0</v>
      </c>
      <c r="E122" s="159"/>
      <c r="F122" s="147">
        <f t="shared" si="1"/>
        <v>0</v>
      </c>
      <c r="G122" s="148"/>
      <c r="H122" s="130"/>
      <c r="I122" s="134"/>
      <c r="J122" s="130"/>
      <c r="K122" s="130"/>
      <c r="L122" s="130"/>
      <c r="M122" s="130"/>
      <c r="N122" s="130"/>
      <c r="O122" s="130"/>
      <c r="P122" s="130"/>
      <c r="Q122" s="130"/>
      <c r="R122" s="130"/>
      <c r="S122" s="130"/>
      <c r="T122" s="130"/>
      <c r="U122" s="130"/>
      <c r="V122" s="130"/>
      <c r="W122" s="130"/>
      <c r="X122" s="130"/>
      <c r="Y122" s="130"/>
      <c r="Z122" s="130"/>
    </row>
    <row r="123" ht="15.75" customHeight="1">
      <c r="A123" s="153" t="s">
        <v>204</v>
      </c>
      <c r="B123" s="154" t="s">
        <v>524</v>
      </c>
      <c r="C123" s="54" t="s">
        <v>33</v>
      </c>
      <c r="D123" s="63">
        <v>4.0</v>
      </c>
      <c r="E123" s="159"/>
      <c r="F123" s="147">
        <f t="shared" si="1"/>
        <v>0</v>
      </c>
      <c r="G123" s="148"/>
      <c r="H123" s="130"/>
      <c r="I123" s="134"/>
      <c r="J123" s="130"/>
      <c r="K123" s="130"/>
      <c r="L123" s="130"/>
      <c r="M123" s="130"/>
      <c r="N123" s="130"/>
      <c r="O123" s="130"/>
      <c r="P123" s="130"/>
      <c r="Q123" s="130"/>
      <c r="R123" s="130"/>
      <c r="S123" s="130"/>
      <c r="T123" s="130"/>
      <c r="U123" s="130"/>
      <c r="V123" s="130"/>
      <c r="W123" s="130"/>
      <c r="X123" s="130"/>
      <c r="Y123" s="130"/>
      <c r="Z123" s="130"/>
    </row>
    <row r="124" ht="15.75" customHeight="1">
      <c r="A124" s="153" t="s">
        <v>240</v>
      </c>
      <c r="B124" s="154" t="s">
        <v>525</v>
      </c>
      <c r="C124" s="54" t="s">
        <v>33</v>
      </c>
      <c r="D124" s="63">
        <v>6.0</v>
      </c>
      <c r="E124" s="159"/>
      <c r="F124" s="147">
        <f t="shared" si="1"/>
        <v>0</v>
      </c>
      <c r="G124" s="148"/>
      <c r="H124" s="130"/>
      <c r="I124" s="134"/>
      <c r="J124" s="130"/>
      <c r="K124" s="130"/>
      <c r="L124" s="130"/>
      <c r="M124" s="130"/>
      <c r="N124" s="130"/>
      <c r="O124" s="130"/>
      <c r="P124" s="130"/>
      <c r="Q124" s="130"/>
      <c r="R124" s="130"/>
      <c r="S124" s="130"/>
      <c r="T124" s="130"/>
      <c r="U124" s="130"/>
      <c r="V124" s="130"/>
      <c r="W124" s="130"/>
      <c r="X124" s="130"/>
      <c r="Y124" s="130"/>
      <c r="Z124" s="130"/>
    </row>
    <row r="125" ht="15.75" customHeight="1">
      <c r="A125" s="153" t="s">
        <v>242</v>
      </c>
      <c r="B125" s="154" t="s">
        <v>526</v>
      </c>
      <c r="C125" s="54" t="s">
        <v>33</v>
      </c>
      <c r="D125" s="63">
        <v>4.0</v>
      </c>
      <c r="E125" s="159"/>
      <c r="F125" s="147">
        <f t="shared" si="1"/>
        <v>0</v>
      </c>
      <c r="G125" s="148"/>
      <c r="H125" s="130"/>
      <c r="I125" s="134"/>
      <c r="J125" s="130"/>
      <c r="K125" s="130"/>
      <c r="L125" s="130"/>
      <c r="M125" s="130"/>
      <c r="N125" s="130"/>
      <c r="O125" s="130"/>
      <c r="P125" s="130"/>
      <c r="Q125" s="130"/>
      <c r="R125" s="130"/>
      <c r="S125" s="130"/>
      <c r="T125" s="130"/>
      <c r="U125" s="130"/>
      <c r="V125" s="130"/>
      <c r="W125" s="130"/>
      <c r="X125" s="130"/>
      <c r="Y125" s="130"/>
      <c r="Z125" s="130"/>
    </row>
    <row r="126" ht="15.75" customHeight="1">
      <c r="A126" s="153"/>
      <c r="B126" s="154"/>
      <c r="C126" s="54"/>
      <c r="D126" s="63"/>
      <c r="E126" s="159"/>
      <c r="F126" s="147">
        <f t="shared" si="1"/>
        <v>0</v>
      </c>
      <c r="G126" s="148"/>
      <c r="H126" s="130"/>
      <c r="I126" s="134"/>
      <c r="J126" s="130"/>
      <c r="K126" s="130"/>
      <c r="L126" s="130"/>
      <c r="M126" s="130"/>
      <c r="N126" s="130"/>
      <c r="O126" s="130"/>
      <c r="P126" s="130"/>
      <c r="Q126" s="130"/>
      <c r="R126" s="130"/>
      <c r="S126" s="130"/>
      <c r="T126" s="130"/>
      <c r="U126" s="130"/>
      <c r="V126" s="130"/>
      <c r="W126" s="130"/>
      <c r="X126" s="130"/>
      <c r="Y126" s="130"/>
      <c r="Z126" s="130"/>
    </row>
    <row r="127" ht="15.75" customHeight="1">
      <c r="A127" s="97">
        <f>A117+0.01</f>
        <v>1.03</v>
      </c>
      <c r="B127" s="145" t="s">
        <v>527</v>
      </c>
      <c r="C127" s="54"/>
      <c r="D127" s="63"/>
      <c r="E127" s="159"/>
      <c r="F127" s="147"/>
      <c r="G127" s="148"/>
      <c r="H127" s="130"/>
      <c r="I127" s="134"/>
      <c r="J127" s="130"/>
      <c r="K127" s="130"/>
      <c r="L127" s="130"/>
      <c r="M127" s="130"/>
      <c r="N127" s="130"/>
      <c r="O127" s="130"/>
      <c r="P127" s="130"/>
      <c r="Q127" s="130"/>
      <c r="R127" s="130"/>
      <c r="S127" s="130"/>
      <c r="T127" s="130"/>
      <c r="U127" s="130"/>
      <c r="V127" s="130"/>
      <c r="W127" s="130"/>
      <c r="X127" s="130"/>
      <c r="Y127" s="130"/>
      <c r="Z127" s="130"/>
    </row>
    <row r="128" ht="15.75" customHeight="1">
      <c r="A128" s="153" t="s">
        <v>51</v>
      </c>
      <c r="B128" s="154" t="s">
        <v>528</v>
      </c>
      <c r="C128" s="54" t="s">
        <v>529</v>
      </c>
      <c r="D128" s="63">
        <v>6.0</v>
      </c>
      <c r="E128" s="159"/>
      <c r="F128" s="147">
        <f>D128*E128</f>
        <v>0</v>
      </c>
      <c r="G128" s="148"/>
      <c r="H128" s="130"/>
      <c r="I128" s="134"/>
      <c r="J128" s="130"/>
      <c r="K128" s="130"/>
      <c r="L128" s="130"/>
      <c r="M128" s="130"/>
      <c r="N128" s="130"/>
      <c r="O128" s="130"/>
      <c r="P128" s="130"/>
      <c r="Q128" s="130"/>
      <c r="R128" s="130"/>
      <c r="S128" s="130"/>
      <c r="T128" s="130"/>
      <c r="U128" s="130"/>
      <c r="V128" s="130"/>
      <c r="W128" s="130"/>
      <c r="X128" s="130"/>
      <c r="Y128" s="130"/>
      <c r="Z128" s="130"/>
    </row>
    <row r="129" ht="15.75" customHeight="1">
      <c r="A129" s="153"/>
      <c r="B129" s="154" t="s">
        <v>530</v>
      </c>
      <c r="C129" s="54"/>
      <c r="D129" s="63"/>
      <c r="E129" s="159"/>
      <c r="F129" s="147"/>
      <c r="G129" s="148"/>
      <c r="H129" s="130"/>
      <c r="I129" s="134"/>
      <c r="J129" s="130"/>
      <c r="K129" s="130"/>
      <c r="L129" s="130"/>
      <c r="M129" s="130"/>
      <c r="N129" s="130"/>
      <c r="O129" s="130"/>
      <c r="P129" s="130"/>
      <c r="Q129" s="130"/>
      <c r="R129" s="130"/>
      <c r="S129" s="130"/>
      <c r="T129" s="130"/>
      <c r="U129" s="130"/>
      <c r="V129" s="130"/>
      <c r="W129" s="130"/>
      <c r="X129" s="130"/>
      <c r="Y129" s="130"/>
      <c r="Z129" s="130"/>
    </row>
    <row r="130" ht="15.75" customHeight="1">
      <c r="A130" s="153"/>
      <c r="B130" s="154" t="s">
        <v>531</v>
      </c>
      <c r="C130" s="54"/>
      <c r="D130" s="63"/>
      <c r="E130" s="159"/>
      <c r="F130" s="147"/>
      <c r="G130" s="148"/>
      <c r="H130" s="130"/>
      <c r="I130" s="134"/>
      <c r="J130" s="130"/>
      <c r="K130" s="130"/>
      <c r="L130" s="130"/>
      <c r="M130" s="130"/>
      <c r="N130" s="130"/>
      <c r="O130" s="130"/>
      <c r="P130" s="130"/>
      <c r="Q130" s="130"/>
      <c r="R130" s="130"/>
      <c r="S130" s="130"/>
      <c r="T130" s="130"/>
      <c r="U130" s="130"/>
      <c r="V130" s="130"/>
      <c r="W130" s="130"/>
      <c r="X130" s="130"/>
      <c r="Y130" s="130"/>
      <c r="Z130" s="130"/>
    </row>
    <row r="131" ht="15.75" customHeight="1">
      <c r="A131" s="153"/>
      <c r="B131" s="154" t="s">
        <v>532</v>
      </c>
      <c r="C131" s="54"/>
      <c r="D131" s="63"/>
      <c r="E131" s="159"/>
      <c r="F131" s="147"/>
      <c r="G131" s="148"/>
      <c r="H131" s="130"/>
      <c r="I131" s="134"/>
      <c r="J131" s="130"/>
      <c r="K131" s="130"/>
      <c r="L131" s="130"/>
      <c r="M131" s="130"/>
      <c r="N131" s="130"/>
      <c r="O131" s="130"/>
      <c r="P131" s="130"/>
      <c r="Q131" s="130"/>
      <c r="R131" s="130"/>
      <c r="S131" s="130"/>
      <c r="T131" s="130"/>
      <c r="U131" s="130"/>
      <c r="V131" s="130"/>
      <c r="W131" s="130"/>
      <c r="X131" s="130"/>
      <c r="Y131" s="130"/>
      <c r="Z131" s="130"/>
    </row>
    <row r="132" ht="15.75" customHeight="1">
      <c r="A132" s="153"/>
      <c r="B132" s="154" t="s">
        <v>533</v>
      </c>
      <c r="C132" s="54"/>
      <c r="D132" s="63"/>
      <c r="E132" s="159"/>
      <c r="F132" s="147"/>
      <c r="G132" s="148"/>
      <c r="H132" s="130"/>
      <c r="I132" s="134"/>
      <c r="J132" s="130"/>
      <c r="K132" s="130"/>
      <c r="L132" s="130"/>
      <c r="M132" s="130"/>
      <c r="N132" s="130"/>
      <c r="O132" s="130"/>
      <c r="P132" s="130"/>
      <c r="Q132" s="130"/>
      <c r="R132" s="130"/>
      <c r="S132" s="130"/>
      <c r="T132" s="130"/>
      <c r="U132" s="130"/>
      <c r="V132" s="130"/>
      <c r="W132" s="130"/>
      <c r="X132" s="130"/>
      <c r="Y132" s="130"/>
      <c r="Z132" s="130"/>
    </row>
    <row r="133" ht="15.75" customHeight="1">
      <c r="A133" s="153"/>
      <c r="B133" s="154"/>
      <c r="C133" s="54"/>
      <c r="D133" s="63"/>
      <c r="E133" s="159"/>
      <c r="F133" s="147"/>
      <c r="G133" s="148"/>
      <c r="H133" s="130"/>
      <c r="I133" s="134"/>
      <c r="J133" s="130"/>
      <c r="K133" s="130"/>
      <c r="L133" s="130"/>
      <c r="M133" s="130"/>
      <c r="N133" s="130"/>
      <c r="O133" s="130"/>
      <c r="P133" s="130"/>
      <c r="Q133" s="130"/>
      <c r="R133" s="130"/>
      <c r="S133" s="130"/>
      <c r="T133" s="130"/>
      <c r="U133" s="130"/>
      <c r="V133" s="130"/>
      <c r="W133" s="130"/>
      <c r="X133" s="130"/>
      <c r="Y133" s="130"/>
      <c r="Z133" s="130"/>
    </row>
    <row r="134" ht="15.75" customHeight="1">
      <c r="A134" s="153" t="s">
        <v>53</v>
      </c>
      <c r="B134" s="154" t="s">
        <v>534</v>
      </c>
      <c r="C134" s="54" t="s">
        <v>529</v>
      </c>
      <c r="D134" s="63">
        <v>6.0</v>
      </c>
      <c r="E134" s="159"/>
      <c r="F134" s="147">
        <f>D134*E134</f>
        <v>0</v>
      </c>
      <c r="G134" s="148"/>
      <c r="H134" s="130"/>
      <c r="I134" s="134"/>
      <c r="J134" s="130"/>
      <c r="K134" s="130"/>
      <c r="L134" s="130"/>
      <c r="M134" s="130"/>
      <c r="N134" s="130"/>
      <c r="O134" s="130"/>
      <c r="P134" s="130"/>
      <c r="Q134" s="130"/>
      <c r="R134" s="130"/>
      <c r="S134" s="130"/>
      <c r="T134" s="130"/>
      <c r="U134" s="130"/>
      <c r="V134" s="130"/>
      <c r="W134" s="130"/>
      <c r="X134" s="130"/>
      <c r="Y134" s="130"/>
      <c r="Z134" s="130"/>
    </row>
    <row r="135" ht="15.75" customHeight="1">
      <c r="A135" s="153"/>
      <c r="B135" s="154" t="s">
        <v>535</v>
      </c>
      <c r="C135" s="54"/>
      <c r="D135" s="63"/>
      <c r="E135" s="159"/>
      <c r="F135" s="147"/>
      <c r="G135" s="148"/>
      <c r="H135" s="130"/>
      <c r="I135" s="134"/>
      <c r="J135" s="130"/>
      <c r="K135" s="130"/>
      <c r="L135" s="130"/>
      <c r="M135" s="130"/>
      <c r="N135" s="130"/>
      <c r="O135" s="130"/>
      <c r="P135" s="130"/>
      <c r="Q135" s="130"/>
      <c r="R135" s="130"/>
      <c r="S135" s="130"/>
      <c r="T135" s="130"/>
      <c r="U135" s="130"/>
      <c r="V135" s="130"/>
      <c r="W135" s="130"/>
      <c r="X135" s="130"/>
      <c r="Y135" s="130"/>
      <c r="Z135" s="130"/>
    </row>
    <row r="136" ht="15.75" customHeight="1">
      <c r="A136" s="153"/>
      <c r="B136" s="154" t="s">
        <v>536</v>
      </c>
      <c r="C136" s="54"/>
      <c r="D136" s="63"/>
      <c r="E136" s="159"/>
      <c r="F136" s="147"/>
      <c r="G136" s="148"/>
      <c r="H136" s="130"/>
      <c r="I136" s="134"/>
      <c r="J136" s="130"/>
      <c r="K136" s="130"/>
      <c r="L136" s="130"/>
      <c r="M136" s="130"/>
      <c r="N136" s="130"/>
      <c r="O136" s="130"/>
      <c r="P136" s="130"/>
      <c r="Q136" s="130"/>
      <c r="R136" s="130"/>
      <c r="S136" s="130"/>
      <c r="T136" s="130"/>
      <c r="U136" s="130"/>
      <c r="V136" s="130"/>
      <c r="W136" s="130"/>
      <c r="X136" s="130"/>
      <c r="Y136" s="130"/>
      <c r="Z136" s="130"/>
    </row>
    <row r="137" ht="15.75" customHeight="1">
      <c r="A137" s="153"/>
      <c r="B137" s="154" t="s">
        <v>537</v>
      </c>
      <c r="C137" s="54"/>
      <c r="D137" s="63"/>
      <c r="E137" s="159"/>
      <c r="F137" s="147"/>
      <c r="G137" s="148"/>
      <c r="H137" s="130"/>
      <c r="I137" s="134"/>
      <c r="J137" s="130"/>
      <c r="K137" s="130"/>
      <c r="L137" s="130"/>
      <c r="M137" s="130"/>
      <c r="N137" s="130"/>
      <c r="O137" s="130"/>
      <c r="P137" s="130"/>
      <c r="Q137" s="130"/>
      <c r="R137" s="130"/>
      <c r="S137" s="130"/>
      <c r="T137" s="130"/>
      <c r="U137" s="130"/>
      <c r="V137" s="130"/>
      <c r="W137" s="130"/>
      <c r="X137" s="130"/>
      <c r="Y137" s="130"/>
      <c r="Z137" s="130"/>
    </row>
    <row r="138" ht="15.75" customHeight="1">
      <c r="A138" s="153"/>
      <c r="B138" s="154" t="s">
        <v>533</v>
      </c>
      <c r="C138" s="54"/>
      <c r="D138" s="63"/>
      <c r="E138" s="159"/>
      <c r="F138" s="147"/>
      <c r="G138" s="148"/>
      <c r="H138" s="130"/>
      <c r="I138" s="134"/>
      <c r="J138" s="130"/>
      <c r="K138" s="130"/>
      <c r="L138" s="130"/>
      <c r="M138" s="130"/>
      <c r="N138" s="130"/>
      <c r="O138" s="130"/>
      <c r="P138" s="130"/>
      <c r="Q138" s="130"/>
      <c r="R138" s="130"/>
      <c r="S138" s="130"/>
      <c r="T138" s="130"/>
      <c r="U138" s="130"/>
      <c r="V138" s="130"/>
      <c r="W138" s="130"/>
      <c r="X138" s="130"/>
      <c r="Y138" s="130"/>
      <c r="Z138" s="130"/>
    </row>
    <row r="139" ht="15.75" customHeight="1">
      <c r="A139" s="153"/>
      <c r="B139" s="154"/>
      <c r="C139" s="54"/>
      <c r="D139" s="63"/>
      <c r="E139" s="159"/>
      <c r="F139" s="147"/>
      <c r="G139" s="148"/>
      <c r="H139" s="130"/>
      <c r="I139" s="134"/>
      <c r="J139" s="130"/>
      <c r="K139" s="130"/>
      <c r="L139" s="130"/>
      <c r="M139" s="130"/>
      <c r="N139" s="130"/>
      <c r="O139" s="130"/>
      <c r="P139" s="130"/>
      <c r="Q139" s="130"/>
      <c r="R139" s="130"/>
      <c r="S139" s="130"/>
      <c r="T139" s="130"/>
      <c r="U139" s="130"/>
      <c r="V139" s="130"/>
      <c r="W139" s="130"/>
      <c r="X139" s="130"/>
      <c r="Y139" s="130"/>
      <c r="Z139" s="130"/>
    </row>
    <row r="140" ht="15.75" customHeight="1">
      <c r="A140" s="153" t="s">
        <v>55</v>
      </c>
      <c r="B140" s="154" t="s">
        <v>538</v>
      </c>
      <c r="C140" s="54" t="s">
        <v>529</v>
      </c>
      <c r="D140" s="63">
        <v>11.0</v>
      </c>
      <c r="E140" s="159"/>
      <c r="F140" s="147">
        <f>D140*E140</f>
        <v>0</v>
      </c>
      <c r="G140" s="148"/>
      <c r="H140" s="130"/>
      <c r="I140" s="134"/>
      <c r="J140" s="130"/>
      <c r="K140" s="130"/>
      <c r="L140" s="130"/>
      <c r="M140" s="130"/>
      <c r="N140" s="130"/>
      <c r="O140" s="130"/>
      <c r="P140" s="130"/>
      <c r="Q140" s="130"/>
      <c r="R140" s="130"/>
      <c r="S140" s="130"/>
      <c r="T140" s="130"/>
      <c r="U140" s="130"/>
      <c r="V140" s="130"/>
      <c r="W140" s="130"/>
      <c r="X140" s="130"/>
      <c r="Y140" s="130"/>
      <c r="Z140" s="130"/>
    </row>
    <row r="141" ht="15.75" customHeight="1">
      <c r="A141" s="153"/>
      <c r="B141" s="154" t="s">
        <v>539</v>
      </c>
      <c r="C141" s="54"/>
      <c r="D141" s="63"/>
      <c r="E141" s="159"/>
      <c r="F141" s="147"/>
      <c r="G141" s="148"/>
      <c r="H141" s="130"/>
      <c r="I141" s="134"/>
      <c r="J141" s="130"/>
      <c r="K141" s="130"/>
      <c r="L141" s="130"/>
      <c r="M141" s="130"/>
      <c r="N141" s="130"/>
      <c r="O141" s="130"/>
      <c r="P141" s="130"/>
      <c r="Q141" s="130"/>
      <c r="R141" s="130"/>
      <c r="S141" s="130"/>
      <c r="T141" s="130"/>
      <c r="U141" s="130"/>
      <c r="V141" s="130"/>
      <c r="W141" s="130"/>
      <c r="X141" s="130"/>
      <c r="Y141" s="130"/>
      <c r="Z141" s="130"/>
    </row>
    <row r="142" ht="15.75" customHeight="1">
      <c r="A142" s="153"/>
      <c r="B142" s="154" t="s">
        <v>531</v>
      </c>
      <c r="C142" s="54"/>
      <c r="D142" s="63"/>
      <c r="E142" s="159"/>
      <c r="F142" s="147"/>
      <c r="G142" s="148"/>
      <c r="H142" s="130"/>
      <c r="I142" s="134"/>
      <c r="J142" s="130"/>
      <c r="K142" s="130"/>
      <c r="L142" s="130"/>
      <c r="M142" s="130"/>
      <c r="N142" s="130"/>
      <c r="O142" s="130"/>
      <c r="P142" s="130"/>
      <c r="Q142" s="130"/>
      <c r="R142" s="130"/>
      <c r="S142" s="130"/>
      <c r="T142" s="130"/>
      <c r="U142" s="130"/>
      <c r="V142" s="130"/>
      <c r="W142" s="130"/>
      <c r="X142" s="130"/>
      <c r="Y142" s="130"/>
      <c r="Z142" s="130"/>
    </row>
    <row r="143" ht="15.75" customHeight="1">
      <c r="A143" s="153"/>
      <c r="B143" s="154" t="s">
        <v>540</v>
      </c>
      <c r="C143" s="54"/>
      <c r="D143" s="63"/>
      <c r="E143" s="159"/>
      <c r="F143" s="147"/>
      <c r="G143" s="148"/>
      <c r="H143" s="130"/>
      <c r="I143" s="134"/>
      <c r="J143" s="130"/>
      <c r="K143" s="130"/>
      <c r="L143" s="130"/>
      <c r="M143" s="130"/>
      <c r="N143" s="130"/>
      <c r="O143" s="130"/>
      <c r="P143" s="130"/>
      <c r="Q143" s="130"/>
      <c r="R143" s="130"/>
      <c r="S143" s="130"/>
      <c r="T143" s="130"/>
      <c r="U143" s="130"/>
      <c r="V143" s="130"/>
      <c r="W143" s="130"/>
      <c r="X143" s="130"/>
      <c r="Y143" s="130"/>
      <c r="Z143" s="130"/>
    </row>
    <row r="144" ht="15.75" customHeight="1">
      <c r="A144" s="153"/>
      <c r="B144" s="154" t="s">
        <v>533</v>
      </c>
      <c r="C144" s="54"/>
      <c r="D144" s="63"/>
      <c r="E144" s="159"/>
      <c r="F144" s="147"/>
      <c r="G144" s="148"/>
      <c r="H144" s="130"/>
      <c r="I144" s="134"/>
      <c r="J144" s="130"/>
      <c r="K144" s="130"/>
      <c r="L144" s="130"/>
      <c r="M144" s="130"/>
      <c r="N144" s="130"/>
      <c r="O144" s="130"/>
      <c r="P144" s="130"/>
      <c r="Q144" s="130"/>
      <c r="R144" s="130"/>
      <c r="S144" s="130"/>
      <c r="T144" s="130"/>
      <c r="U144" s="130"/>
      <c r="V144" s="130"/>
      <c r="W144" s="130"/>
      <c r="X144" s="130"/>
      <c r="Y144" s="130"/>
      <c r="Z144" s="130"/>
    </row>
    <row r="145" ht="15.75" customHeight="1">
      <c r="A145" s="153"/>
      <c r="B145" s="154"/>
      <c r="C145" s="54"/>
      <c r="D145" s="63"/>
      <c r="E145" s="159"/>
      <c r="F145" s="147"/>
      <c r="G145" s="148"/>
      <c r="H145" s="130"/>
      <c r="I145" s="134"/>
      <c r="J145" s="130"/>
      <c r="K145" s="130"/>
      <c r="L145" s="130"/>
      <c r="M145" s="130"/>
      <c r="N145" s="130"/>
      <c r="O145" s="130"/>
      <c r="P145" s="130"/>
      <c r="Q145" s="130"/>
      <c r="R145" s="130"/>
      <c r="S145" s="130"/>
      <c r="T145" s="130"/>
      <c r="U145" s="130"/>
      <c r="V145" s="130"/>
      <c r="W145" s="130"/>
      <c r="X145" s="130"/>
      <c r="Y145" s="130"/>
      <c r="Z145" s="130"/>
    </row>
    <row r="146" ht="15.75" customHeight="1">
      <c r="A146" s="153" t="s">
        <v>57</v>
      </c>
      <c r="B146" s="154" t="s">
        <v>541</v>
      </c>
      <c r="C146" s="54" t="s">
        <v>529</v>
      </c>
      <c r="D146" s="63">
        <v>2.0</v>
      </c>
      <c r="E146" s="159"/>
      <c r="F146" s="147">
        <f>D146*E146</f>
        <v>0</v>
      </c>
      <c r="G146" s="148"/>
      <c r="H146" s="130"/>
      <c r="I146" s="134"/>
      <c r="J146" s="130"/>
      <c r="K146" s="130"/>
      <c r="L146" s="130"/>
      <c r="M146" s="130"/>
      <c r="N146" s="130"/>
      <c r="O146" s="130"/>
      <c r="P146" s="130"/>
      <c r="Q146" s="130"/>
      <c r="R146" s="130"/>
      <c r="S146" s="130"/>
      <c r="T146" s="130"/>
      <c r="U146" s="130"/>
      <c r="V146" s="130"/>
      <c r="W146" s="130"/>
      <c r="X146" s="130"/>
      <c r="Y146" s="130"/>
      <c r="Z146" s="130"/>
    </row>
    <row r="147" ht="15.75" customHeight="1">
      <c r="A147" s="153"/>
      <c r="B147" s="154" t="s">
        <v>535</v>
      </c>
      <c r="C147" s="54"/>
      <c r="D147" s="63"/>
      <c r="E147" s="159"/>
      <c r="F147" s="147"/>
      <c r="G147" s="148"/>
      <c r="H147" s="130"/>
      <c r="I147" s="134"/>
      <c r="J147" s="130"/>
      <c r="K147" s="130"/>
      <c r="L147" s="130"/>
      <c r="M147" s="130"/>
      <c r="N147" s="130"/>
      <c r="O147" s="130"/>
      <c r="P147" s="130"/>
      <c r="Q147" s="130"/>
      <c r="R147" s="130"/>
      <c r="S147" s="130"/>
      <c r="T147" s="130"/>
      <c r="U147" s="130"/>
      <c r="V147" s="130"/>
      <c r="W147" s="130"/>
      <c r="X147" s="130"/>
      <c r="Y147" s="130"/>
      <c r="Z147" s="130"/>
    </row>
    <row r="148" ht="15.75" customHeight="1">
      <c r="A148" s="153"/>
      <c r="B148" s="154" t="s">
        <v>537</v>
      </c>
      <c r="C148" s="54"/>
      <c r="D148" s="63"/>
      <c r="E148" s="159"/>
      <c r="F148" s="147"/>
      <c r="G148" s="148"/>
      <c r="H148" s="130"/>
      <c r="I148" s="134"/>
      <c r="J148" s="130"/>
      <c r="K148" s="130"/>
      <c r="L148" s="130"/>
      <c r="M148" s="130"/>
      <c r="N148" s="130"/>
      <c r="O148" s="130"/>
      <c r="P148" s="130"/>
      <c r="Q148" s="130"/>
      <c r="R148" s="130"/>
      <c r="S148" s="130"/>
      <c r="T148" s="130"/>
      <c r="U148" s="130"/>
      <c r="V148" s="130"/>
      <c r="W148" s="130"/>
      <c r="X148" s="130"/>
      <c r="Y148" s="130"/>
      <c r="Z148" s="130"/>
    </row>
    <row r="149" ht="15.75" customHeight="1">
      <c r="A149" s="153"/>
      <c r="B149" s="154" t="s">
        <v>533</v>
      </c>
      <c r="C149" s="54"/>
      <c r="D149" s="63"/>
      <c r="E149" s="159"/>
      <c r="F149" s="147"/>
      <c r="G149" s="148"/>
      <c r="H149" s="130"/>
      <c r="I149" s="134"/>
      <c r="J149" s="130"/>
      <c r="K149" s="130"/>
      <c r="L149" s="130"/>
      <c r="M149" s="130"/>
      <c r="N149" s="130"/>
      <c r="O149" s="130"/>
      <c r="P149" s="130"/>
      <c r="Q149" s="130"/>
      <c r="R149" s="130"/>
      <c r="S149" s="130"/>
      <c r="T149" s="130"/>
      <c r="U149" s="130"/>
      <c r="V149" s="130"/>
      <c r="W149" s="130"/>
      <c r="X149" s="130"/>
      <c r="Y149" s="130"/>
      <c r="Z149" s="130"/>
    </row>
    <row r="150" ht="15.75" customHeight="1">
      <c r="A150" s="153"/>
      <c r="B150" s="154"/>
      <c r="C150" s="54"/>
      <c r="D150" s="63"/>
      <c r="E150" s="159"/>
      <c r="F150" s="147"/>
      <c r="G150" s="148"/>
      <c r="H150" s="130"/>
      <c r="I150" s="134"/>
      <c r="J150" s="130"/>
      <c r="K150" s="130"/>
      <c r="L150" s="130"/>
      <c r="M150" s="130"/>
      <c r="N150" s="130"/>
      <c r="O150" s="130"/>
      <c r="P150" s="130"/>
      <c r="Q150" s="130"/>
      <c r="R150" s="130"/>
      <c r="S150" s="130"/>
      <c r="T150" s="130"/>
      <c r="U150" s="130"/>
      <c r="V150" s="130"/>
      <c r="W150" s="130"/>
      <c r="X150" s="130"/>
      <c r="Y150" s="130"/>
      <c r="Z150" s="130"/>
    </row>
    <row r="151" ht="15.75" customHeight="1">
      <c r="A151" s="153" t="s">
        <v>59</v>
      </c>
      <c r="B151" s="154" t="s">
        <v>542</v>
      </c>
      <c r="C151" s="54" t="s">
        <v>529</v>
      </c>
      <c r="D151" s="63">
        <v>4.0</v>
      </c>
      <c r="E151" s="159"/>
      <c r="F151" s="147">
        <f>D151*E151</f>
        <v>0</v>
      </c>
      <c r="G151" s="148"/>
      <c r="H151" s="130"/>
      <c r="I151" s="134"/>
      <c r="J151" s="130"/>
      <c r="K151" s="130"/>
      <c r="L151" s="130"/>
      <c r="M151" s="130"/>
      <c r="N151" s="130"/>
      <c r="O151" s="130"/>
      <c r="P151" s="130"/>
      <c r="Q151" s="130"/>
      <c r="R151" s="130"/>
      <c r="S151" s="130"/>
      <c r="T151" s="130"/>
      <c r="U151" s="130"/>
      <c r="V151" s="130"/>
      <c r="W151" s="130"/>
      <c r="X151" s="130"/>
      <c r="Y151" s="130"/>
      <c r="Z151" s="130"/>
    </row>
    <row r="152" ht="15.75" customHeight="1">
      <c r="A152" s="153"/>
      <c r="B152" s="154" t="s">
        <v>543</v>
      </c>
      <c r="C152" s="54"/>
      <c r="D152" s="63"/>
      <c r="E152" s="159"/>
      <c r="F152" s="147"/>
      <c r="G152" s="148"/>
      <c r="H152" s="130"/>
      <c r="I152" s="134"/>
      <c r="J152" s="130"/>
      <c r="K152" s="130"/>
      <c r="L152" s="130"/>
      <c r="M152" s="130"/>
      <c r="N152" s="130"/>
      <c r="O152" s="130"/>
      <c r="P152" s="130"/>
      <c r="Q152" s="130"/>
      <c r="R152" s="130"/>
      <c r="S152" s="130"/>
      <c r="T152" s="130"/>
      <c r="U152" s="130"/>
      <c r="V152" s="130"/>
      <c r="W152" s="130"/>
      <c r="X152" s="130"/>
      <c r="Y152" s="130"/>
      <c r="Z152" s="130"/>
    </row>
    <row r="153" ht="17.25" customHeight="1">
      <c r="A153" s="153"/>
      <c r="B153" s="154" t="s">
        <v>544</v>
      </c>
      <c r="C153" s="54"/>
      <c r="D153" s="63"/>
      <c r="E153" s="159"/>
      <c r="F153" s="147"/>
      <c r="G153" s="148"/>
      <c r="H153" s="130"/>
      <c r="I153" s="134"/>
      <c r="J153" s="130"/>
      <c r="K153" s="130"/>
      <c r="L153" s="130"/>
      <c r="M153" s="130"/>
      <c r="N153" s="130"/>
      <c r="O153" s="130"/>
      <c r="P153" s="130"/>
      <c r="Q153" s="130"/>
      <c r="R153" s="130"/>
      <c r="S153" s="130"/>
      <c r="T153" s="130"/>
      <c r="U153" s="130"/>
      <c r="V153" s="130"/>
      <c r="W153" s="130"/>
      <c r="X153" s="130"/>
      <c r="Y153" s="130"/>
      <c r="Z153" s="130"/>
    </row>
    <row r="154" ht="15.75" customHeight="1">
      <c r="A154" s="153"/>
      <c r="B154" s="154" t="s">
        <v>533</v>
      </c>
      <c r="C154" s="54"/>
      <c r="D154" s="63"/>
      <c r="E154" s="159"/>
      <c r="F154" s="147"/>
      <c r="G154" s="148"/>
      <c r="H154" s="130"/>
      <c r="I154" s="134"/>
      <c r="J154" s="130"/>
      <c r="K154" s="130"/>
      <c r="L154" s="130"/>
      <c r="M154" s="130"/>
      <c r="N154" s="130"/>
      <c r="O154" s="130"/>
      <c r="P154" s="130"/>
      <c r="Q154" s="130"/>
      <c r="R154" s="130"/>
      <c r="S154" s="130"/>
      <c r="T154" s="130"/>
      <c r="U154" s="130"/>
      <c r="V154" s="130"/>
      <c r="W154" s="130"/>
      <c r="X154" s="130"/>
      <c r="Y154" s="130"/>
      <c r="Z154" s="130"/>
    </row>
    <row r="155" ht="15.75" customHeight="1">
      <c r="A155" s="153"/>
      <c r="B155" s="154"/>
      <c r="C155" s="54"/>
      <c r="D155" s="63"/>
      <c r="E155" s="159"/>
      <c r="F155" s="147"/>
      <c r="G155" s="148"/>
      <c r="H155" s="130"/>
      <c r="I155" s="134"/>
      <c r="J155" s="130"/>
      <c r="K155" s="130"/>
      <c r="L155" s="130"/>
      <c r="M155" s="130"/>
      <c r="N155" s="130"/>
      <c r="O155" s="130"/>
      <c r="P155" s="130"/>
      <c r="Q155" s="130"/>
      <c r="R155" s="130"/>
      <c r="S155" s="130"/>
      <c r="T155" s="130"/>
      <c r="U155" s="130"/>
      <c r="V155" s="130"/>
      <c r="W155" s="130"/>
      <c r="X155" s="130"/>
      <c r="Y155" s="130"/>
      <c r="Z155" s="130"/>
    </row>
    <row r="156" ht="15.75" customHeight="1">
      <c r="A156" s="153" t="s">
        <v>204</v>
      </c>
      <c r="B156" s="154" t="s">
        <v>545</v>
      </c>
      <c r="C156" s="54" t="s">
        <v>529</v>
      </c>
      <c r="D156" s="63">
        <v>1.0</v>
      </c>
      <c r="E156" s="159"/>
      <c r="F156" s="147">
        <f>D156*E156</f>
        <v>0</v>
      </c>
      <c r="G156" s="148"/>
      <c r="H156" s="130"/>
      <c r="I156" s="134"/>
      <c r="J156" s="130"/>
      <c r="K156" s="130"/>
      <c r="L156" s="130"/>
      <c r="M156" s="130"/>
      <c r="N156" s="130"/>
      <c r="O156" s="130"/>
      <c r="P156" s="130"/>
      <c r="Q156" s="130"/>
      <c r="R156" s="130"/>
      <c r="S156" s="130"/>
      <c r="T156" s="130"/>
      <c r="U156" s="130"/>
      <c r="V156" s="130"/>
      <c r="W156" s="130"/>
      <c r="X156" s="130"/>
      <c r="Y156" s="130"/>
      <c r="Z156" s="130"/>
    </row>
    <row r="157" ht="15.75" customHeight="1">
      <c r="A157" s="153"/>
      <c r="B157" s="154" t="s">
        <v>539</v>
      </c>
      <c r="C157" s="54"/>
      <c r="D157" s="63"/>
      <c r="E157" s="159"/>
      <c r="F157" s="147"/>
      <c r="G157" s="148"/>
      <c r="H157" s="130"/>
      <c r="I157" s="134"/>
      <c r="J157" s="130"/>
      <c r="K157" s="130"/>
      <c r="L157" s="130"/>
      <c r="M157" s="130"/>
      <c r="N157" s="130"/>
      <c r="O157" s="130"/>
      <c r="P157" s="130"/>
      <c r="Q157" s="130"/>
      <c r="R157" s="130"/>
      <c r="S157" s="130"/>
      <c r="T157" s="130"/>
      <c r="U157" s="130"/>
      <c r="V157" s="130"/>
      <c r="W157" s="130"/>
      <c r="X157" s="130"/>
      <c r="Y157" s="130"/>
      <c r="Z157" s="130"/>
    </row>
    <row r="158" ht="15.75" customHeight="1">
      <c r="A158" s="153"/>
      <c r="B158" s="154" t="s">
        <v>531</v>
      </c>
      <c r="C158" s="54"/>
      <c r="D158" s="63"/>
      <c r="E158" s="159"/>
      <c r="F158" s="147"/>
      <c r="G158" s="148"/>
      <c r="H158" s="130"/>
      <c r="I158" s="134"/>
      <c r="J158" s="130"/>
      <c r="K158" s="130"/>
      <c r="L158" s="130"/>
      <c r="M158" s="130"/>
      <c r="N158" s="130"/>
      <c r="O158" s="130"/>
      <c r="P158" s="130"/>
      <c r="Q158" s="130"/>
      <c r="R158" s="130"/>
      <c r="S158" s="130"/>
      <c r="T158" s="130"/>
      <c r="U158" s="130"/>
      <c r="V158" s="130"/>
      <c r="W158" s="130"/>
      <c r="X158" s="130"/>
      <c r="Y158" s="130"/>
      <c r="Z158" s="130"/>
    </row>
    <row r="159" ht="15.75" customHeight="1">
      <c r="A159" s="153"/>
      <c r="B159" s="154" t="s">
        <v>540</v>
      </c>
      <c r="C159" s="54"/>
      <c r="D159" s="63"/>
      <c r="E159" s="159"/>
      <c r="F159" s="147"/>
      <c r="G159" s="148"/>
      <c r="H159" s="130"/>
      <c r="I159" s="134"/>
      <c r="J159" s="130"/>
      <c r="K159" s="130"/>
      <c r="L159" s="130"/>
      <c r="M159" s="130"/>
      <c r="N159" s="130"/>
      <c r="O159" s="130"/>
      <c r="P159" s="130"/>
      <c r="Q159" s="130"/>
      <c r="R159" s="130"/>
      <c r="S159" s="130"/>
      <c r="T159" s="130"/>
      <c r="U159" s="130"/>
      <c r="V159" s="130"/>
      <c r="W159" s="130"/>
      <c r="X159" s="130"/>
      <c r="Y159" s="130"/>
      <c r="Z159" s="130"/>
    </row>
    <row r="160" ht="15.75" customHeight="1">
      <c r="A160" s="153"/>
      <c r="B160" s="154" t="s">
        <v>533</v>
      </c>
      <c r="C160" s="54"/>
      <c r="D160" s="63"/>
      <c r="E160" s="159"/>
      <c r="F160" s="147"/>
      <c r="G160" s="148"/>
      <c r="H160" s="130"/>
      <c r="I160" s="134"/>
      <c r="J160" s="130"/>
      <c r="K160" s="130"/>
      <c r="L160" s="130"/>
      <c r="M160" s="130"/>
      <c r="N160" s="130"/>
      <c r="O160" s="130"/>
      <c r="P160" s="130"/>
      <c r="Q160" s="130"/>
      <c r="R160" s="130"/>
      <c r="S160" s="130"/>
      <c r="T160" s="130"/>
      <c r="U160" s="130"/>
      <c r="V160" s="130"/>
      <c r="W160" s="130"/>
      <c r="X160" s="130"/>
      <c r="Y160" s="130"/>
      <c r="Z160" s="130"/>
    </row>
    <row r="161" ht="15.75" customHeight="1">
      <c r="A161" s="153"/>
      <c r="B161" s="154"/>
      <c r="C161" s="54"/>
      <c r="D161" s="63"/>
      <c r="E161" s="159"/>
      <c r="F161" s="147"/>
      <c r="G161" s="148"/>
      <c r="H161" s="130"/>
      <c r="I161" s="134"/>
      <c r="J161" s="130"/>
      <c r="K161" s="130"/>
      <c r="L161" s="130"/>
      <c r="M161" s="130"/>
      <c r="N161" s="130"/>
      <c r="O161" s="130"/>
      <c r="P161" s="130"/>
      <c r="Q161" s="130"/>
      <c r="R161" s="130"/>
      <c r="S161" s="130"/>
      <c r="T161" s="130"/>
      <c r="U161" s="130"/>
      <c r="V161" s="130"/>
      <c r="W161" s="130"/>
      <c r="X161" s="130"/>
      <c r="Y161" s="130"/>
      <c r="Z161" s="130"/>
    </row>
    <row r="162" ht="15.75" customHeight="1">
      <c r="A162" s="153" t="s">
        <v>240</v>
      </c>
      <c r="B162" s="154" t="s">
        <v>546</v>
      </c>
      <c r="C162" s="54" t="s">
        <v>529</v>
      </c>
      <c r="D162" s="63">
        <v>1.0</v>
      </c>
      <c r="E162" s="159"/>
      <c r="F162" s="147">
        <f>D162*E162</f>
        <v>0</v>
      </c>
      <c r="G162" s="148"/>
      <c r="H162" s="130"/>
      <c r="I162" s="134"/>
      <c r="J162" s="130"/>
      <c r="K162" s="130"/>
      <c r="L162" s="130"/>
      <c r="M162" s="130"/>
      <c r="N162" s="130"/>
      <c r="O162" s="130"/>
      <c r="P162" s="130"/>
      <c r="Q162" s="130"/>
      <c r="R162" s="130"/>
      <c r="S162" s="130"/>
      <c r="T162" s="130"/>
      <c r="U162" s="130"/>
      <c r="V162" s="130"/>
      <c r="W162" s="130"/>
      <c r="X162" s="130"/>
      <c r="Y162" s="130"/>
      <c r="Z162" s="130"/>
    </row>
    <row r="163" ht="15.75" customHeight="1">
      <c r="A163" s="153"/>
      <c r="B163" s="154" t="s">
        <v>543</v>
      </c>
      <c r="C163" s="54"/>
      <c r="D163" s="63"/>
      <c r="E163" s="159"/>
      <c r="F163" s="147"/>
      <c r="G163" s="148"/>
      <c r="H163" s="130"/>
      <c r="I163" s="134"/>
      <c r="J163" s="130"/>
      <c r="K163" s="130"/>
      <c r="L163" s="130"/>
      <c r="M163" s="130"/>
      <c r="N163" s="130"/>
      <c r="O163" s="130"/>
      <c r="P163" s="130"/>
      <c r="Q163" s="130"/>
      <c r="R163" s="130"/>
      <c r="S163" s="130"/>
      <c r="T163" s="130"/>
      <c r="U163" s="130"/>
      <c r="V163" s="130"/>
      <c r="W163" s="130"/>
      <c r="X163" s="130"/>
      <c r="Y163" s="130"/>
      <c r="Z163" s="130"/>
    </row>
    <row r="164" ht="15.75" customHeight="1">
      <c r="A164" s="153"/>
      <c r="B164" s="154" t="s">
        <v>544</v>
      </c>
      <c r="C164" s="54"/>
      <c r="D164" s="63"/>
      <c r="E164" s="159"/>
      <c r="F164" s="147"/>
      <c r="G164" s="148"/>
      <c r="H164" s="130"/>
      <c r="I164" s="134"/>
      <c r="J164" s="130"/>
      <c r="K164" s="130"/>
      <c r="L164" s="130"/>
      <c r="M164" s="130"/>
      <c r="N164" s="130"/>
      <c r="O164" s="130"/>
      <c r="P164" s="130"/>
      <c r="Q164" s="130"/>
      <c r="R164" s="130"/>
      <c r="S164" s="130"/>
      <c r="T164" s="130"/>
      <c r="U164" s="130"/>
      <c r="V164" s="130"/>
      <c r="W164" s="130"/>
      <c r="X164" s="130"/>
      <c r="Y164" s="130"/>
      <c r="Z164" s="130"/>
    </row>
    <row r="165" ht="15.75" customHeight="1">
      <c r="A165" s="153"/>
      <c r="B165" s="154" t="s">
        <v>533</v>
      </c>
      <c r="C165" s="54"/>
      <c r="D165" s="63"/>
      <c r="E165" s="159"/>
      <c r="F165" s="147"/>
      <c r="G165" s="148"/>
      <c r="H165" s="130"/>
      <c r="I165" s="134"/>
      <c r="J165" s="130"/>
      <c r="K165" s="130"/>
      <c r="L165" s="130"/>
      <c r="M165" s="130"/>
      <c r="N165" s="130"/>
      <c r="O165" s="130"/>
      <c r="P165" s="130"/>
      <c r="Q165" s="130"/>
      <c r="R165" s="130"/>
      <c r="S165" s="130"/>
      <c r="T165" s="130"/>
      <c r="U165" s="130"/>
      <c r="V165" s="130"/>
      <c r="W165" s="130"/>
      <c r="X165" s="130"/>
      <c r="Y165" s="130"/>
      <c r="Z165" s="130"/>
    </row>
    <row r="166" ht="15.75" customHeight="1">
      <c r="A166" s="153"/>
      <c r="B166" s="154"/>
      <c r="C166" s="54"/>
      <c r="D166" s="63"/>
      <c r="E166" s="159"/>
      <c r="F166" s="147"/>
      <c r="G166" s="148"/>
      <c r="H166" s="130"/>
      <c r="I166" s="134"/>
      <c r="J166" s="130"/>
      <c r="K166" s="130"/>
      <c r="L166" s="130"/>
      <c r="M166" s="130"/>
      <c r="N166" s="130"/>
      <c r="O166" s="130"/>
      <c r="P166" s="130"/>
      <c r="Q166" s="130"/>
      <c r="R166" s="130"/>
      <c r="S166" s="130"/>
      <c r="T166" s="130"/>
      <c r="U166" s="130"/>
      <c r="V166" s="130"/>
      <c r="W166" s="130"/>
      <c r="X166" s="130"/>
      <c r="Y166" s="130"/>
      <c r="Z166" s="130"/>
    </row>
    <row r="167" ht="15.75" customHeight="1">
      <c r="A167" s="153" t="s">
        <v>240</v>
      </c>
      <c r="B167" s="154" t="s">
        <v>547</v>
      </c>
      <c r="C167" s="54" t="s">
        <v>529</v>
      </c>
      <c r="D167" s="63">
        <v>6.0</v>
      </c>
      <c r="E167" s="159"/>
      <c r="F167" s="147">
        <f>D167*E167</f>
        <v>0</v>
      </c>
      <c r="G167" s="148"/>
      <c r="H167" s="130"/>
      <c r="I167" s="134"/>
      <c r="J167" s="130"/>
      <c r="K167" s="130"/>
      <c r="L167" s="130"/>
      <c r="M167" s="130"/>
      <c r="N167" s="130"/>
      <c r="O167" s="130"/>
      <c r="P167" s="130"/>
      <c r="Q167" s="130"/>
      <c r="R167" s="130"/>
      <c r="S167" s="130"/>
      <c r="T167" s="130"/>
      <c r="U167" s="130"/>
      <c r="V167" s="130"/>
      <c r="W167" s="130"/>
      <c r="X167" s="130"/>
      <c r="Y167" s="130"/>
      <c r="Z167" s="130"/>
    </row>
    <row r="168" ht="15.75" customHeight="1">
      <c r="A168" s="153"/>
      <c r="B168" s="154" t="s">
        <v>539</v>
      </c>
      <c r="C168" s="54"/>
      <c r="D168" s="63"/>
      <c r="E168" s="159"/>
      <c r="F168" s="147"/>
      <c r="G168" s="148"/>
      <c r="H168" s="130"/>
      <c r="I168" s="134"/>
      <c r="J168" s="130"/>
      <c r="K168" s="130"/>
      <c r="L168" s="130"/>
      <c r="M168" s="130"/>
      <c r="N168" s="130"/>
      <c r="O168" s="130"/>
      <c r="P168" s="130"/>
      <c r="Q168" s="130"/>
      <c r="R168" s="130"/>
      <c r="S168" s="130"/>
      <c r="T168" s="130"/>
      <c r="U168" s="130"/>
      <c r="V168" s="130"/>
      <c r="W168" s="130"/>
      <c r="X168" s="130"/>
      <c r="Y168" s="130"/>
      <c r="Z168" s="130"/>
    </row>
    <row r="169" ht="15.75" customHeight="1">
      <c r="A169" s="153"/>
      <c r="B169" s="154" t="s">
        <v>531</v>
      </c>
      <c r="C169" s="54"/>
      <c r="D169" s="63"/>
      <c r="E169" s="159"/>
      <c r="F169" s="147"/>
      <c r="G169" s="148"/>
      <c r="H169" s="130"/>
      <c r="I169" s="134"/>
      <c r="J169" s="130"/>
      <c r="K169" s="130"/>
      <c r="L169" s="130"/>
      <c r="M169" s="130"/>
      <c r="N169" s="130"/>
      <c r="O169" s="130"/>
      <c r="P169" s="130"/>
      <c r="Q169" s="130"/>
      <c r="R169" s="130"/>
      <c r="S169" s="130"/>
      <c r="T169" s="130"/>
      <c r="U169" s="130"/>
      <c r="V169" s="130"/>
      <c r="W169" s="130"/>
      <c r="X169" s="130"/>
      <c r="Y169" s="130"/>
      <c r="Z169" s="130"/>
    </row>
    <row r="170" ht="12.75" customHeight="1">
      <c r="A170" s="153"/>
      <c r="B170" s="154" t="s">
        <v>548</v>
      </c>
      <c r="C170" s="54"/>
      <c r="D170" s="63"/>
      <c r="E170" s="159"/>
      <c r="F170" s="147"/>
      <c r="G170" s="148"/>
      <c r="H170" s="130"/>
      <c r="I170" s="134"/>
      <c r="J170" s="130"/>
      <c r="K170" s="130"/>
      <c r="L170" s="130"/>
      <c r="M170" s="130"/>
      <c r="N170" s="130"/>
      <c r="O170" s="130"/>
      <c r="P170" s="130"/>
      <c r="Q170" s="130"/>
      <c r="R170" s="130"/>
      <c r="S170" s="130"/>
      <c r="T170" s="130"/>
      <c r="U170" s="130"/>
      <c r="V170" s="130"/>
      <c r="W170" s="130"/>
      <c r="X170" s="130"/>
      <c r="Y170" s="130"/>
      <c r="Z170" s="130"/>
    </row>
    <row r="171" ht="15.75" customHeight="1">
      <c r="A171" s="153"/>
      <c r="B171" s="154" t="s">
        <v>533</v>
      </c>
      <c r="C171" s="54"/>
      <c r="D171" s="63"/>
      <c r="E171" s="159"/>
      <c r="F171" s="147"/>
      <c r="G171" s="148"/>
      <c r="H171" s="130"/>
      <c r="I171" s="134"/>
      <c r="J171" s="130"/>
      <c r="K171" s="130"/>
      <c r="L171" s="130"/>
      <c r="M171" s="130"/>
      <c r="N171" s="130"/>
      <c r="O171" s="130"/>
      <c r="P171" s="130"/>
      <c r="Q171" s="130"/>
      <c r="R171" s="130"/>
      <c r="S171" s="130"/>
      <c r="T171" s="130"/>
      <c r="U171" s="130"/>
      <c r="V171" s="130"/>
      <c r="W171" s="130"/>
      <c r="X171" s="130"/>
      <c r="Y171" s="130"/>
      <c r="Z171" s="130"/>
    </row>
    <row r="172" ht="15.75" customHeight="1">
      <c r="A172" s="153" t="s">
        <v>240</v>
      </c>
      <c r="B172" s="154" t="s">
        <v>549</v>
      </c>
      <c r="C172" s="54" t="s">
        <v>529</v>
      </c>
      <c r="D172" s="63">
        <v>2.0</v>
      </c>
      <c r="E172" s="159"/>
      <c r="F172" s="147">
        <f>D172*E172</f>
        <v>0</v>
      </c>
      <c r="G172" s="148"/>
      <c r="H172" s="130"/>
      <c r="I172" s="134"/>
      <c r="J172" s="130"/>
      <c r="K172" s="130"/>
      <c r="L172" s="130"/>
      <c r="M172" s="130"/>
      <c r="N172" s="130"/>
      <c r="O172" s="130"/>
      <c r="P172" s="130"/>
      <c r="Q172" s="130"/>
      <c r="R172" s="130"/>
      <c r="S172" s="130"/>
      <c r="T172" s="130"/>
      <c r="U172" s="130"/>
      <c r="V172" s="130"/>
      <c r="W172" s="130"/>
      <c r="X172" s="130"/>
      <c r="Y172" s="130"/>
      <c r="Z172" s="130"/>
    </row>
    <row r="173" ht="15.75" customHeight="1">
      <c r="A173" s="153"/>
      <c r="B173" s="154" t="s">
        <v>550</v>
      </c>
      <c r="C173" s="54"/>
      <c r="D173" s="63"/>
      <c r="E173" s="159"/>
      <c r="F173" s="147"/>
      <c r="G173" s="148"/>
      <c r="H173" s="130"/>
      <c r="I173" s="134"/>
      <c r="J173" s="130"/>
      <c r="K173" s="130"/>
      <c r="L173" s="130"/>
      <c r="M173" s="130"/>
      <c r="N173" s="130"/>
      <c r="O173" s="130"/>
      <c r="P173" s="130"/>
      <c r="Q173" s="130"/>
      <c r="R173" s="130"/>
      <c r="S173" s="130"/>
      <c r="T173" s="130"/>
      <c r="U173" s="130"/>
      <c r="V173" s="130"/>
      <c r="W173" s="130"/>
      <c r="X173" s="130"/>
      <c r="Y173" s="130"/>
      <c r="Z173" s="130"/>
    </row>
    <row r="174" ht="14.25" customHeight="1">
      <c r="A174" s="153"/>
      <c r="B174" s="154" t="s">
        <v>551</v>
      </c>
      <c r="C174" s="54"/>
      <c r="D174" s="63"/>
      <c r="E174" s="159"/>
      <c r="F174" s="147"/>
      <c r="G174" s="148"/>
      <c r="H174" s="130"/>
      <c r="I174" s="134"/>
      <c r="J174" s="130"/>
      <c r="K174" s="130"/>
      <c r="L174" s="130"/>
      <c r="M174" s="130"/>
      <c r="N174" s="130"/>
      <c r="O174" s="130"/>
      <c r="P174" s="130"/>
      <c r="Q174" s="130"/>
      <c r="R174" s="130"/>
      <c r="S174" s="130"/>
      <c r="T174" s="130"/>
      <c r="U174" s="130"/>
      <c r="V174" s="130"/>
      <c r="W174" s="130"/>
      <c r="X174" s="130"/>
      <c r="Y174" s="130"/>
      <c r="Z174" s="130"/>
    </row>
    <row r="175" ht="15.75" customHeight="1">
      <c r="A175" s="153"/>
      <c r="B175" s="154" t="s">
        <v>533</v>
      </c>
      <c r="C175" s="54"/>
      <c r="D175" s="63"/>
      <c r="E175" s="159"/>
      <c r="F175" s="147"/>
      <c r="G175" s="148"/>
      <c r="H175" s="130"/>
      <c r="I175" s="134"/>
      <c r="J175" s="130"/>
      <c r="K175" s="130"/>
      <c r="L175" s="130"/>
      <c r="M175" s="130"/>
      <c r="N175" s="130"/>
      <c r="O175" s="130"/>
      <c r="P175" s="130"/>
      <c r="Q175" s="130"/>
      <c r="R175" s="130"/>
      <c r="S175" s="130"/>
      <c r="T175" s="130"/>
      <c r="U175" s="130"/>
      <c r="V175" s="130"/>
      <c r="W175" s="130"/>
      <c r="X175" s="130"/>
      <c r="Y175" s="130"/>
      <c r="Z175" s="130"/>
    </row>
    <row r="176" ht="15.75" customHeight="1">
      <c r="A176" s="153"/>
      <c r="B176" s="154"/>
      <c r="C176" s="54"/>
      <c r="D176" s="63"/>
      <c r="E176" s="159"/>
      <c r="F176" s="147"/>
      <c r="G176" s="148"/>
      <c r="H176" s="130"/>
      <c r="I176" s="134"/>
      <c r="J176" s="130"/>
      <c r="K176" s="130"/>
      <c r="L176" s="130"/>
      <c r="M176" s="130"/>
      <c r="N176" s="130"/>
      <c r="O176" s="130"/>
      <c r="P176" s="130"/>
      <c r="Q176" s="130"/>
      <c r="R176" s="130"/>
      <c r="S176" s="130"/>
      <c r="T176" s="130"/>
      <c r="U176" s="130"/>
      <c r="V176" s="130"/>
      <c r="W176" s="130"/>
      <c r="X176" s="130"/>
      <c r="Y176" s="130"/>
      <c r="Z176" s="130"/>
    </row>
    <row r="177" ht="15.75" customHeight="1">
      <c r="A177" s="153">
        <f>A127+0.01</f>
        <v>1.04</v>
      </c>
      <c r="B177" s="154" t="s">
        <v>552</v>
      </c>
      <c r="C177" s="54" t="s">
        <v>529</v>
      </c>
      <c r="D177" s="63">
        <v>5.0</v>
      </c>
      <c r="E177" s="159"/>
      <c r="F177" s="147">
        <f>D177*E177</f>
        <v>0</v>
      </c>
      <c r="G177" s="148"/>
      <c r="H177" s="130"/>
      <c r="I177" s="134"/>
      <c r="J177" s="130"/>
      <c r="K177" s="130"/>
      <c r="L177" s="130"/>
      <c r="M177" s="130"/>
      <c r="N177" s="130"/>
      <c r="O177" s="130"/>
      <c r="P177" s="130"/>
      <c r="Q177" s="130"/>
      <c r="R177" s="130"/>
      <c r="S177" s="130"/>
      <c r="T177" s="130"/>
      <c r="U177" s="130"/>
      <c r="V177" s="130"/>
      <c r="W177" s="130"/>
      <c r="X177" s="130"/>
      <c r="Y177" s="130"/>
      <c r="Z177" s="130"/>
    </row>
    <row r="178" ht="15.75" customHeight="1">
      <c r="A178" s="149"/>
      <c r="B178" s="150" t="s">
        <v>553</v>
      </c>
      <c r="C178" s="149"/>
      <c r="D178" s="151"/>
      <c r="E178" s="168"/>
      <c r="F178" s="152">
        <f>SUM(F16:F177)</f>
        <v>0</v>
      </c>
      <c r="G178" s="148"/>
      <c r="H178" s="130"/>
      <c r="I178" s="134"/>
      <c r="J178" s="130"/>
      <c r="K178" s="130"/>
      <c r="L178" s="130"/>
      <c r="M178" s="130"/>
      <c r="N178" s="130"/>
      <c r="O178" s="130"/>
      <c r="P178" s="130"/>
      <c r="Q178" s="130"/>
      <c r="R178" s="130"/>
      <c r="S178" s="130"/>
      <c r="T178" s="130"/>
      <c r="U178" s="130"/>
      <c r="V178" s="130"/>
      <c r="W178" s="130"/>
      <c r="X178" s="130"/>
      <c r="Y178" s="130"/>
      <c r="Z178" s="130"/>
    </row>
    <row r="179" ht="15.75" customHeight="1">
      <c r="A179" s="153"/>
      <c r="B179" s="154"/>
      <c r="C179" s="54"/>
      <c r="D179" s="63"/>
      <c r="E179" s="159"/>
      <c r="F179" s="147"/>
      <c r="G179" s="148"/>
      <c r="H179" s="130"/>
      <c r="I179" s="134"/>
      <c r="J179" s="130"/>
      <c r="K179" s="130"/>
      <c r="L179" s="130"/>
      <c r="M179" s="130"/>
      <c r="N179" s="130"/>
      <c r="O179" s="130"/>
      <c r="P179" s="130"/>
      <c r="Q179" s="130"/>
      <c r="R179" s="130"/>
      <c r="S179" s="130"/>
      <c r="T179" s="130"/>
      <c r="U179" s="130"/>
      <c r="V179" s="130"/>
      <c r="W179" s="130"/>
      <c r="X179" s="130"/>
      <c r="Y179" s="130"/>
      <c r="Z179" s="130"/>
    </row>
    <row r="180" ht="15.75" customHeight="1">
      <c r="A180" s="149">
        <v>2.0</v>
      </c>
      <c r="B180" s="150" t="s">
        <v>554</v>
      </c>
      <c r="C180" s="149"/>
      <c r="D180" s="151"/>
      <c r="E180" s="168"/>
      <c r="F180" s="152"/>
      <c r="G180" s="148"/>
      <c r="H180" s="130"/>
      <c r="I180" s="134"/>
      <c r="J180" s="130"/>
      <c r="K180" s="130"/>
      <c r="L180" s="130"/>
      <c r="M180" s="130"/>
      <c r="N180" s="130"/>
      <c r="O180" s="130"/>
      <c r="P180" s="130"/>
      <c r="Q180" s="130"/>
      <c r="R180" s="130"/>
      <c r="S180" s="130"/>
      <c r="T180" s="130"/>
      <c r="U180" s="130"/>
      <c r="V180" s="130"/>
      <c r="W180" s="130"/>
      <c r="X180" s="130"/>
      <c r="Y180" s="130"/>
      <c r="Z180" s="130"/>
    </row>
    <row r="181" ht="15.75" customHeight="1">
      <c r="A181" s="97"/>
      <c r="B181" s="145"/>
      <c r="C181" s="54"/>
      <c r="D181" s="63"/>
      <c r="E181" s="159"/>
      <c r="F181" s="147"/>
      <c r="G181" s="148"/>
      <c r="H181" s="130"/>
      <c r="I181" s="134"/>
      <c r="J181" s="130"/>
      <c r="K181" s="130"/>
      <c r="L181" s="130"/>
      <c r="M181" s="130"/>
      <c r="N181" s="130"/>
      <c r="O181" s="130"/>
      <c r="P181" s="130"/>
      <c r="Q181" s="130"/>
      <c r="R181" s="130"/>
      <c r="S181" s="130"/>
      <c r="T181" s="130"/>
      <c r="U181" s="130"/>
      <c r="V181" s="130"/>
      <c r="W181" s="130"/>
      <c r="X181" s="130"/>
      <c r="Y181" s="130"/>
      <c r="Z181" s="130"/>
    </row>
    <row r="182" ht="15.75" customHeight="1">
      <c r="A182" s="97"/>
      <c r="B182" s="145" t="s">
        <v>555</v>
      </c>
      <c r="C182" s="54"/>
      <c r="D182" s="63"/>
      <c r="E182" s="159"/>
      <c r="F182" s="147"/>
      <c r="G182" s="148"/>
      <c r="H182" s="130"/>
      <c r="I182" s="134"/>
      <c r="J182" s="130"/>
      <c r="K182" s="130"/>
      <c r="L182" s="130"/>
      <c r="M182" s="130"/>
      <c r="N182" s="130"/>
      <c r="O182" s="130"/>
      <c r="P182" s="130"/>
      <c r="Q182" s="130"/>
      <c r="R182" s="130"/>
      <c r="S182" s="130"/>
      <c r="T182" s="130"/>
      <c r="U182" s="130"/>
      <c r="V182" s="130"/>
      <c r="W182" s="130"/>
      <c r="X182" s="130"/>
      <c r="Y182" s="130"/>
      <c r="Z182" s="130"/>
    </row>
    <row r="183" ht="15.75" customHeight="1">
      <c r="A183" s="54"/>
      <c r="B183" s="169" t="s">
        <v>556</v>
      </c>
      <c r="C183" s="54"/>
      <c r="D183" s="63"/>
      <c r="E183" s="159"/>
      <c r="F183" s="147"/>
      <c r="G183" s="148"/>
      <c r="H183" s="130"/>
      <c r="I183" s="134"/>
      <c r="J183" s="130"/>
      <c r="K183" s="130"/>
      <c r="L183" s="130"/>
      <c r="M183" s="130"/>
      <c r="N183" s="130"/>
      <c r="O183" s="130"/>
      <c r="P183" s="130"/>
      <c r="Q183" s="130"/>
      <c r="R183" s="130"/>
      <c r="S183" s="130"/>
      <c r="T183" s="130"/>
      <c r="U183" s="130"/>
      <c r="V183" s="130"/>
      <c r="W183" s="130"/>
      <c r="X183" s="130"/>
      <c r="Y183" s="130"/>
      <c r="Z183" s="130"/>
    </row>
    <row r="184" ht="15.75" customHeight="1">
      <c r="A184" s="160"/>
      <c r="B184" s="161"/>
      <c r="C184" s="162"/>
      <c r="D184" s="163"/>
      <c r="E184" s="164"/>
      <c r="F184" s="165"/>
      <c r="G184" s="148"/>
      <c r="H184" s="130"/>
      <c r="I184" s="134"/>
      <c r="J184" s="130"/>
      <c r="K184" s="130"/>
      <c r="L184" s="130"/>
      <c r="M184" s="130"/>
      <c r="N184" s="130"/>
      <c r="O184" s="130"/>
      <c r="P184" s="130"/>
      <c r="Q184" s="130"/>
      <c r="R184" s="130"/>
      <c r="S184" s="130"/>
      <c r="T184" s="130"/>
      <c r="U184" s="130"/>
      <c r="V184" s="130"/>
      <c r="W184" s="130"/>
      <c r="X184" s="130"/>
      <c r="Y184" s="130"/>
      <c r="Z184" s="130"/>
    </row>
    <row r="185" ht="15.75" customHeight="1">
      <c r="A185" s="160">
        <f>A180+0.01</f>
        <v>2.01</v>
      </c>
      <c r="B185" s="161" t="s">
        <v>557</v>
      </c>
      <c r="C185" s="162"/>
      <c r="D185" s="163"/>
      <c r="E185" s="164"/>
      <c r="F185" s="165"/>
      <c r="G185" s="148"/>
      <c r="H185" s="130"/>
      <c r="I185" s="134"/>
      <c r="J185" s="130"/>
      <c r="K185" s="130"/>
      <c r="L185" s="130"/>
      <c r="M185" s="130"/>
      <c r="N185" s="130"/>
      <c r="O185" s="130"/>
      <c r="P185" s="130"/>
      <c r="Q185" s="130"/>
      <c r="R185" s="130"/>
      <c r="S185" s="130"/>
      <c r="T185" s="130"/>
      <c r="U185" s="130"/>
      <c r="V185" s="130"/>
      <c r="W185" s="130"/>
      <c r="X185" s="130"/>
      <c r="Y185" s="130"/>
      <c r="Z185" s="130"/>
    </row>
    <row r="186" ht="15.75" customHeight="1">
      <c r="A186" s="160" t="s">
        <v>51</v>
      </c>
      <c r="B186" s="161" t="s">
        <v>558</v>
      </c>
      <c r="C186" s="162" t="s">
        <v>559</v>
      </c>
      <c r="D186" s="163">
        <v>0.0</v>
      </c>
      <c r="E186" s="164"/>
      <c r="F186" s="165">
        <f t="shared" ref="F186:F206" si="2">D186*E186</f>
        <v>0</v>
      </c>
      <c r="G186" s="148"/>
      <c r="H186" s="130"/>
      <c r="I186" s="134"/>
      <c r="J186" s="130"/>
      <c r="K186" s="130"/>
      <c r="L186" s="130"/>
      <c r="M186" s="130"/>
      <c r="N186" s="130"/>
      <c r="O186" s="130"/>
      <c r="P186" s="130"/>
      <c r="Q186" s="130"/>
      <c r="R186" s="130"/>
      <c r="S186" s="130"/>
      <c r="T186" s="130"/>
      <c r="U186" s="130"/>
      <c r="V186" s="130"/>
      <c r="W186" s="130"/>
      <c r="X186" s="130"/>
      <c r="Y186" s="130"/>
      <c r="Z186" s="130"/>
    </row>
    <row r="187" ht="15.75" customHeight="1">
      <c r="A187" s="160" t="s">
        <v>53</v>
      </c>
      <c r="B187" s="161" t="s">
        <v>560</v>
      </c>
      <c r="C187" s="162" t="s">
        <v>559</v>
      </c>
      <c r="D187" s="163">
        <v>180.0</v>
      </c>
      <c r="E187" s="164"/>
      <c r="F187" s="165">
        <f t="shared" si="2"/>
        <v>0</v>
      </c>
      <c r="G187" s="148"/>
      <c r="H187" s="130"/>
      <c r="I187" s="134"/>
      <c r="J187" s="130"/>
      <c r="K187" s="130"/>
      <c r="L187" s="130"/>
      <c r="M187" s="130"/>
      <c r="N187" s="130"/>
      <c r="O187" s="130"/>
      <c r="P187" s="130"/>
      <c r="Q187" s="130"/>
      <c r="R187" s="130"/>
      <c r="S187" s="130"/>
      <c r="T187" s="130"/>
      <c r="U187" s="130"/>
      <c r="V187" s="130"/>
      <c r="W187" s="130"/>
      <c r="X187" s="130"/>
      <c r="Y187" s="130"/>
      <c r="Z187" s="130"/>
    </row>
    <row r="188" ht="15.75" customHeight="1">
      <c r="A188" s="160" t="s">
        <v>55</v>
      </c>
      <c r="B188" s="161" t="s">
        <v>561</v>
      </c>
      <c r="C188" s="162" t="s">
        <v>559</v>
      </c>
      <c r="D188" s="163">
        <v>220.0</v>
      </c>
      <c r="E188" s="164"/>
      <c r="F188" s="165">
        <f t="shared" si="2"/>
        <v>0</v>
      </c>
      <c r="G188" s="148"/>
      <c r="H188" s="130"/>
      <c r="I188" s="134"/>
      <c r="J188" s="130"/>
      <c r="K188" s="130"/>
      <c r="L188" s="130"/>
      <c r="M188" s="130"/>
      <c r="N188" s="130"/>
      <c r="O188" s="130"/>
      <c r="P188" s="130"/>
      <c r="Q188" s="130"/>
      <c r="R188" s="130"/>
      <c r="S188" s="130"/>
      <c r="T188" s="130"/>
      <c r="U188" s="130"/>
      <c r="V188" s="130"/>
      <c r="W188" s="130"/>
      <c r="X188" s="130"/>
      <c r="Y188" s="130"/>
      <c r="Z188" s="130"/>
    </row>
    <row r="189" ht="15.75" customHeight="1">
      <c r="A189" s="160" t="s">
        <v>57</v>
      </c>
      <c r="B189" s="161" t="s">
        <v>562</v>
      </c>
      <c r="C189" s="162" t="s">
        <v>559</v>
      </c>
      <c r="D189" s="163">
        <v>220.0</v>
      </c>
      <c r="E189" s="164"/>
      <c r="F189" s="165">
        <f t="shared" si="2"/>
        <v>0</v>
      </c>
      <c r="G189" s="148"/>
      <c r="H189" s="130"/>
      <c r="I189" s="134"/>
      <c r="J189" s="130"/>
      <c r="K189" s="130"/>
      <c r="L189" s="130"/>
      <c r="M189" s="130"/>
      <c r="N189" s="130"/>
      <c r="O189" s="130"/>
      <c r="P189" s="130"/>
      <c r="Q189" s="130"/>
      <c r="R189" s="130"/>
      <c r="S189" s="130"/>
      <c r="T189" s="130"/>
      <c r="U189" s="130"/>
      <c r="V189" s="130"/>
      <c r="W189" s="130"/>
      <c r="X189" s="130"/>
      <c r="Y189" s="130"/>
      <c r="Z189" s="130"/>
    </row>
    <row r="190" ht="15.75" customHeight="1">
      <c r="A190" s="160" t="s">
        <v>57</v>
      </c>
      <c r="B190" s="161" t="s">
        <v>563</v>
      </c>
      <c r="C190" s="162" t="s">
        <v>559</v>
      </c>
      <c r="D190" s="163">
        <v>260.0</v>
      </c>
      <c r="E190" s="164"/>
      <c r="F190" s="165">
        <f t="shared" si="2"/>
        <v>0</v>
      </c>
      <c r="G190" s="148"/>
      <c r="H190" s="130"/>
      <c r="I190" s="134"/>
      <c r="J190" s="130"/>
      <c r="K190" s="130"/>
      <c r="L190" s="130"/>
      <c r="M190" s="130"/>
      <c r="N190" s="130"/>
      <c r="O190" s="130"/>
      <c r="P190" s="130"/>
      <c r="Q190" s="130"/>
      <c r="R190" s="130"/>
      <c r="S190" s="130"/>
      <c r="T190" s="130"/>
      <c r="U190" s="130"/>
      <c r="V190" s="130"/>
      <c r="W190" s="130"/>
      <c r="X190" s="130"/>
      <c r="Y190" s="130"/>
      <c r="Z190" s="130"/>
    </row>
    <row r="191" ht="15.75" customHeight="1">
      <c r="A191" s="160" t="s">
        <v>59</v>
      </c>
      <c r="B191" s="161" t="s">
        <v>564</v>
      </c>
      <c r="C191" s="162" t="s">
        <v>559</v>
      </c>
      <c r="D191" s="163">
        <v>280.0</v>
      </c>
      <c r="E191" s="164"/>
      <c r="F191" s="165">
        <f t="shared" si="2"/>
        <v>0</v>
      </c>
      <c r="G191" s="148"/>
      <c r="H191" s="130"/>
      <c r="I191" s="134"/>
      <c r="J191" s="130"/>
      <c r="K191" s="130"/>
      <c r="L191" s="130"/>
      <c r="M191" s="130"/>
      <c r="N191" s="130"/>
      <c r="O191" s="130"/>
      <c r="P191" s="130"/>
      <c r="Q191" s="130"/>
      <c r="R191" s="130"/>
      <c r="S191" s="130"/>
      <c r="T191" s="130"/>
      <c r="U191" s="130"/>
      <c r="V191" s="130"/>
      <c r="W191" s="130"/>
      <c r="X191" s="130"/>
      <c r="Y191" s="130"/>
      <c r="Z191" s="130"/>
    </row>
    <row r="192" ht="15.75" customHeight="1">
      <c r="A192" s="160" t="s">
        <v>204</v>
      </c>
      <c r="B192" s="161" t="s">
        <v>565</v>
      </c>
      <c r="C192" s="162" t="s">
        <v>559</v>
      </c>
      <c r="D192" s="163">
        <v>110.0</v>
      </c>
      <c r="E192" s="164"/>
      <c r="F192" s="165">
        <f t="shared" si="2"/>
        <v>0</v>
      </c>
      <c r="G192" s="148"/>
      <c r="H192" s="130"/>
      <c r="I192" s="134"/>
      <c r="J192" s="130"/>
      <c r="K192" s="130"/>
      <c r="L192" s="130"/>
      <c r="M192" s="130"/>
      <c r="N192" s="130"/>
      <c r="O192" s="130"/>
      <c r="P192" s="130"/>
      <c r="Q192" s="130"/>
      <c r="R192" s="130"/>
      <c r="S192" s="130"/>
      <c r="T192" s="130"/>
      <c r="U192" s="130"/>
      <c r="V192" s="130"/>
      <c r="W192" s="130"/>
      <c r="X192" s="130"/>
      <c r="Y192" s="130"/>
      <c r="Z192" s="130"/>
    </row>
    <row r="193" ht="15.75" customHeight="1">
      <c r="A193" s="153" t="s">
        <v>240</v>
      </c>
      <c r="B193" s="154" t="s">
        <v>566</v>
      </c>
      <c r="C193" s="54" t="s">
        <v>559</v>
      </c>
      <c r="D193" s="63">
        <v>1250.0</v>
      </c>
      <c r="E193" s="159"/>
      <c r="F193" s="147">
        <f t="shared" si="2"/>
        <v>0</v>
      </c>
      <c r="G193" s="148"/>
      <c r="H193" s="130"/>
      <c r="I193" s="134"/>
      <c r="J193" s="130"/>
      <c r="K193" s="130"/>
      <c r="L193" s="130"/>
      <c r="M193" s="130"/>
      <c r="N193" s="130"/>
      <c r="O193" s="130"/>
      <c r="P193" s="130"/>
      <c r="Q193" s="130"/>
      <c r="R193" s="130"/>
      <c r="S193" s="130"/>
      <c r="T193" s="130"/>
      <c r="U193" s="130"/>
      <c r="V193" s="130"/>
      <c r="W193" s="130"/>
      <c r="X193" s="130"/>
      <c r="Y193" s="130"/>
      <c r="Z193" s="130"/>
    </row>
    <row r="194" ht="15.75" customHeight="1">
      <c r="A194" s="153" t="s">
        <v>242</v>
      </c>
      <c r="B194" s="154" t="s">
        <v>567</v>
      </c>
      <c r="C194" s="54" t="s">
        <v>559</v>
      </c>
      <c r="D194" s="63">
        <v>0.0</v>
      </c>
      <c r="E194" s="159"/>
      <c r="F194" s="147">
        <f t="shared" si="2"/>
        <v>0</v>
      </c>
      <c r="G194" s="148"/>
      <c r="H194" s="130"/>
      <c r="I194" s="134"/>
      <c r="J194" s="130"/>
      <c r="K194" s="130"/>
      <c r="L194" s="130"/>
      <c r="M194" s="130"/>
      <c r="N194" s="130"/>
      <c r="O194" s="130"/>
      <c r="P194" s="130"/>
      <c r="Q194" s="130"/>
      <c r="R194" s="130"/>
      <c r="S194" s="130"/>
      <c r="T194" s="130"/>
      <c r="U194" s="130"/>
      <c r="V194" s="130"/>
      <c r="W194" s="130"/>
      <c r="X194" s="130"/>
      <c r="Y194" s="130"/>
      <c r="Z194" s="130"/>
    </row>
    <row r="195" ht="15.75" customHeight="1">
      <c r="A195" s="153" t="s">
        <v>244</v>
      </c>
      <c r="B195" s="154" t="s">
        <v>568</v>
      </c>
      <c r="C195" s="54" t="s">
        <v>559</v>
      </c>
      <c r="D195" s="63">
        <v>0.0</v>
      </c>
      <c r="E195" s="159"/>
      <c r="F195" s="147">
        <f t="shared" si="2"/>
        <v>0</v>
      </c>
      <c r="G195" s="148"/>
      <c r="H195" s="130"/>
      <c r="I195" s="134"/>
      <c r="J195" s="130"/>
      <c r="K195" s="130"/>
      <c r="L195" s="130"/>
      <c r="M195" s="130"/>
      <c r="N195" s="130"/>
      <c r="O195" s="130"/>
      <c r="P195" s="130"/>
      <c r="Q195" s="130"/>
      <c r="R195" s="130"/>
      <c r="S195" s="130"/>
      <c r="T195" s="130"/>
      <c r="U195" s="130"/>
      <c r="V195" s="130"/>
      <c r="W195" s="130"/>
      <c r="X195" s="130"/>
      <c r="Y195" s="130"/>
      <c r="Z195" s="130"/>
    </row>
    <row r="196" ht="15.75" customHeight="1">
      <c r="A196" s="153" t="s">
        <v>246</v>
      </c>
      <c r="B196" s="154" t="s">
        <v>569</v>
      </c>
      <c r="C196" s="54" t="s">
        <v>559</v>
      </c>
      <c r="D196" s="63">
        <v>0.0</v>
      </c>
      <c r="E196" s="159"/>
      <c r="F196" s="147">
        <f t="shared" si="2"/>
        <v>0</v>
      </c>
      <c r="G196" s="148"/>
      <c r="H196" s="130"/>
      <c r="I196" s="134"/>
      <c r="J196" s="130"/>
      <c r="K196" s="130"/>
      <c r="L196" s="130"/>
      <c r="M196" s="130"/>
      <c r="N196" s="130"/>
      <c r="O196" s="130"/>
      <c r="P196" s="130"/>
      <c r="Q196" s="130"/>
      <c r="R196" s="130"/>
      <c r="S196" s="130"/>
      <c r="T196" s="130"/>
      <c r="U196" s="130"/>
      <c r="V196" s="130"/>
      <c r="W196" s="130"/>
      <c r="X196" s="130"/>
      <c r="Y196" s="130"/>
      <c r="Z196" s="130"/>
    </row>
    <row r="197" ht="15.75" customHeight="1">
      <c r="A197" s="153" t="s">
        <v>570</v>
      </c>
      <c r="B197" s="154" t="s">
        <v>571</v>
      </c>
      <c r="C197" s="54" t="s">
        <v>559</v>
      </c>
      <c r="D197" s="63">
        <v>260.0</v>
      </c>
      <c r="E197" s="159"/>
      <c r="F197" s="147">
        <f t="shared" si="2"/>
        <v>0</v>
      </c>
      <c r="G197" s="148"/>
      <c r="H197" s="130"/>
      <c r="I197" s="134"/>
      <c r="J197" s="130"/>
      <c r="K197" s="130"/>
      <c r="L197" s="130"/>
      <c r="M197" s="130"/>
      <c r="N197" s="130"/>
      <c r="O197" s="130"/>
      <c r="P197" s="130"/>
      <c r="Q197" s="130"/>
      <c r="R197" s="130"/>
      <c r="S197" s="130"/>
      <c r="T197" s="130"/>
      <c r="U197" s="130"/>
      <c r="V197" s="130"/>
      <c r="W197" s="130"/>
      <c r="X197" s="130"/>
      <c r="Y197" s="130"/>
      <c r="Z197" s="130"/>
    </row>
    <row r="198" ht="15.75" customHeight="1">
      <c r="A198" s="153" t="s">
        <v>572</v>
      </c>
      <c r="B198" s="154" t="s">
        <v>573</v>
      </c>
      <c r="C198" s="54" t="s">
        <v>559</v>
      </c>
      <c r="D198" s="63">
        <v>0.0</v>
      </c>
      <c r="E198" s="159"/>
      <c r="F198" s="147">
        <f t="shared" si="2"/>
        <v>0</v>
      </c>
      <c r="G198" s="148"/>
      <c r="H198" s="130"/>
      <c r="I198" s="134"/>
      <c r="J198" s="130"/>
      <c r="K198" s="130"/>
      <c r="L198" s="130"/>
      <c r="M198" s="130"/>
      <c r="N198" s="130"/>
      <c r="O198" s="130"/>
      <c r="P198" s="130"/>
      <c r="Q198" s="130"/>
      <c r="R198" s="130"/>
      <c r="S198" s="130"/>
      <c r="T198" s="130"/>
      <c r="U198" s="130"/>
      <c r="V198" s="130"/>
      <c r="W198" s="130"/>
      <c r="X198" s="130"/>
      <c r="Y198" s="130"/>
      <c r="Z198" s="130"/>
    </row>
    <row r="199" ht="15.75" customHeight="1">
      <c r="A199" s="153" t="s">
        <v>574</v>
      </c>
      <c r="B199" s="154" t="s">
        <v>575</v>
      </c>
      <c r="C199" s="54" t="s">
        <v>559</v>
      </c>
      <c r="D199" s="63">
        <v>0.0</v>
      </c>
      <c r="E199" s="159"/>
      <c r="F199" s="147">
        <f t="shared" si="2"/>
        <v>0</v>
      </c>
      <c r="G199" s="148"/>
      <c r="H199" s="130"/>
      <c r="I199" s="134"/>
      <c r="J199" s="130"/>
      <c r="K199" s="130"/>
      <c r="L199" s="130"/>
      <c r="M199" s="130"/>
      <c r="N199" s="130"/>
      <c r="O199" s="130"/>
      <c r="P199" s="130"/>
      <c r="Q199" s="130"/>
      <c r="R199" s="130"/>
      <c r="S199" s="130"/>
      <c r="T199" s="130"/>
      <c r="U199" s="130"/>
      <c r="V199" s="130"/>
      <c r="W199" s="130"/>
      <c r="X199" s="130"/>
      <c r="Y199" s="130"/>
      <c r="Z199" s="130"/>
    </row>
    <row r="200" ht="15.75" customHeight="1">
      <c r="A200" s="153" t="s">
        <v>576</v>
      </c>
      <c r="B200" s="154" t="s">
        <v>577</v>
      </c>
      <c r="C200" s="54" t="s">
        <v>559</v>
      </c>
      <c r="D200" s="63">
        <v>4650.0</v>
      </c>
      <c r="E200" s="159"/>
      <c r="F200" s="147">
        <f t="shared" si="2"/>
        <v>0</v>
      </c>
      <c r="G200" s="148"/>
      <c r="H200" s="130"/>
      <c r="I200" s="134"/>
      <c r="J200" s="130"/>
      <c r="K200" s="130"/>
      <c r="L200" s="130"/>
      <c r="M200" s="130"/>
      <c r="N200" s="130"/>
      <c r="O200" s="130"/>
      <c r="P200" s="130"/>
      <c r="Q200" s="130"/>
      <c r="R200" s="130"/>
      <c r="S200" s="130"/>
      <c r="T200" s="130"/>
      <c r="U200" s="130"/>
      <c r="V200" s="130"/>
      <c r="W200" s="130"/>
      <c r="X200" s="130"/>
      <c r="Y200" s="130"/>
      <c r="Z200" s="130"/>
    </row>
    <row r="201" ht="15.75" customHeight="1">
      <c r="A201" s="153" t="s">
        <v>578</v>
      </c>
      <c r="B201" s="154" t="s">
        <v>579</v>
      </c>
      <c r="C201" s="54" t="s">
        <v>559</v>
      </c>
      <c r="D201" s="63">
        <v>0.0</v>
      </c>
      <c r="E201" s="159"/>
      <c r="F201" s="147">
        <f t="shared" si="2"/>
        <v>0</v>
      </c>
      <c r="G201" s="148"/>
      <c r="H201" s="130"/>
      <c r="I201" s="134"/>
      <c r="J201" s="130"/>
      <c r="K201" s="130"/>
      <c r="L201" s="130"/>
      <c r="M201" s="130"/>
      <c r="N201" s="130"/>
      <c r="O201" s="130"/>
      <c r="P201" s="130"/>
      <c r="Q201" s="130"/>
      <c r="R201" s="130"/>
      <c r="S201" s="130"/>
      <c r="T201" s="130"/>
      <c r="U201" s="130"/>
      <c r="V201" s="130"/>
      <c r="W201" s="130"/>
      <c r="X201" s="130"/>
      <c r="Y201" s="130"/>
      <c r="Z201" s="130"/>
    </row>
    <row r="202" ht="15.75" customHeight="1">
      <c r="A202" s="153" t="s">
        <v>580</v>
      </c>
      <c r="B202" s="154" t="s">
        <v>581</v>
      </c>
      <c r="C202" s="54" t="s">
        <v>559</v>
      </c>
      <c r="D202" s="63">
        <v>0.0</v>
      </c>
      <c r="E202" s="159"/>
      <c r="F202" s="147">
        <f t="shared" si="2"/>
        <v>0</v>
      </c>
      <c r="G202" s="148"/>
      <c r="H202" s="130"/>
      <c r="I202" s="134"/>
      <c r="J202" s="130"/>
      <c r="K202" s="130"/>
      <c r="L202" s="130"/>
      <c r="M202" s="130"/>
      <c r="N202" s="130"/>
      <c r="O202" s="130"/>
      <c r="P202" s="130"/>
      <c r="Q202" s="130"/>
      <c r="R202" s="130"/>
      <c r="S202" s="130"/>
      <c r="T202" s="130"/>
      <c r="U202" s="130"/>
      <c r="V202" s="130"/>
      <c r="W202" s="130"/>
      <c r="X202" s="130"/>
      <c r="Y202" s="130"/>
      <c r="Z202" s="130"/>
    </row>
    <row r="203" ht="15.75" customHeight="1">
      <c r="A203" s="153" t="s">
        <v>582</v>
      </c>
      <c r="B203" s="154" t="s">
        <v>583</v>
      </c>
      <c r="C203" s="54" t="s">
        <v>559</v>
      </c>
      <c r="D203" s="63">
        <v>600.0</v>
      </c>
      <c r="E203" s="159"/>
      <c r="F203" s="147">
        <f t="shared" si="2"/>
        <v>0</v>
      </c>
      <c r="G203" s="148"/>
      <c r="H203" s="130"/>
      <c r="I203" s="134"/>
      <c r="J203" s="130"/>
      <c r="K203" s="130"/>
      <c r="L203" s="130"/>
      <c r="M203" s="130"/>
      <c r="N203" s="130"/>
      <c r="O203" s="130"/>
      <c r="P203" s="130"/>
      <c r="Q203" s="130"/>
      <c r="R203" s="130"/>
      <c r="S203" s="130"/>
      <c r="T203" s="130"/>
      <c r="U203" s="130"/>
      <c r="V203" s="130"/>
      <c r="W203" s="130"/>
      <c r="X203" s="130"/>
      <c r="Y203" s="130"/>
      <c r="Z203" s="130"/>
    </row>
    <row r="204" ht="15.75" customHeight="1">
      <c r="A204" s="153" t="s">
        <v>584</v>
      </c>
      <c r="B204" s="154" t="s">
        <v>585</v>
      </c>
      <c r="C204" s="54" t="s">
        <v>559</v>
      </c>
      <c r="D204" s="63">
        <v>650.0</v>
      </c>
      <c r="E204" s="159"/>
      <c r="F204" s="147">
        <f t="shared" si="2"/>
        <v>0</v>
      </c>
      <c r="G204" s="148"/>
      <c r="H204" s="130"/>
      <c r="I204" s="134"/>
      <c r="J204" s="130"/>
      <c r="K204" s="130"/>
      <c r="L204" s="130"/>
      <c r="M204" s="130"/>
      <c r="N204" s="130"/>
      <c r="O204" s="130"/>
      <c r="P204" s="130"/>
      <c r="Q204" s="130"/>
      <c r="R204" s="130"/>
      <c r="S204" s="130"/>
      <c r="T204" s="130"/>
      <c r="U204" s="130"/>
      <c r="V204" s="130"/>
      <c r="W204" s="130"/>
      <c r="X204" s="130"/>
      <c r="Y204" s="130"/>
      <c r="Z204" s="130"/>
    </row>
    <row r="205" ht="15.75" customHeight="1">
      <c r="A205" s="153" t="s">
        <v>586</v>
      </c>
      <c r="B205" s="154" t="s">
        <v>587</v>
      </c>
      <c r="C205" s="54" t="s">
        <v>559</v>
      </c>
      <c r="D205" s="63">
        <v>0.0</v>
      </c>
      <c r="E205" s="159"/>
      <c r="F205" s="147">
        <f t="shared" si="2"/>
        <v>0</v>
      </c>
      <c r="G205" s="148"/>
      <c r="H205" s="130"/>
      <c r="I205" s="134"/>
      <c r="J205" s="130"/>
      <c r="K205" s="130"/>
      <c r="L205" s="130"/>
      <c r="M205" s="130"/>
      <c r="N205" s="130"/>
      <c r="O205" s="130"/>
      <c r="P205" s="130"/>
      <c r="Q205" s="130"/>
      <c r="R205" s="130"/>
      <c r="S205" s="130"/>
      <c r="T205" s="130"/>
      <c r="U205" s="130"/>
      <c r="V205" s="130"/>
      <c r="W205" s="130"/>
      <c r="X205" s="130"/>
      <c r="Y205" s="130"/>
      <c r="Z205" s="130"/>
    </row>
    <row r="206" ht="15.75" customHeight="1">
      <c r="A206" s="153" t="s">
        <v>588</v>
      </c>
      <c r="B206" s="154" t="s">
        <v>589</v>
      </c>
      <c r="C206" s="54" t="s">
        <v>559</v>
      </c>
      <c r="D206" s="63">
        <v>0.0</v>
      </c>
      <c r="E206" s="159"/>
      <c r="F206" s="147">
        <f t="shared" si="2"/>
        <v>0</v>
      </c>
      <c r="G206" s="148"/>
      <c r="H206" s="130"/>
      <c r="I206" s="134"/>
      <c r="J206" s="130"/>
      <c r="K206" s="130"/>
      <c r="L206" s="130"/>
      <c r="M206" s="130"/>
      <c r="N206" s="130"/>
      <c r="O206" s="130"/>
      <c r="P206" s="130"/>
      <c r="Q206" s="130"/>
      <c r="R206" s="130"/>
      <c r="S206" s="130"/>
      <c r="T206" s="130"/>
      <c r="U206" s="130"/>
      <c r="V206" s="130"/>
      <c r="W206" s="130"/>
      <c r="X206" s="130"/>
      <c r="Y206" s="130"/>
      <c r="Z206" s="130"/>
    </row>
    <row r="207" ht="15.75" customHeight="1">
      <c r="A207" s="153"/>
      <c r="B207" s="154"/>
      <c r="C207" s="97"/>
      <c r="D207" s="63"/>
      <c r="E207" s="159"/>
      <c r="F207" s="147"/>
      <c r="G207" s="148"/>
      <c r="H207" s="130"/>
      <c r="I207" s="134"/>
      <c r="J207" s="130"/>
      <c r="K207" s="130"/>
      <c r="L207" s="130"/>
      <c r="M207" s="130"/>
      <c r="N207" s="130"/>
      <c r="O207" s="130"/>
      <c r="P207" s="130"/>
      <c r="Q207" s="130"/>
      <c r="R207" s="130"/>
      <c r="S207" s="130"/>
      <c r="T207" s="130"/>
      <c r="U207" s="130"/>
      <c r="V207" s="130"/>
      <c r="W207" s="130"/>
      <c r="X207" s="130"/>
      <c r="Y207" s="130"/>
      <c r="Z207" s="130"/>
    </row>
    <row r="208" ht="15.75" customHeight="1">
      <c r="A208" s="153">
        <f>A185+0.01</f>
        <v>2.02</v>
      </c>
      <c r="B208" s="154" t="s">
        <v>590</v>
      </c>
      <c r="C208" s="97"/>
      <c r="D208" s="63"/>
      <c r="E208" s="159"/>
      <c r="F208" s="147"/>
      <c r="G208" s="148"/>
      <c r="H208" s="130"/>
      <c r="I208" s="134"/>
      <c r="J208" s="130"/>
      <c r="K208" s="130"/>
      <c r="L208" s="130"/>
      <c r="M208" s="130"/>
      <c r="N208" s="130"/>
      <c r="O208" s="130"/>
      <c r="P208" s="130"/>
      <c r="Q208" s="130"/>
      <c r="R208" s="130"/>
      <c r="S208" s="130"/>
      <c r="T208" s="130"/>
      <c r="U208" s="130"/>
      <c r="V208" s="130"/>
      <c r="W208" s="130"/>
      <c r="X208" s="130"/>
      <c r="Y208" s="130"/>
      <c r="Z208" s="130"/>
    </row>
    <row r="209" ht="15.75" customHeight="1">
      <c r="A209" s="153" t="s">
        <v>51</v>
      </c>
      <c r="B209" s="154" t="s">
        <v>591</v>
      </c>
      <c r="C209" s="54" t="s">
        <v>559</v>
      </c>
      <c r="D209" s="63">
        <v>180.0</v>
      </c>
      <c r="E209" s="159"/>
      <c r="F209" s="147">
        <f t="shared" ref="F209:F214" si="3">D209*E209</f>
        <v>0</v>
      </c>
      <c r="G209" s="148"/>
      <c r="H209" s="130"/>
      <c r="I209" s="134"/>
      <c r="J209" s="130"/>
      <c r="K209" s="130"/>
      <c r="L209" s="130"/>
      <c r="M209" s="130"/>
      <c r="N209" s="130"/>
      <c r="O209" s="130"/>
      <c r="P209" s="130"/>
      <c r="Q209" s="130"/>
      <c r="R209" s="130"/>
      <c r="S209" s="130"/>
      <c r="T209" s="130"/>
      <c r="U209" s="130"/>
      <c r="V209" s="130"/>
      <c r="W209" s="130"/>
      <c r="X209" s="130"/>
      <c r="Y209" s="130"/>
      <c r="Z209" s="130"/>
    </row>
    <row r="210" ht="15.75" customHeight="1">
      <c r="A210" s="153" t="s">
        <v>53</v>
      </c>
      <c r="B210" s="154" t="s">
        <v>592</v>
      </c>
      <c r="C210" s="54" t="s">
        <v>559</v>
      </c>
      <c r="D210" s="63">
        <v>110.0</v>
      </c>
      <c r="E210" s="159"/>
      <c r="F210" s="147">
        <f t="shared" si="3"/>
        <v>0</v>
      </c>
      <c r="G210" s="148"/>
      <c r="H210" s="130"/>
      <c r="I210" s="134"/>
      <c r="J210" s="130"/>
      <c r="K210" s="130"/>
      <c r="L210" s="130"/>
      <c r="M210" s="130"/>
      <c r="N210" s="130"/>
      <c r="O210" s="130"/>
      <c r="P210" s="130"/>
      <c r="Q210" s="130"/>
      <c r="R210" s="130"/>
      <c r="S210" s="130"/>
      <c r="T210" s="130"/>
      <c r="U210" s="130"/>
      <c r="V210" s="130"/>
      <c r="W210" s="130"/>
      <c r="X210" s="130"/>
      <c r="Y210" s="130"/>
      <c r="Z210" s="130"/>
    </row>
    <row r="211" ht="15.75" customHeight="1">
      <c r="A211" s="153" t="s">
        <v>55</v>
      </c>
      <c r="B211" s="154" t="s">
        <v>593</v>
      </c>
      <c r="C211" s="54" t="s">
        <v>559</v>
      </c>
      <c r="D211" s="63">
        <v>60.0</v>
      </c>
      <c r="E211" s="159"/>
      <c r="F211" s="147">
        <f t="shared" si="3"/>
        <v>0</v>
      </c>
      <c r="G211" s="148"/>
      <c r="H211" s="130"/>
      <c r="I211" s="134"/>
      <c r="J211" s="130"/>
      <c r="K211" s="130"/>
      <c r="L211" s="130"/>
      <c r="M211" s="130"/>
      <c r="N211" s="130"/>
      <c r="O211" s="130"/>
      <c r="P211" s="130"/>
      <c r="Q211" s="130"/>
      <c r="R211" s="130"/>
      <c r="S211" s="130"/>
      <c r="T211" s="130"/>
      <c r="U211" s="130"/>
      <c r="V211" s="130"/>
      <c r="W211" s="130"/>
      <c r="X211" s="130"/>
      <c r="Y211" s="130"/>
      <c r="Z211" s="130"/>
    </row>
    <row r="212" ht="15.75" customHeight="1">
      <c r="A212" s="153" t="s">
        <v>57</v>
      </c>
      <c r="B212" s="154" t="s">
        <v>594</v>
      </c>
      <c r="C212" s="54" t="s">
        <v>559</v>
      </c>
      <c r="D212" s="63">
        <v>40.0</v>
      </c>
      <c r="E212" s="159"/>
      <c r="F212" s="147">
        <f t="shared" si="3"/>
        <v>0</v>
      </c>
      <c r="G212" s="148"/>
      <c r="H212" s="130"/>
      <c r="I212" s="134"/>
      <c r="J212" s="130"/>
      <c r="K212" s="130"/>
      <c r="L212" s="130"/>
      <c r="M212" s="130"/>
      <c r="N212" s="130"/>
      <c r="O212" s="130"/>
      <c r="P212" s="130"/>
      <c r="Q212" s="130"/>
      <c r="R212" s="130"/>
      <c r="S212" s="130"/>
      <c r="T212" s="130"/>
      <c r="U212" s="130"/>
      <c r="V212" s="130"/>
      <c r="W212" s="130"/>
      <c r="X212" s="130"/>
      <c r="Y212" s="130"/>
      <c r="Z212" s="130"/>
    </row>
    <row r="213" ht="15.75" customHeight="1">
      <c r="A213" s="153" t="s">
        <v>59</v>
      </c>
      <c r="B213" s="154" t="s">
        <v>595</v>
      </c>
      <c r="C213" s="54" t="s">
        <v>559</v>
      </c>
      <c r="D213" s="63">
        <v>0.0</v>
      </c>
      <c r="E213" s="159"/>
      <c r="F213" s="147">
        <f t="shared" si="3"/>
        <v>0</v>
      </c>
      <c r="G213" s="148"/>
      <c r="H213" s="130"/>
      <c r="I213" s="134"/>
      <c r="J213" s="130"/>
      <c r="K213" s="130"/>
      <c r="L213" s="130"/>
      <c r="M213" s="130"/>
      <c r="N213" s="130"/>
      <c r="O213" s="130"/>
      <c r="P213" s="130"/>
      <c r="Q213" s="130"/>
      <c r="R213" s="130"/>
      <c r="S213" s="130"/>
      <c r="T213" s="130"/>
      <c r="U213" s="130"/>
      <c r="V213" s="130"/>
      <c r="W213" s="130"/>
      <c r="X213" s="130"/>
      <c r="Y213" s="130"/>
      <c r="Z213" s="130"/>
    </row>
    <row r="214" ht="15.75" customHeight="1">
      <c r="A214" s="153" t="s">
        <v>204</v>
      </c>
      <c r="B214" s="154" t="s">
        <v>596</v>
      </c>
      <c r="C214" s="54" t="s">
        <v>559</v>
      </c>
      <c r="D214" s="63">
        <v>0.0</v>
      </c>
      <c r="E214" s="159"/>
      <c r="F214" s="147">
        <f t="shared" si="3"/>
        <v>0</v>
      </c>
      <c r="G214" s="148"/>
      <c r="H214" s="130"/>
      <c r="I214" s="134"/>
      <c r="J214" s="130"/>
      <c r="K214" s="130"/>
      <c r="L214" s="130"/>
      <c r="M214" s="130"/>
      <c r="N214" s="130"/>
      <c r="O214" s="130"/>
      <c r="P214" s="130"/>
      <c r="Q214" s="130"/>
      <c r="R214" s="130"/>
      <c r="S214" s="130"/>
      <c r="T214" s="130"/>
      <c r="U214" s="130"/>
      <c r="V214" s="130"/>
      <c r="W214" s="130"/>
      <c r="X214" s="130"/>
      <c r="Y214" s="130"/>
      <c r="Z214" s="130"/>
    </row>
    <row r="215" ht="15.75" customHeight="1">
      <c r="A215" s="153"/>
      <c r="B215" s="154"/>
      <c r="C215" s="97"/>
      <c r="D215" s="63"/>
      <c r="E215" s="159"/>
      <c r="F215" s="147"/>
      <c r="G215" s="148"/>
      <c r="H215" s="130"/>
      <c r="I215" s="134"/>
      <c r="J215" s="130"/>
      <c r="K215" s="130"/>
      <c r="L215" s="130"/>
      <c r="M215" s="130"/>
      <c r="N215" s="130"/>
      <c r="O215" s="130"/>
      <c r="P215" s="130"/>
      <c r="Q215" s="130"/>
      <c r="R215" s="130"/>
      <c r="S215" s="130"/>
      <c r="T215" s="130"/>
      <c r="U215" s="130"/>
      <c r="V215" s="130"/>
      <c r="W215" s="130"/>
      <c r="X215" s="130"/>
      <c r="Y215" s="130"/>
      <c r="Z215" s="130"/>
    </row>
    <row r="216" ht="15.75" customHeight="1">
      <c r="A216" s="153">
        <f>A208+0.01</f>
        <v>2.03</v>
      </c>
      <c r="B216" s="154" t="s">
        <v>597</v>
      </c>
      <c r="C216" s="97"/>
      <c r="D216" s="63"/>
      <c r="E216" s="159"/>
      <c r="F216" s="147"/>
      <c r="G216" s="148"/>
      <c r="H216" s="130"/>
      <c r="I216" s="134"/>
      <c r="J216" s="130"/>
      <c r="K216" s="130"/>
      <c r="L216" s="130"/>
      <c r="M216" s="130"/>
      <c r="N216" s="130"/>
      <c r="O216" s="130"/>
      <c r="P216" s="130"/>
      <c r="Q216" s="130"/>
      <c r="R216" s="130"/>
      <c r="S216" s="130"/>
      <c r="T216" s="130"/>
      <c r="U216" s="130"/>
      <c r="V216" s="130"/>
      <c r="W216" s="130"/>
      <c r="X216" s="130"/>
      <c r="Y216" s="130"/>
      <c r="Z216" s="130"/>
    </row>
    <row r="217" ht="15.75" customHeight="1">
      <c r="A217" s="153" t="s">
        <v>51</v>
      </c>
      <c r="B217" s="154" t="s">
        <v>558</v>
      </c>
      <c r="C217" s="54" t="s">
        <v>33</v>
      </c>
      <c r="D217" s="63">
        <v>0.0</v>
      </c>
      <c r="E217" s="159"/>
      <c r="F217" s="147">
        <f t="shared" ref="F217:F237" si="4">D217*E217</f>
        <v>0</v>
      </c>
      <c r="G217" s="148"/>
      <c r="H217" s="130"/>
      <c r="I217" s="134"/>
      <c r="J217" s="130"/>
      <c r="K217" s="130"/>
      <c r="L217" s="130"/>
      <c r="M217" s="130"/>
      <c r="N217" s="130"/>
      <c r="O217" s="130"/>
      <c r="P217" s="130"/>
      <c r="Q217" s="130"/>
      <c r="R217" s="130"/>
      <c r="S217" s="130"/>
      <c r="T217" s="130"/>
      <c r="U217" s="130"/>
      <c r="V217" s="130"/>
      <c r="W217" s="130"/>
      <c r="X217" s="130"/>
      <c r="Y217" s="130"/>
      <c r="Z217" s="130"/>
    </row>
    <row r="218" ht="15.75" customHeight="1">
      <c r="A218" s="153" t="s">
        <v>53</v>
      </c>
      <c r="B218" s="154" t="s">
        <v>560</v>
      </c>
      <c r="C218" s="54" t="s">
        <v>33</v>
      </c>
      <c r="D218" s="63">
        <v>4.0</v>
      </c>
      <c r="E218" s="159"/>
      <c r="F218" s="147">
        <f t="shared" si="4"/>
        <v>0</v>
      </c>
      <c r="G218" s="148"/>
      <c r="H218" s="130"/>
      <c r="I218" s="134"/>
      <c r="J218" s="130"/>
      <c r="K218" s="130"/>
      <c r="L218" s="130"/>
      <c r="M218" s="130"/>
      <c r="N218" s="130"/>
      <c r="O218" s="130"/>
      <c r="P218" s="130"/>
      <c r="Q218" s="130"/>
      <c r="R218" s="130"/>
      <c r="S218" s="130"/>
      <c r="T218" s="130"/>
      <c r="U218" s="130"/>
      <c r="V218" s="130"/>
      <c r="W218" s="130"/>
      <c r="X218" s="130"/>
      <c r="Y218" s="130"/>
      <c r="Z218" s="130"/>
    </row>
    <row r="219" ht="15.75" customHeight="1">
      <c r="A219" s="153" t="s">
        <v>55</v>
      </c>
      <c r="B219" s="154" t="s">
        <v>561</v>
      </c>
      <c r="C219" s="54" t="s">
        <v>33</v>
      </c>
      <c r="D219" s="63">
        <v>8.0</v>
      </c>
      <c r="E219" s="159"/>
      <c r="F219" s="147">
        <f t="shared" si="4"/>
        <v>0</v>
      </c>
      <c r="G219" s="148"/>
      <c r="H219" s="130"/>
      <c r="I219" s="134"/>
      <c r="J219" s="130"/>
      <c r="K219" s="130"/>
      <c r="L219" s="130"/>
      <c r="M219" s="130"/>
      <c r="N219" s="130"/>
      <c r="O219" s="130"/>
      <c r="P219" s="130"/>
      <c r="Q219" s="130"/>
      <c r="R219" s="130"/>
      <c r="S219" s="130"/>
      <c r="T219" s="130"/>
      <c r="U219" s="130"/>
      <c r="V219" s="130"/>
      <c r="W219" s="130"/>
      <c r="X219" s="130"/>
      <c r="Y219" s="130"/>
      <c r="Z219" s="130"/>
    </row>
    <row r="220" ht="15.75" customHeight="1">
      <c r="A220" s="153" t="s">
        <v>57</v>
      </c>
      <c r="B220" s="154" t="s">
        <v>562</v>
      </c>
      <c r="C220" s="54" t="s">
        <v>33</v>
      </c>
      <c r="D220" s="63">
        <v>8.0</v>
      </c>
      <c r="E220" s="159"/>
      <c r="F220" s="147">
        <f t="shared" si="4"/>
        <v>0</v>
      </c>
      <c r="G220" s="148"/>
      <c r="H220" s="130"/>
      <c r="I220" s="134"/>
      <c r="J220" s="130"/>
      <c r="K220" s="130"/>
      <c r="L220" s="130"/>
      <c r="M220" s="130"/>
      <c r="N220" s="130"/>
      <c r="O220" s="130"/>
      <c r="P220" s="130"/>
      <c r="Q220" s="130"/>
      <c r="R220" s="130"/>
      <c r="S220" s="130"/>
      <c r="T220" s="130"/>
      <c r="U220" s="130"/>
      <c r="V220" s="130"/>
      <c r="W220" s="130"/>
      <c r="X220" s="130"/>
      <c r="Y220" s="130"/>
      <c r="Z220" s="130"/>
    </row>
    <row r="221" ht="15.75" customHeight="1">
      <c r="A221" s="153" t="s">
        <v>57</v>
      </c>
      <c r="B221" s="154" t="s">
        <v>563</v>
      </c>
      <c r="C221" s="54" t="s">
        <v>33</v>
      </c>
      <c r="D221" s="63">
        <v>4.0</v>
      </c>
      <c r="E221" s="159"/>
      <c r="F221" s="147">
        <f t="shared" si="4"/>
        <v>0</v>
      </c>
      <c r="G221" s="148"/>
      <c r="H221" s="130"/>
      <c r="I221" s="134"/>
      <c r="J221" s="130"/>
      <c r="K221" s="130"/>
      <c r="L221" s="130"/>
      <c r="M221" s="130"/>
      <c r="N221" s="130"/>
      <c r="O221" s="130"/>
      <c r="P221" s="130"/>
      <c r="Q221" s="130"/>
      <c r="R221" s="130"/>
      <c r="S221" s="130"/>
      <c r="T221" s="130"/>
      <c r="U221" s="130"/>
      <c r="V221" s="130"/>
      <c r="W221" s="130"/>
      <c r="X221" s="130"/>
      <c r="Y221" s="130"/>
      <c r="Z221" s="130"/>
    </row>
    <row r="222" ht="15.75" customHeight="1">
      <c r="A222" s="153" t="s">
        <v>59</v>
      </c>
      <c r="B222" s="154" t="s">
        <v>564</v>
      </c>
      <c r="C222" s="54" t="s">
        <v>33</v>
      </c>
      <c r="D222" s="63">
        <v>4.0</v>
      </c>
      <c r="E222" s="159"/>
      <c r="F222" s="147">
        <f t="shared" si="4"/>
        <v>0</v>
      </c>
      <c r="G222" s="148"/>
      <c r="H222" s="130"/>
      <c r="I222" s="134"/>
      <c r="J222" s="130"/>
      <c r="K222" s="130"/>
      <c r="L222" s="130"/>
      <c r="M222" s="130"/>
      <c r="N222" s="130"/>
      <c r="O222" s="130"/>
      <c r="P222" s="130"/>
      <c r="Q222" s="130"/>
      <c r="R222" s="130"/>
      <c r="S222" s="130"/>
      <c r="T222" s="130"/>
      <c r="U222" s="130"/>
      <c r="V222" s="130"/>
      <c r="W222" s="130"/>
      <c r="X222" s="130"/>
      <c r="Y222" s="130"/>
      <c r="Z222" s="130"/>
    </row>
    <row r="223" ht="15.75" customHeight="1">
      <c r="A223" s="153" t="s">
        <v>204</v>
      </c>
      <c r="B223" s="154" t="s">
        <v>565</v>
      </c>
      <c r="C223" s="54" t="s">
        <v>559</v>
      </c>
      <c r="D223" s="63">
        <v>4.0</v>
      </c>
      <c r="E223" s="159"/>
      <c r="F223" s="147">
        <f t="shared" si="4"/>
        <v>0</v>
      </c>
      <c r="G223" s="148"/>
      <c r="H223" s="130"/>
      <c r="I223" s="134"/>
      <c r="J223" s="130"/>
      <c r="K223" s="130"/>
      <c r="L223" s="130"/>
      <c r="M223" s="130"/>
      <c r="N223" s="130"/>
      <c r="O223" s="130"/>
      <c r="P223" s="130"/>
      <c r="Q223" s="130"/>
      <c r="R223" s="130"/>
      <c r="S223" s="130"/>
      <c r="T223" s="130"/>
      <c r="U223" s="130"/>
      <c r="V223" s="130"/>
      <c r="W223" s="130"/>
      <c r="X223" s="130"/>
      <c r="Y223" s="130"/>
      <c r="Z223" s="130"/>
    </row>
    <row r="224" ht="15.75" customHeight="1">
      <c r="A224" s="153" t="s">
        <v>240</v>
      </c>
      <c r="B224" s="154" t="s">
        <v>566</v>
      </c>
      <c r="C224" s="54" t="s">
        <v>33</v>
      </c>
      <c r="D224" s="63">
        <v>32.0</v>
      </c>
      <c r="E224" s="159"/>
      <c r="F224" s="147">
        <f t="shared" si="4"/>
        <v>0</v>
      </c>
      <c r="G224" s="148"/>
      <c r="H224" s="130"/>
      <c r="I224" s="134"/>
      <c r="J224" s="130"/>
      <c r="K224" s="130"/>
      <c r="L224" s="130"/>
      <c r="M224" s="130"/>
      <c r="N224" s="130"/>
      <c r="O224" s="130"/>
      <c r="P224" s="130"/>
      <c r="Q224" s="130"/>
      <c r="R224" s="130"/>
      <c r="S224" s="130"/>
      <c r="T224" s="130"/>
      <c r="U224" s="130"/>
      <c r="V224" s="130"/>
      <c r="W224" s="130"/>
      <c r="X224" s="130"/>
      <c r="Y224" s="130"/>
      <c r="Z224" s="130"/>
    </row>
    <row r="225" ht="15.75" customHeight="1">
      <c r="A225" s="153" t="s">
        <v>242</v>
      </c>
      <c r="B225" s="154" t="s">
        <v>567</v>
      </c>
      <c r="C225" s="54" t="s">
        <v>33</v>
      </c>
      <c r="D225" s="63">
        <v>0.0</v>
      </c>
      <c r="E225" s="159"/>
      <c r="F225" s="147">
        <f t="shared" si="4"/>
        <v>0</v>
      </c>
      <c r="G225" s="148"/>
      <c r="H225" s="130"/>
      <c r="I225" s="134"/>
      <c r="J225" s="130"/>
      <c r="K225" s="130"/>
      <c r="L225" s="130"/>
      <c r="M225" s="130"/>
      <c r="N225" s="130"/>
      <c r="O225" s="130"/>
      <c r="P225" s="130"/>
      <c r="Q225" s="130"/>
      <c r="R225" s="130"/>
      <c r="S225" s="130"/>
      <c r="T225" s="130"/>
      <c r="U225" s="130"/>
      <c r="V225" s="130"/>
      <c r="W225" s="130"/>
      <c r="X225" s="130"/>
      <c r="Y225" s="130"/>
      <c r="Z225" s="130"/>
    </row>
    <row r="226" ht="15.75" customHeight="1">
      <c r="A226" s="153" t="s">
        <v>244</v>
      </c>
      <c r="B226" s="154" t="s">
        <v>568</v>
      </c>
      <c r="C226" s="54" t="s">
        <v>33</v>
      </c>
      <c r="D226" s="63">
        <v>0.0</v>
      </c>
      <c r="E226" s="159"/>
      <c r="F226" s="147">
        <f t="shared" si="4"/>
        <v>0</v>
      </c>
      <c r="G226" s="148"/>
      <c r="H226" s="130"/>
      <c r="I226" s="134"/>
      <c r="J226" s="130"/>
      <c r="K226" s="130"/>
      <c r="L226" s="130"/>
      <c r="M226" s="130"/>
      <c r="N226" s="130"/>
      <c r="O226" s="130"/>
      <c r="P226" s="130"/>
      <c r="Q226" s="130"/>
      <c r="R226" s="130"/>
      <c r="S226" s="130"/>
      <c r="T226" s="130"/>
      <c r="U226" s="130"/>
      <c r="V226" s="130"/>
      <c r="W226" s="130"/>
      <c r="X226" s="130"/>
      <c r="Y226" s="130"/>
      <c r="Z226" s="130"/>
    </row>
    <row r="227" ht="15.75" customHeight="1">
      <c r="A227" s="153" t="s">
        <v>246</v>
      </c>
      <c r="B227" s="154" t="s">
        <v>569</v>
      </c>
      <c r="C227" s="54" t="s">
        <v>33</v>
      </c>
      <c r="D227" s="63">
        <v>0.0</v>
      </c>
      <c r="E227" s="159"/>
      <c r="F227" s="147">
        <f t="shared" si="4"/>
        <v>0</v>
      </c>
      <c r="G227" s="148"/>
      <c r="H227" s="130"/>
      <c r="I227" s="134"/>
      <c r="J227" s="130"/>
      <c r="K227" s="130"/>
      <c r="L227" s="130"/>
      <c r="M227" s="130"/>
      <c r="N227" s="130"/>
      <c r="O227" s="130"/>
      <c r="P227" s="130"/>
      <c r="Q227" s="130"/>
      <c r="R227" s="130"/>
      <c r="S227" s="130"/>
      <c r="T227" s="130"/>
      <c r="U227" s="130"/>
      <c r="V227" s="130"/>
      <c r="W227" s="130"/>
      <c r="X227" s="130"/>
      <c r="Y227" s="130"/>
      <c r="Z227" s="130"/>
    </row>
    <row r="228" ht="15.75" customHeight="1">
      <c r="A228" s="153" t="s">
        <v>570</v>
      </c>
      <c r="B228" s="154" t="s">
        <v>571</v>
      </c>
      <c r="C228" s="54" t="s">
        <v>33</v>
      </c>
      <c r="D228" s="63">
        <v>4.0</v>
      </c>
      <c r="E228" s="159"/>
      <c r="F228" s="147">
        <f t="shared" si="4"/>
        <v>0</v>
      </c>
      <c r="G228" s="148"/>
      <c r="H228" s="130"/>
      <c r="I228" s="134"/>
      <c r="J228" s="130"/>
      <c r="K228" s="130"/>
      <c r="L228" s="130"/>
      <c r="M228" s="130"/>
      <c r="N228" s="130"/>
      <c r="O228" s="130"/>
      <c r="P228" s="130"/>
      <c r="Q228" s="130"/>
      <c r="R228" s="130"/>
      <c r="S228" s="130"/>
      <c r="T228" s="130"/>
      <c r="U228" s="130"/>
      <c r="V228" s="130"/>
      <c r="W228" s="130"/>
      <c r="X228" s="130"/>
      <c r="Y228" s="130"/>
      <c r="Z228" s="130"/>
    </row>
    <row r="229" ht="15.75" customHeight="1">
      <c r="A229" s="153" t="s">
        <v>572</v>
      </c>
      <c r="B229" s="154" t="s">
        <v>573</v>
      </c>
      <c r="C229" s="54" t="s">
        <v>33</v>
      </c>
      <c r="D229" s="63">
        <v>0.0</v>
      </c>
      <c r="E229" s="159"/>
      <c r="F229" s="147">
        <f t="shared" si="4"/>
        <v>0</v>
      </c>
      <c r="G229" s="148"/>
      <c r="H229" s="130"/>
      <c r="I229" s="134"/>
      <c r="J229" s="130"/>
      <c r="K229" s="130"/>
      <c r="L229" s="130"/>
      <c r="M229" s="130"/>
      <c r="N229" s="130"/>
      <c r="O229" s="130"/>
      <c r="P229" s="130"/>
      <c r="Q229" s="130"/>
      <c r="R229" s="130"/>
      <c r="S229" s="130"/>
      <c r="T229" s="130"/>
      <c r="U229" s="130"/>
      <c r="V229" s="130"/>
      <c r="W229" s="130"/>
      <c r="X229" s="130"/>
      <c r="Y229" s="130"/>
      <c r="Z229" s="130"/>
    </row>
    <row r="230" ht="15.75" customHeight="1">
      <c r="A230" s="153" t="s">
        <v>574</v>
      </c>
      <c r="B230" s="154" t="s">
        <v>575</v>
      </c>
      <c r="C230" s="54" t="s">
        <v>33</v>
      </c>
      <c r="D230" s="63">
        <v>0.0</v>
      </c>
      <c r="E230" s="159"/>
      <c r="F230" s="147">
        <f t="shared" si="4"/>
        <v>0</v>
      </c>
      <c r="G230" s="148"/>
      <c r="H230" s="130"/>
      <c r="I230" s="134"/>
      <c r="J230" s="130"/>
      <c r="K230" s="130"/>
      <c r="L230" s="130"/>
      <c r="M230" s="130"/>
      <c r="N230" s="130"/>
      <c r="O230" s="130"/>
      <c r="P230" s="130"/>
      <c r="Q230" s="130"/>
      <c r="R230" s="130"/>
      <c r="S230" s="130"/>
      <c r="T230" s="130"/>
      <c r="U230" s="130"/>
      <c r="V230" s="130"/>
      <c r="W230" s="130"/>
      <c r="X230" s="130"/>
      <c r="Y230" s="130"/>
      <c r="Z230" s="130"/>
    </row>
    <row r="231" ht="15.75" customHeight="1">
      <c r="A231" s="153" t="s">
        <v>576</v>
      </c>
      <c r="B231" s="154" t="s">
        <v>577</v>
      </c>
      <c r="C231" s="54" t="s">
        <v>33</v>
      </c>
      <c r="D231" s="63">
        <v>52.0</v>
      </c>
      <c r="E231" s="159"/>
      <c r="F231" s="147">
        <f t="shared" si="4"/>
        <v>0</v>
      </c>
      <c r="G231" s="148"/>
      <c r="H231" s="130"/>
      <c r="I231" s="134"/>
      <c r="J231" s="130"/>
      <c r="K231" s="130"/>
      <c r="L231" s="130"/>
      <c r="M231" s="130"/>
      <c r="N231" s="130"/>
      <c r="O231" s="130"/>
      <c r="P231" s="130"/>
      <c r="Q231" s="130"/>
      <c r="R231" s="130"/>
      <c r="S231" s="130"/>
      <c r="T231" s="130"/>
      <c r="U231" s="130"/>
      <c r="V231" s="130"/>
      <c r="W231" s="130"/>
      <c r="X231" s="130"/>
      <c r="Y231" s="130"/>
      <c r="Z231" s="130"/>
    </row>
    <row r="232" ht="15.75" customHeight="1">
      <c r="A232" s="153" t="s">
        <v>578</v>
      </c>
      <c r="B232" s="154" t="s">
        <v>579</v>
      </c>
      <c r="C232" s="54" t="s">
        <v>33</v>
      </c>
      <c r="D232" s="63">
        <v>0.0</v>
      </c>
      <c r="E232" s="159"/>
      <c r="F232" s="147">
        <f t="shared" si="4"/>
        <v>0</v>
      </c>
      <c r="G232" s="148"/>
      <c r="H232" s="130"/>
      <c r="I232" s="134"/>
      <c r="J232" s="130"/>
      <c r="K232" s="130"/>
      <c r="L232" s="130"/>
      <c r="M232" s="130"/>
      <c r="N232" s="130"/>
      <c r="O232" s="130"/>
      <c r="P232" s="130"/>
      <c r="Q232" s="130"/>
      <c r="R232" s="130"/>
      <c r="S232" s="130"/>
      <c r="T232" s="130"/>
      <c r="U232" s="130"/>
      <c r="V232" s="130"/>
      <c r="W232" s="130"/>
      <c r="X232" s="130"/>
      <c r="Y232" s="130"/>
      <c r="Z232" s="130"/>
    </row>
    <row r="233" ht="15.75" customHeight="1">
      <c r="A233" s="153" t="s">
        <v>580</v>
      </c>
      <c r="B233" s="154" t="s">
        <v>581</v>
      </c>
      <c r="C233" s="54" t="s">
        <v>33</v>
      </c>
      <c r="D233" s="63">
        <v>0.0</v>
      </c>
      <c r="E233" s="159"/>
      <c r="F233" s="147">
        <f t="shared" si="4"/>
        <v>0</v>
      </c>
      <c r="G233" s="148"/>
      <c r="H233" s="130"/>
      <c r="I233" s="134"/>
      <c r="J233" s="130"/>
      <c r="K233" s="130"/>
      <c r="L233" s="130"/>
      <c r="M233" s="130"/>
      <c r="N233" s="130"/>
      <c r="O233" s="130"/>
      <c r="P233" s="130"/>
      <c r="Q233" s="130"/>
      <c r="R233" s="130"/>
      <c r="S233" s="130"/>
      <c r="T233" s="130"/>
      <c r="U233" s="130"/>
      <c r="V233" s="130"/>
      <c r="W233" s="130"/>
      <c r="X233" s="130"/>
      <c r="Y233" s="130"/>
      <c r="Z233" s="130"/>
    </row>
    <row r="234" ht="15.75" customHeight="1">
      <c r="A234" s="153" t="s">
        <v>582</v>
      </c>
      <c r="B234" s="154" t="s">
        <v>583</v>
      </c>
      <c r="C234" s="54" t="s">
        <v>33</v>
      </c>
      <c r="D234" s="63">
        <v>6.0</v>
      </c>
      <c r="E234" s="159"/>
      <c r="F234" s="147">
        <f t="shared" si="4"/>
        <v>0</v>
      </c>
      <c r="G234" s="148"/>
      <c r="H234" s="130"/>
      <c r="I234" s="134"/>
      <c r="J234" s="130"/>
      <c r="K234" s="130"/>
      <c r="L234" s="130"/>
      <c r="M234" s="130"/>
      <c r="N234" s="130"/>
      <c r="O234" s="130"/>
      <c r="P234" s="130"/>
      <c r="Q234" s="130"/>
      <c r="R234" s="130"/>
      <c r="S234" s="130"/>
      <c r="T234" s="130"/>
      <c r="U234" s="130"/>
      <c r="V234" s="130"/>
      <c r="W234" s="130"/>
      <c r="X234" s="130"/>
      <c r="Y234" s="130"/>
      <c r="Z234" s="130"/>
    </row>
    <row r="235" ht="15.75" customHeight="1">
      <c r="A235" s="153" t="s">
        <v>584</v>
      </c>
      <c r="B235" s="154" t="s">
        <v>585</v>
      </c>
      <c r="C235" s="54" t="s">
        <v>33</v>
      </c>
      <c r="D235" s="63">
        <v>12.0</v>
      </c>
      <c r="E235" s="159"/>
      <c r="F235" s="147">
        <f t="shared" si="4"/>
        <v>0</v>
      </c>
      <c r="G235" s="148"/>
      <c r="H235" s="130"/>
      <c r="I235" s="134"/>
      <c r="J235" s="130"/>
      <c r="K235" s="130"/>
      <c r="L235" s="130"/>
      <c r="M235" s="130"/>
      <c r="N235" s="130"/>
      <c r="O235" s="130"/>
      <c r="P235" s="130"/>
      <c r="Q235" s="130"/>
      <c r="R235" s="130"/>
      <c r="S235" s="130"/>
      <c r="T235" s="130"/>
      <c r="U235" s="130"/>
      <c r="V235" s="130"/>
      <c r="W235" s="130"/>
      <c r="X235" s="130"/>
      <c r="Y235" s="130"/>
      <c r="Z235" s="130"/>
    </row>
    <row r="236" ht="15.75" customHeight="1">
      <c r="A236" s="153" t="s">
        <v>586</v>
      </c>
      <c r="B236" s="154" t="s">
        <v>587</v>
      </c>
      <c r="C236" s="54" t="s">
        <v>33</v>
      </c>
      <c r="D236" s="63">
        <v>0.0</v>
      </c>
      <c r="E236" s="159"/>
      <c r="F236" s="147">
        <f t="shared" si="4"/>
        <v>0</v>
      </c>
      <c r="G236" s="148"/>
      <c r="H236" s="130"/>
      <c r="I236" s="134"/>
      <c r="J236" s="130"/>
      <c r="K236" s="130"/>
      <c r="L236" s="130"/>
      <c r="M236" s="130"/>
      <c r="N236" s="130"/>
      <c r="O236" s="130"/>
      <c r="P236" s="130"/>
      <c r="Q236" s="130"/>
      <c r="R236" s="130"/>
      <c r="S236" s="130"/>
      <c r="T236" s="130"/>
      <c r="U236" s="130"/>
      <c r="V236" s="130"/>
      <c r="W236" s="130"/>
      <c r="X236" s="130"/>
      <c r="Y236" s="130"/>
      <c r="Z236" s="130"/>
    </row>
    <row r="237" ht="15.75" customHeight="1">
      <c r="A237" s="153" t="s">
        <v>588</v>
      </c>
      <c r="B237" s="154" t="s">
        <v>589</v>
      </c>
      <c r="C237" s="54" t="s">
        <v>33</v>
      </c>
      <c r="D237" s="63">
        <v>0.0</v>
      </c>
      <c r="E237" s="159"/>
      <c r="F237" s="147">
        <f t="shared" si="4"/>
        <v>0</v>
      </c>
      <c r="G237" s="148"/>
      <c r="H237" s="130"/>
      <c r="I237" s="134"/>
      <c r="J237" s="130"/>
      <c r="K237" s="130"/>
      <c r="L237" s="130"/>
      <c r="M237" s="130"/>
      <c r="N237" s="130"/>
      <c r="O237" s="130"/>
      <c r="P237" s="130"/>
      <c r="Q237" s="130"/>
      <c r="R237" s="130"/>
      <c r="S237" s="130"/>
      <c r="T237" s="130"/>
      <c r="U237" s="130"/>
      <c r="V237" s="130"/>
      <c r="W237" s="130"/>
      <c r="X237" s="130"/>
      <c r="Y237" s="130"/>
      <c r="Z237" s="130"/>
    </row>
    <row r="238" ht="15.75" customHeight="1">
      <c r="A238" s="153"/>
      <c r="B238" s="154"/>
      <c r="C238" s="97"/>
      <c r="D238" s="63"/>
      <c r="E238" s="159"/>
      <c r="F238" s="147"/>
      <c r="G238" s="148"/>
      <c r="H238" s="130"/>
      <c r="I238" s="134"/>
      <c r="J238" s="130"/>
      <c r="K238" s="130"/>
      <c r="L238" s="130"/>
      <c r="M238" s="130"/>
      <c r="N238" s="130"/>
      <c r="O238" s="130"/>
      <c r="P238" s="130"/>
      <c r="Q238" s="130"/>
      <c r="R238" s="130"/>
      <c r="S238" s="130"/>
      <c r="T238" s="130"/>
      <c r="U238" s="130"/>
      <c r="V238" s="130"/>
      <c r="W238" s="130"/>
      <c r="X238" s="130"/>
      <c r="Y238" s="130"/>
      <c r="Z238" s="130"/>
    </row>
    <row r="239" ht="15.75" customHeight="1">
      <c r="A239" s="153">
        <f>A216+0.01</f>
        <v>2.04</v>
      </c>
      <c r="B239" s="170" t="s">
        <v>598</v>
      </c>
      <c r="C239" s="97"/>
      <c r="D239" s="63"/>
      <c r="E239" s="171"/>
      <c r="F239" s="147"/>
      <c r="G239" s="148"/>
      <c r="H239" s="130"/>
      <c r="I239" s="134"/>
      <c r="J239" s="130"/>
      <c r="K239" s="130"/>
      <c r="L239" s="130"/>
      <c r="M239" s="130"/>
      <c r="N239" s="130"/>
      <c r="O239" s="130"/>
      <c r="P239" s="130"/>
      <c r="Q239" s="130"/>
      <c r="R239" s="130"/>
      <c r="S239" s="130"/>
      <c r="T239" s="130"/>
      <c r="U239" s="130"/>
      <c r="V239" s="130"/>
      <c r="W239" s="130"/>
      <c r="X239" s="130"/>
      <c r="Y239" s="130"/>
      <c r="Z239" s="130"/>
    </row>
    <row r="240" ht="15.75" customHeight="1">
      <c r="A240" s="153" t="s">
        <v>51</v>
      </c>
      <c r="B240" s="154" t="s">
        <v>591</v>
      </c>
      <c r="C240" s="54" t="s">
        <v>33</v>
      </c>
      <c r="D240" s="63">
        <v>26.0</v>
      </c>
      <c r="E240" s="159"/>
      <c r="F240" s="147">
        <f t="shared" ref="F240:F245" si="5">D240*E240</f>
        <v>0</v>
      </c>
      <c r="G240" s="148"/>
      <c r="H240" s="130"/>
      <c r="I240" s="134"/>
      <c r="J240" s="130"/>
      <c r="K240" s="130"/>
      <c r="L240" s="130"/>
      <c r="M240" s="130"/>
      <c r="N240" s="130"/>
      <c r="O240" s="130"/>
      <c r="P240" s="130"/>
      <c r="Q240" s="130"/>
      <c r="R240" s="130"/>
      <c r="S240" s="130"/>
      <c r="T240" s="130"/>
      <c r="U240" s="130"/>
      <c r="V240" s="130"/>
      <c r="W240" s="130"/>
      <c r="X240" s="130"/>
      <c r="Y240" s="130"/>
      <c r="Z240" s="130"/>
    </row>
    <row r="241" ht="15.75" customHeight="1">
      <c r="A241" s="153" t="s">
        <v>53</v>
      </c>
      <c r="B241" s="154" t="s">
        <v>592</v>
      </c>
      <c r="C241" s="54" t="s">
        <v>33</v>
      </c>
      <c r="D241" s="63">
        <v>18.0</v>
      </c>
      <c r="E241" s="159"/>
      <c r="F241" s="147">
        <f t="shared" si="5"/>
        <v>0</v>
      </c>
      <c r="G241" s="148"/>
      <c r="H241" s="130"/>
      <c r="I241" s="134"/>
      <c r="J241" s="130"/>
      <c r="K241" s="130"/>
      <c r="L241" s="130"/>
      <c r="M241" s="130"/>
      <c r="N241" s="130"/>
      <c r="O241" s="130"/>
      <c r="P241" s="130"/>
      <c r="Q241" s="130"/>
      <c r="R241" s="130"/>
      <c r="S241" s="130"/>
      <c r="T241" s="130"/>
      <c r="U241" s="130"/>
      <c r="V241" s="130"/>
      <c r="W241" s="130"/>
      <c r="X241" s="130"/>
      <c r="Y241" s="130"/>
      <c r="Z241" s="130"/>
    </row>
    <row r="242" ht="15.75" customHeight="1">
      <c r="A242" s="153" t="s">
        <v>55</v>
      </c>
      <c r="B242" s="154" t="s">
        <v>593</v>
      </c>
      <c r="C242" s="54" t="s">
        <v>33</v>
      </c>
      <c r="D242" s="63">
        <v>16.0</v>
      </c>
      <c r="E242" s="159"/>
      <c r="F242" s="147">
        <f t="shared" si="5"/>
        <v>0</v>
      </c>
      <c r="G242" s="148"/>
      <c r="H242" s="130"/>
      <c r="I242" s="134"/>
      <c r="J242" s="130"/>
      <c r="K242" s="130"/>
      <c r="L242" s="130"/>
      <c r="M242" s="130"/>
      <c r="N242" s="130"/>
      <c r="O242" s="130"/>
      <c r="P242" s="130"/>
      <c r="Q242" s="130"/>
      <c r="R242" s="130"/>
      <c r="S242" s="130"/>
      <c r="T242" s="130"/>
      <c r="U242" s="130"/>
      <c r="V242" s="130"/>
      <c r="W242" s="130"/>
      <c r="X242" s="130"/>
      <c r="Y242" s="130"/>
      <c r="Z242" s="130"/>
    </row>
    <row r="243" ht="15.75" customHeight="1">
      <c r="A243" s="153" t="s">
        <v>57</v>
      </c>
      <c r="B243" s="154" t="s">
        <v>594</v>
      </c>
      <c r="C243" s="54" t="s">
        <v>33</v>
      </c>
      <c r="D243" s="63">
        <v>0.0</v>
      </c>
      <c r="E243" s="159"/>
      <c r="F243" s="147">
        <f t="shared" si="5"/>
        <v>0</v>
      </c>
      <c r="G243" s="148"/>
      <c r="H243" s="130"/>
      <c r="I243" s="134"/>
      <c r="J243" s="130"/>
      <c r="K243" s="130"/>
      <c r="L243" s="130"/>
      <c r="M243" s="130"/>
      <c r="N243" s="130"/>
      <c r="O243" s="130"/>
      <c r="P243" s="130"/>
      <c r="Q243" s="130"/>
      <c r="R243" s="130"/>
      <c r="S243" s="130"/>
      <c r="T243" s="130"/>
      <c r="U243" s="130"/>
      <c r="V243" s="130"/>
      <c r="W243" s="130"/>
      <c r="X243" s="130"/>
      <c r="Y243" s="130"/>
      <c r="Z243" s="130"/>
    </row>
    <row r="244" ht="15.75" customHeight="1">
      <c r="A244" s="153" t="s">
        <v>59</v>
      </c>
      <c r="B244" s="154" t="s">
        <v>595</v>
      </c>
      <c r="C244" s="54" t="s">
        <v>33</v>
      </c>
      <c r="D244" s="63">
        <v>0.0</v>
      </c>
      <c r="E244" s="159"/>
      <c r="F244" s="147">
        <f t="shared" si="5"/>
        <v>0</v>
      </c>
      <c r="G244" s="148"/>
      <c r="H244" s="130"/>
      <c r="I244" s="134"/>
      <c r="J244" s="130"/>
      <c r="K244" s="130"/>
      <c r="L244" s="130"/>
      <c r="M244" s="130"/>
      <c r="N244" s="130"/>
      <c r="O244" s="130"/>
      <c r="P244" s="130"/>
      <c r="Q244" s="130"/>
      <c r="R244" s="130"/>
      <c r="S244" s="130"/>
      <c r="T244" s="130"/>
      <c r="U244" s="130"/>
      <c r="V244" s="130"/>
      <c r="W244" s="130"/>
      <c r="X244" s="130"/>
      <c r="Y244" s="130"/>
      <c r="Z244" s="130"/>
    </row>
    <row r="245" ht="15.75" customHeight="1">
      <c r="A245" s="153" t="s">
        <v>204</v>
      </c>
      <c r="B245" s="154" t="s">
        <v>596</v>
      </c>
      <c r="C245" s="54" t="s">
        <v>33</v>
      </c>
      <c r="D245" s="63">
        <v>0.0</v>
      </c>
      <c r="E245" s="159"/>
      <c r="F245" s="147">
        <f t="shared" si="5"/>
        <v>0</v>
      </c>
      <c r="G245" s="148"/>
      <c r="H245" s="130"/>
      <c r="I245" s="134"/>
      <c r="J245" s="130"/>
      <c r="K245" s="130"/>
      <c r="L245" s="130"/>
      <c r="M245" s="130"/>
      <c r="N245" s="130"/>
      <c r="O245" s="130"/>
      <c r="P245" s="130"/>
      <c r="Q245" s="130"/>
      <c r="R245" s="130"/>
      <c r="S245" s="130"/>
      <c r="T245" s="130"/>
      <c r="U245" s="130"/>
      <c r="V245" s="130"/>
      <c r="W245" s="130"/>
      <c r="X245" s="130"/>
      <c r="Y245" s="130"/>
      <c r="Z245" s="130"/>
    </row>
    <row r="246" ht="15.75" customHeight="1">
      <c r="A246" s="153"/>
      <c r="B246" s="154"/>
      <c r="C246" s="54"/>
      <c r="D246" s="63"/>
      <c r="E246" s="159"/>
      <c r="F246" s="147"/>
      <c r="G246" s="148"/>
      <c r="H246" s="130"/>
      <c r="I246" s="134"/>
      <c r="J246" s="130"/>
      <c r="K246" s="130"/>
      <c r="L246" s="130"/>
      <c r="M246" s="130"/>
      <c r="N246" s="130"/>
      <c r="O246" s="130"/>
      <c r="P246" s="130"/>
      <c r="Q246" s="130"/>
      <c r="R246" s="130"/>
      <c r="S246" s="130"/>
      <c r="T246" s="130"/>
      <c r="U246" s="130"/>
      <c r="V246" s="130"/>
      <c r="W246" s="130"/>
      <c r="X246" s="130"/>
      <c r="Y246" s="130"/>
      <c r="Z246" s="130"/>
    </row>
    <row r="247" ht="105.75" customHeight="1">
      <c r="A247" s="153">
        <f>A239+0.01</f>
        <v>2.05</v>
      </c>
      <c r="B247" s="154" t="s">
        <v>599</v>
      </c>
      <c r="C247" s="54"/>
      <c r="D247" s="63"/>
      <c r="E247" s="159"/>
      <c r="F247" s="147"/>
      <c r="G247" s="148"/>
      <c r="H247" s="130"/>
      <c r="I247" s="134"/>
      <c r="J247" s="130"/>
      <c r="K247" s="130"/>
      <c r="L247" s="130"/>
      <c r="M247" s="130"/>
      <c r="N247" s="130"/>
      <c r="O247" s="130"/>
      <c r="P247" s="130"/>
      <c r="Q247" s="130"/>
      <c r="R247" s="130"/>
      <c r="S247" s="130"/>
      <c r="T247" s="130"/>
      <c r="U247" s="130"/>
      <c r="V247" s="130"/>
      <c r="W247" s="130"/>
      <c r="X247" s="130"/>
      <c r="Y247" s="130"/>
      <c r="Z247" s="130"/>
    </row>
    <row r="248" ht="15.75" customHeight="1">
      <c r="A248" s="153" t="s">
        <v>51</v>
      </c>
      <c r="B248" s="170" t="s">
        <v>600</v>
      </c>
      <c r="C248" s="54" t="s">
        <v>559</v>
      </c>
      <c r="D248" s="63">
        <v>135.0</v>
      </c>
      <c r="E248" s="159"/>
      <c r="F248" s="147">
        <f t="shared" ref="F248:F252" si="6">D248*E248</f>
        <v>0</v>
      </c>
      <c r="G248" s="148"/>
      <c r="H248" s="130"/>
      <c r="I248" s="134"/>
      <c r="J248" s="130"/>
      <c r="K248" s="130"/>
      <c r="L248" s="130"/>
      <c r="M248" s="130"/>
      <c r="N248" s="130"/>
      <c r="O248" s="130"/>
      <c r="P248" s="130"/>
      <c r="Q248" s="130"/>
      <c r="R248" s="130"/>
      <c r="S248" s="130"/>
      <c r="T248" s="130"/>
      <c r="U248" s="130"/>
      <c r="V248" s="130"/>
      <c r="W248" s="130"/>
      <c r="X248" s="130"/>
      <c r="Y248" s="130"/>
      <c r="Z248" s="130"/>
    </row>
    <row r="249" ht="15.75" customHeight="1">
      <c r="A249" s="153" t="s">
        <v>53</v>
      </c>
      <c r="B249" s="170" t="s">
        <v>601</v>
      </c>
      <c r="C249" s="54" t="s">
        <v>559</v>
      </c>
      <c r="D249" s="63">
        <v>150.0</v>
      </c>
      <c r="E249" s="159"/>
      <c r="F249" s="147">
        <f t="shared" si="6"/>
        <v>0</v>
      </c>
      <c r="G249" s="148"/>
      <c r="H249" s="130"/>
      <c r="I249" s="134"/>
      <c r="J249" s="130"/>
      <c r="K249" s="130"/>
      <c r="L249" s="130"/>
      <c r="M249" s="130"/>
      <c r="N249" s="130"/>
      <c r="O249" s="130"/>
      <c r="P249" s="130"/>
      <c r="Q249" s="130"/>
      <c r="R249" s="130"/>
      <c r="S249" s="130"/>
      <c r="T249" s="130"/>
      <c r="U249" s="130"/>
      <c r="V249" s="130"/>
      <c r="W249" s="130"/>
      <c r="X249" s="130"/>
      <c r="Y249" s="130"/>
      <c r="Z249" s="130"/>
    </row>
    <row r="250" ht="15.75" customHeight="1">
      <c r="A250" s="153" t="s">
        <v>55</v>
      </c>
      <c r="B250" s="170" t="s">
        <v>602</v>
      </c>
      <c r="C250" s="54" t="s">
        <v>559</v>
      </c>
      <c r="D250" s="63">
        <v>80.0</v>
      </c>
      <c r="E250" s="159"/>
      <c r="F250" s="147">
        <f t="shared" si="6"/>
        <v>0</v>
      </c>
      <c r="G250" s="148"/>
      <c r="H250" s="130"/>
      <c r="I250" s="134"/>
      <c r="J250" s="130"/>
      <c r="K250" s="130"/>
      <c r="L250" s="130"/>
      <c r="M250" s="130"/>
      <c r="N250" s="130"/>
      <c r="O250" s="130"/>
      <c r="P250" s="130"/>
      <c r="Q250" s="130"/>
      <c r="R250" s="130"/>
      <c r="S250" s="130"/>
      <c r="T250" s="130"/>
      <c r="U250" s="130"/>
      <c r="V250" s="130"/>
      <c r="W250" s="130"/>
      <c r="X250" s="130"/>
      <c r="Y250" s="130"/>
      <c r="Z250" s="130"/>
    </row>
    <row r="251" ht="15.75" customHeight="1">
      <c r="A251" s="153" t="s">
        <v>57</v>
      </c>
      <c r="B251" s="170" t="s">
        <v>603</v>
      </c>
      <c r="C251" s="54" t="s">
        <v>559</v>
      </c>
      <c r="D251" s="63">
        <v>80.0</v>
      </c>
      <c r="E251" s="159"/>
      <c r="F251" s="147">
        <f t="shared" si="6"/>
        <v>0</v>
      </c>
      <c r="G251" s="148"/>
      <c r="H251" s="130"/>
      <c r="I251" s="134"/>
      <c r="J251" s="130"/>
      <c r="K251" s="130"/>
      <c r="L251" s="130"/>
      <c r="M251" s="130"/>
      <c r="N251" s="130"/>
      <c r="O251" s="130"/>
      <c r="P251" s="130"/>
      <c r="Q251" s="130"/>
      <c r="R251" s="130"/>
      <c r="S251" s="130"/>
      <c r="T251" s="130"/>
      <c r="U251" s="130"/>
      <c r="V251" s="130"/>
      <c r="W251" s="130"/>
      <c r="X251" s="130"/>
      <c r="Y251" s="130"/>
      <c r="Z251" s="130"/>
    </row>
    <row r="252" ht="15.75" customHeight="1">
      <c r="A252" s="153" t="s">
        <v>59</v>
      </c>
      <c r="B252" s="170" t="s">
        <v>604</v>
      </c>
      <c r="C252" s="54" t="s">
        <v>559</v>
      </c>
      <c r="D252" s="63">
        <v>165.0</v>
      </c>
      <c r="E252" s="159"/>
      <c r="F252" s="147">
        <f t="shared" si="6"/>
        <v>0</v>
      </c>
      <c r="G252" s="148"/>
      <c r="H252" s="130"/>
      <c r="I252" s="134"/>
      <c r="J252" s="130"/>
      <c r="K252" s="130"/>
      <c r="L252" s="130"/>
      <c r="M252" s="130"/>
      <c r="N252" s="130"/>
      <c r="O252" s="130"/>
      <c r="P252" s="130"/>
      <c r="Q252" s="130"/>
      <c r="R252" s="130"/>
      <c r="S252" s="130"/>
      <c r="T252" s="130"/>
      <c r="U252" s="130"/>
      <c r="V252" s="130"/>
      <c r="W252" s="130"/>
      <c r="X252" s="130"/>
      <c r="Y252" s="130"/>
      <c r="Z252" s="130"/>
    </row>
    <row r="253" ht="15.75" customHeight="1">
      <c r="A253" s="153"/>
      <c r="B253" s="170"/>
      <c r="C253" s="54"/>
      <c r="D253" s="63"/>
      <c r="E253" s="159"/>
      <c r="F253" s="147"/>
      <c r="G253" s="148"/>
      <c r="H253" s="130"/>
      <c r="I253" s="134"/>
      <c r="J253" s="130"/>
      <c r="K253" s="130"/>
      <c r="L253" s="130"/>
      <c r="M253" s="130"/>
      <c r="N253" s="130"/>
      <c r="O253" s="130"/>
      <c r="P253" s="130"/>
      <c r="Q253" s="130"/>
      <c r="R253" s="130"/>
      <c r="S253" s="130"/>
      <c r="T253" s="130"/>
      <c r="U253" s="130"/>
      <c r="V253" s="130"/>
      <c r="W253" s="130"/>
      <c r="X253" s="130"/>
      <c r="Y253" s="130"/>
      <c r="Z253" s="130"/>
    </row>
    <row r="254" ht="144.0" customHeight="1">
      <c r="A254" s="153">
        <f>A247+0.01</f>
        <v>2.06</v>
      </c>
      <c r="B254" s="154" t="s">
        <v>605</v>
      </c>
      <c r="C254" s="54"/>
      <c r="D254" s="63"/>
      <c r="E254" s="159"/>
      <c r="F254" s="147"/>
      <c r="G254" s="148"/>
      <c r="H254" s="130"/>
      <c r="I254" s="134"/>
      <c r="J254" s="130"/>
      <c r="K254" s="130"/>
      <c r="L254" s="130"/>
      <c r="M254" s="130"/>
      <c r="N254" s="130"/>
      <c r="O254" s="130"/>
      <c r="P254" s="130"/>
      <c r="Q254" s="130"/>
      <c r="R254" s="130"/>
      <c r="S254" s="130"/>
      <c r="T254" s="130"/>
      <c r="U254" s="130"/>
      <c r="V254" s="130"/>
      <c r="W254" s="130"/>
      <c r="X254" s="130"/>
      <c r="Y254" s="130"/>
      <c r="Z254" s="130"/>
    </row>
    <row r="255" ht="15.75" customHeight="1">
      <c r="A255" s="153" t="s">
        <v>51</v>
      </c>
      <c r="B255" s="170" t="s">
        <v>606</v>
      </c>
      <c r="C255" s="54" t="s">
        <v>559</v>
      </c>
      <c r="D255" s="63">
        <v>150.0</v>
      </c>
      <c r="E255" s="159"/>
      <c r="F255" s="147">
        <f t="shared" ref="F255:F260" si="7">D255*E255</f>
        <v>0</v>
      </c>
      <c r="G255" s="148"/>
      <c r="H255" s="130"/>
      <c r="I255" s="134"/>
      <c r="J255" s="130"/>
      <c r="K255" s="130"/>
      <c r="L255" s="130"/>
      <c r="M255" s="130"/>
      <c r="N255" s="130"/>
      <c r="O255" s="130"/>
      <c r="P255" s="130"/>
      <c r="Q255" s="130"/>
      <c r="R255" s="130"/>
      <c r="S255" s="130"/>
      <c r="T255" s="130"/>
      <c r="U255" s="130"/>
      <c r="V255" s="130"/>
      <c r="W255" s="130"/>
      <c r="X255" s="130"/>
      <c r="Y255" s="130"/>
      <c r="Z255" s="130"/>
    </row>
    <row r="256" ht="15.75" customHeight="1">
      <c r="A256" s="153" t="s">
        <v>53</v>
      </c>
      <c r="B256" s="170" t="s">
        <v>607</v>
      </c>
      <c r="C256" s="54" t="s">
        <v>559</v>
      </c>
      <c r="D256" s="63">
        <v>220.0</v>
      </c>
      <c r="E256" s="159"/>
      <c r="F256" s="147">
        <f t="shared" si="7"/>
        <v>0</v>
      </c>
      <c r="G256" s="148"/>
      <c r="H256" s="130"/>
      <c r="I256" s="134"/>
      <c r="J256" s="130"/>
      <c r="K256" s="130"/>
      <c r="L256" s="130"/>
      <c r="M256" s="130"/>
      <c r="N256" s="130"/>
      <c r="O256" s="130"/>
      <c r="P256" s="130"/>
      <c r="Q256" s="130"/>
      <c r="R256" s="130"/>
      <c r="S256" s="130"/>
      <c r="T256" s="130"/>
      <c r="U256" s="130"/>
      <c r="V256" s="130"/>
      <c r="W256" s="130"/>
      <c r="X256" s="130"/>
      <c r="Y256" s="130"/>
      <c r="Z256" s="130"/>
    </row>
    <row r="257" ht="15.75" customHeight="1">
      <c r="A257" s="153" t="s">
        <v>55</v>
      </c>
      <c r="B257" s="170" t="s">
        <v>608</v>
      </c>
      <c r="C257" s="54" t="s">
        <v>559</v>
      </c>
      <c r="D257" s="63">
        <v>100.0</v>
      </c>
      <c r="E257" s="159"/>
      <c r="F257" s="147">
        <f t="shared" si="7"/>
        <v>0</v>
      </c>
      <c r="G257" s="148"/>
      <c r="H257" s="130"/>
      <c r="I257" s="134"/>
      <c r="J257" s="130"/>
      <c r="K257" s="130"/>
      <c r="L257" s="130"/>
      <c r="M257" s="130"/>
      <c r="N257" s="130"/>
      <c r="O257" s="130"/>
      <c r="P257" s="130"/>
      <c r="Q257" s="130"/>
      <c r="R257" s="130"/>
      <c r="S257" s="130"/>
      <c r="T257" s="130"/>
      <c r="U257" s="130"/>
      <c r="V257" s="130"/>
      <c r="W257" s="130"/>
      <c r="X257" s="130"/>
      <c r="Y257" s="130"/>
      <c r="Z257" s="130"/>
    </row>
    <row r="258" ht="15.75" customHeight="1">
      <c r="A258" s="153" t="s">
        <v>57</v>
      </c>
      <c r="B258" s="170" t="s">
        <v>609</v>
      </c>
      <c r="C258" s="54" t="s">
        <v>559</v>
      </c>
      <c r="D258" s="63">
        <v>140.0</v>
      </c>
      <c r="E258" s="159"/>
      <c r="F258" s="147">
        <f t="shared" si="7"/>
        <v>0</v>
      </c>
      <c r="G258" s="148"/>
      <c r="H258" s="130"/>
      <c r="I258" s="134"/>
      <c r="J258" s="130"/>
      <c r="K258" s="130"/>
      <c r="L258" s="130"/>
      <c r="M258" s="130"/>
      <c r="N258" s="130"/>
      <c r="O258" s="130"/>
      <c r="P258" s="130"/>
      <c r="Q258" s="130"/>
      <c r="R258" s="130"/>
      <c r="S258" s="130"/>
      <c r="T258" s="130"/>
      <c r="U258" s="130"/>
      <c r="V258" s="130"/>
      <c r="W258" s="130"/>
      <c r="X258" s="130"/>
      <c r="Y258" s="130"/>
      <c r="Z258" s="130"/>
    </row>
    <row r="259" ht="15.75" customHeight="1">
      <c r="A259" s="153" t="s">
        <v>59</v>
      </c>
      <c r="B259" s="170" t="s">
        <v>610</v>
      </c>
      <c r="C259" s="54" t="s">
        <v>559</v>
      </c>
      <c r="D259" s="63">
        <v>300.0</v>
      </c>
      <c r="E259" s="159"/>
      <c r="F259" s="147">
        <f t="shared" si="7"/>
        <v>0</v>
      </c>
      <c r="G259" s="148"/>
      <c r="H259" s="130"/>
      <c r="I259" s="134"/>
      <c r="J259" s="130"/>
      <c r="K259" s="130"/>
      <c r="L259" s="130"/>
      <c r="M259" s="130"/>
      <c r="N259" s="130"/>
      <c r="O259" s="130"/>
      <c r="P259" s="130"/>
      <c r="Q259" s="130"/>
      <c r="R259" s="130"/>
      <c r="S259" s="130"/>
      <c r="T259" s="130"/>
      <c r="U259" s="130"/>
      <c r="V259" s="130"/>
      <c r="W259" s="130"/>
      <c r="X259" s="130"/>
      <c r="Y259" s="130"/>
      <c r="Z259" s="130"/>
    </row>
    <row r="260" ht="15.75" customHeight="1">
      <c r="A260" s="153" t="s">
        <v>204</v>
      </c>
      <c r="B260" s="170" t="s">
        <v>611</v>
      </c>
      <c r="C260" s="54" t="s">
        <v>559</v>
      </c>
      <c r="D260" s="63">
        <v>50.0</v>
      </c>
      <c r="E260" s="159"/>
      <c r="F260" s="147">
        <f t="shared" si="7"/>
        <v>0</v>
      </c>
      <c r="G260" s="148"/>
      <c r="H260" s="130"/>
      <c r="I260" s="134"/>
      <c r="J260" s="130"/>
      <c r="K260" s="130"/>
      <c r="L260" s="130"/>
      <c r="M260" s="130"/>
      <c r="N260" s="130"/>
      <c r="O260" s="130"/>
      <c r="P260" s="130"/>
      <c r="Q260" s="130"/>
      <c r="R260" s="130"/>
      <c r="S260" s="130"/>
      <c r="T260" s="130"/>
      <c r="U260" s="130"/>
      <c r="V260" s="130"/>
      <c r="W260" s="130"/>
      <c r="X260" s="130"/>
      <c r="Y260" s="130"/>
      <c r="Z260" s="130"/>
    </row>
    <row r="261" ht="15.75" customHeight="1">
      <c r="A261" s="153"/>
      <c r="B261" s="170"/>
      <c r="C261" s="54"/>
      <c r="D261" s="63"/>
      <c r="E261" s="159"/>
      <c r="F261" s="147"/>
      <c r="G261" s="148"/>
      <c r="H261" s="130"/>
      <c r="I261" s="134"/>
      <c r="J261" s="130"/>
      <c r="K261" s="130"/>
      <c r="L261" s="130"/>
      <c r="M261" s="130"/>
      <c r="N261" s="130"/>
      <c r="O261" s="130"/>
      <c r="P261" s="130"/>
      <c r="Q261" s="130"/>
      <c r="R261" s="130"/>
      <c r="S261" s="130"/>
      <c r="T261" s="130"/>
      <c r="U261" s="130"/>
      <c r="V261" s="130"/>
      <c r="W261" s="130"/>
      <c r="X261" s="130"/>
      <c r="Y261" s="130"/>
      <c r="Z261" s="130"/>
    </row>
    <row r="262" ht="15.75" customHeight="1">
      <c r="A262" s="153">
        <f>A254+0.01</f>
        <v>2.07</v>
      </c>
      <c r="B262" s="154" t="s">
        <v>612</v>
      </c>
      <c r="C262" s="54" t="s">
        <v>613</v>
      </c>
      <c r="D262" s="63">
        <v>550.0</v>
      </c>
      <c r="E262" s="159"/>
      <c r="F262" s="147">
        <f>D262*E262</f>
        <v>0</v>
      </c>
      <c r="G262" s="148"/>
      <c r="H262" s="130"/>
      <c r="I262" s="134"/>
      <c r="J262" s="130"/>
      <c r="K262" s="130"/>
      <c r="L262" s="130"/>
      <c r="M262" s="130"/>
      <c r="N262" s="130"/>
      <c r="O262" s="130"/>
      <c r="P262" s="130"/>
      <c r="Q262" s="130"/>
      <c r="R262" s="130"/>
      <c r="S262" s="130"/>
      <c r="T262" s="130"/>
      <c r="U262" s="130"/>
      <c r="V262" s="130"/>
      <c r="W262" s="130"/>
      <c r="X262" s="130"/>
      <c r="Y262" s="130"/>
      <c r="Z262" s="130"/>
    </row>
    <row r="263" ht="15.75" customHeight="1">
      <c r="A263" s="153"/>
      <c r="B263" s="154"/>
      <c r="C263" s="54"/>
      <c r="D263" s="63"/>
      <c r="E263" s="159"/>
      <c r="F263" s="147"/>
      <c r="G263" s="148"/>
      <c r="H263" s="130"/>
      <c r="I263" s="134"/>
      <c r="J263" s="130"/>
      <c r="K263" s="130"/>
      <c r="L263" s="130"/>
      <c r="M263" s="130"/>
      <c r="N263" s="130"/>
      <c r="O263" s="130"/>
      <c r="P263" s="130"/>
      <c r="Q263" s="130"/>
      <c r="R263" s="130"/>
      <c r="S263" s="130"/>
      <c r="T263" s="130"/>
      <c r="U263" s="130"/>
      <c r="V263" s="130"/>
      <c r="W263" s="130"/>
      <c r="X263" s="130"/>
      <c r="Y263" s="130"/>
      <c r="Z263" s="130"/>
    </row>
    <row r="264" ht="15.75" customHeight="1">
      <c r="A264" s="153">
        <f>A262+0.01</f>
        <v>2.08</v>
      </c>
      <c r="B264" s="154" t="s">
        <v>614</v>
      </c>
      <c r="C264" s="54"/>
      <c r="D264" s="63"/>
      <c r="E264" s="159"/>
      <c r="F264" s="147"/>
      <c r="G264" s="148"/>
      <c r="H264" s="130"/>
      <c r="I264" s="134"/>
      <c r="J264" s="130"/>
      <c r="K264" s="130"/>
      <c r="L264" s="130"/>
      <c r="M264" s="130"/>
      <c r="N264" s="130"/>
      <c r="O264" s="130"/>
      <c r="P264" s="130"/>
      <c r="Q264" s="130"/>
      <c r="R264" s="130"/>
      <c r="S264" s="130"/>
      <c r="T264" s="130"/>
      <c r="U264" s="130"/>
      <c r="V264" s="130"/>
      <c r="W264" s="130"/>
      <c r="X264" s="130"/>
      <c r="Y264" s="130"/>
      <c r="Z264" s="130"/>
    </row>
    <row r="265" ht="15.75" customHeight="1">
      <c r="A265" s="153" t="s">
        <v>51</v>
      </c>
      <c r="B265" s="154" t="s">
        <v>615</v>
      </c>
      <c r="C265" s="54" t="s">
        <v>33</v>
      </c>
      <c r="D265" s="63">
        <v>225.0</v>
      </c>
      <c r="E265" s="159"/>
      <c r="F265" s="147">
        <f t="shared" ref="F265:F271" si="8">D265*E265</f>
        <v>0</v>
      </c>
      <c r="G265" s="148"/>
      <c r="H265" s="130"/>
      <c r="I265" s="134"/>
      <c r="J265" s="130"/>
      <c r="K265" s="130"/>
      <c r="L265" s="130"/>
      <c r="M265" s="130"/>
      <c r="N265" s="130"/>
      <c r="O265" s="130"/>
      <c r="P265" s="130"/>
      <c r="Q265" s="130"/>
      <c r="R265" s="130"/>
      <c r="S265" s="130"/>
      <c r="T265" s="130"/>
      <c r="U265" s="130"/>
      <c r="V265" s="130"/>
      <c r="W265" s="130"/>
      <c r="X265" s="130"/>
      <c r="Y265" s="130"/>
      <c r="Z265" s="130"/>
    </row>
    <row r="266" ht="15.75" customHeight="1">
      <c r="A266" s="153" t="s">
        <v>53</v>
      </c>
      <c r="B266" s="154" t="s">
        <v>616</v>
      </c>
      <c r="C266" s="54" t="s">
        <v>33</v>
      </c>
      <c r="D266" s="63">
        <v>550.0</v>
      </c>
      <c r="E266" s="159"/>
      <c r="F266" s="147">
        <f t="shared" si="8"/>
        <v>0</v>
      </c>
      <c r="G266" s="148"/>
      <c r="H266" s="130"/>
      <c r="I266" s="134"/>
      <c r="J266" s="130"/>
      <c r="K266" s="130"/>
      <c r="L266" s="130"/>
      <c r="M266" s="130"/>
      <c r="N266" s="130"/>
      <c r="O266" s="130"/>
      <c r="P266" s="130"/>
      <c r="Q266" s="130"/>
      <c r="R266" s="130"/>
      <c r="S266" s="130"/>
      <c r="T266" s="130"/>
      <c r="U266" s="130"/>
      <c r="V266" s="130"/>
      <c r="W266" s="130"/>
      <c r="X266" s="130"/>
      <c r="Y266" s="130"/>
      <c r="Z266" s="130"/>
    </row>
    <row r="267" ht="15.75" customHeight="1">
      <c r="A267" s="153" t="s">
        <v>55</v>
      </c>
      <c r="B267" s="154" t="s">
        <v>617</v>
      </c>
      <c r="C267" s="54" t="s">
        <v>33</v>
      </c>
      <c r="D267" s="63">
        <v>135.0</v>
      </c>
      <c r="E267" s="159"/>
      <c r="F267" s="147">
        <f t="shared" si="8"/>
        <v>0</v>
      </c>
      <c r="G267" s="148"/>
      <c r="H267" s="130"/>
      <c r="I267" s="134"/>
      <c r="J267" s="130"/>
      <c r="K267" s="130"/>
      <c r="L267" s="130"/>
      <c r="M267" s="130"/>
      <c r="N267" s="130"/>
      <c r="O267" s="130"/>
      <c r="P267" s="130"/>
      <c r="Q267" s="130"/>
      <c r="R267" s="130"/>
      <c r="S267" s="130"/>
      <c r="T267" s="130"/>
      <c r="U267" s="130"/>
      <c r="V267" s="130"/>
      <c r="W267" s="130"/>
      <c r="X267" s="130"/>
      <c r="Y267" s="130"/>
      <c r="Z267" s="130"/>
    </row>
    <row r="268" ht="15.75" customHeight="1">
      <c r="A268" s="153" t="s">
        <v>57</v>
      </c>
      <c r="B268" s="154" t="s">
        <v>616</v>
      </c>
      <c r="C268" s="54" t="s">
        <v>33</v>
      </c>
      <c r="D268" s="63">
        <v>750.0</v>
      </c>
      <c r="E268" s="159"/>
      <c r="F268" s="147">
        <f t="shared" si="8"/>
        <v>0</v>
      </c>
      <c r="G268" s="148"/>
      <c r="H268" s="130"/>
      <c r="I268" s="134"/>
      <c r="J268" s="130"/>
      <c r="K268" s="130"/>
      <c r="L268" s="130"/>
      <c r="M268" s="130"/>
      <c r="N268" s="130"/>
      <c r="O268" s="130"/>
      <c r="P268" s="130"/>
      <c r="Q268" s="130"/>
      <c r="R268" s="130"/>
      <c r="S268" s="130"/>
      <c r="T268" s="130"/>
      <c r="U268" s="130"/>
      <c r="V268" s="130"/>
      <c r="W268" s="130"/>
      <c r="X268" s="130"/>
      <c r="Y268" s="130"/>
      <c r="Z268" s="130"/>
    </row>
    <row r="269" ht="15.75" customHeight="1">
      <c r="A269" s="153" t="s">
        <v>59</v>
      </c>
      <c r="B269" s="154" t="s">
        <v>618</v>
      </c>
      <c r="C269" s="54" t="s">
        <v>33</v>
      </c>
      <c r="D269" s="63">
        <v>35.0</v>
      </c>
      <c r="E269" s="159"/>
      <c r="F269" s="147">
        <f t="shared" si="8"/>
        <v>0</v>
      </c>
      <c r="G269" s="148"/>
      <c r="H269" s="130"/>
      <c r="I269" s="134"/>
      <c r="J269" s="130"/>
      <c r="K269" s="130"/>
      <c r="L269" s="130"/>
      <c r="M269" s="130"/>
      <c r="N269" s="130"/>
      <c r="O269" s="130"/>
      <c r="P269" s="130"/>
      <c r="Q269" s="130"/>
      <c r="R269" s="130"/>
      <c r="S269" s="130"/>
      <c r="T269" s="130"/>
      <c r="U269" s="130"/>
      <c r="V269" s="130"/>
      <c r="W269" s="130"/>
      <c r="X269" s="130"/>
      <c r="Y269" s="130"/>
      <c r="Z269" s="130"/>
    </row>
    <row r="270" ht="15.75" customHeight="1">
      <c r="A270" s="153" t="s">
        <v>204</v>
      </c>
      <c r="B270" s="154" t="s">
        <v>619</v>
      </c>
      <c r="C270" s="54" t="s">
        <v>33</v>
      </c>
      <c r="D270" s="63">
        <v>275.0</v>
      </c>
      <c r="E270" s="159"/>
      <c r="F270" s="147">
        <f t="shared" si="8"/>
        <v>0</v>
      </c>
      <c r="G270" s="148"/>
      <c r="H270" s="130"/>
      <c r="I270" s="134"/>
      <c r="J270" s="130"/>
      <c r="K270" s="130"/>
      <c r="L270" s="130"/>
      <c r="M270" s="130"/>
      <c r="N270" s="130"/>
      <c r="O270" s="130"/>
      <c r="P270" s="130"/>
      <c r="Q270" s="130"/>
      <c r="R270" s="130"/>
      <c r="S270" s="130"/>
      <c r="T270" s="130"/>
      <c r="U270" s="130"/>
      <c r="V270" s="130"/>
      <c r="W270" s="130"/>
      <c r="X270" s="130"/>
      <c r="Y270" s="130"/>
      <c r="Z270" s="130"/>
    </row>
    <row r="271" ht="15.75" customHeight="1">
      <c r="A271" s="153" t="s">
        <v>240</v>
      </c>
      <c r="B271" s="154" t="s">
        <v>620</v>
      </c>
      <c r="C271" s="54" t="s">
        <v>33</v>
      </c>
      <c r="D271" s="63">
        <v>40.0</v>
      </c>
      <c r="E271" s="159"/>
      <c r="F271" s="147">
        <f t="shared" si="8"/>
        <v>0</v>
      </c>
      <c r="G271" s="148"/>
      <c r="H271" s="130"/>
      <c r="I271" s="134"/>
      <c r="J271" s="130"/>
      <c r="K271" s="130"/>
      <c r="L271" s="130"/>
      <c r="M271" s="130"/>
      <c r="N271" s="130"/>
      <c r="O271" s="130"/>
      <c r="P271" s="130"/>
      <c r="Q271" s="130"/>
      <c r="R271" s="130"/>
      <c r="S271" s="130"/>
      <c r="T271" s="130"/>
      <c r="U271" s="130"/>
      <c r="V271" s="130"/>
      <c r="W271" s="130"/>
      <c r="X271" s="130"/>
      <c r="Y271" s="130"/>
      <c r="Z271" s="130"/>
    </row>
    <row r="272" ht="15.75" customHeight="1">
      <c r="A272" s="153" t="s">
        <v>621</v>
      </c>
      <c r="B272" s="154"/>
      <c r="C272" s="97"/>
      <c r="D272" s="63"/>
      <c r="E272" s="172"/>
      <c r="F272" s="147"/>
      <c r="G272" s="148"/>
      <c r="H272" s="130"/>
      <c r="I272" s="134"/>
      <c r="J272" s="130"/>
      <c r="K272" s="130"/>
      <c r="L272" s="130"/>
      <c r="M272" s="130"/>
      <c r="N272" s="130"/>
      <c r="O272" s="130"/>
      <c r="P272" s="130"/>
      <c r="Q272" s="130"/>
      <c r="R272" s="130"/>
      <c r="S272" s="130"/>
      <c r="T272" s="130"/>
      <c r="U272" s="130"/>
      <c r="V272" s="130"/>
      <c r="W272" s="130"/>
      <c r="X272" s="130"/>
      <c r="Y272" s="130"/>
      <c r="Z272" s="130"/>
    </row>
    <row r="273" ht="15.75" customHeight="1">
      <c r="A273" s="149"/>
      <c r="B273" s="150" t="s">
        <v>553</v>
      </c>
      <c r="C273" s="149"/>
      <c r="D273" s="151"/>
      <c r="E273" s="168"/>
      <c r="F273" s="152">
        <f>SUM(F181:F272)</f>
        <v>0</v>
      </c>
      <c r="G273" s="148"/>
      <c r="H273" s="130"/>
      <c r="I273" s="134"/>
      <c r="J273" s="130"/>
      <c r="K273" s="130"/>
      <c r="L273" s="130"/>
      <c r="M273" s="130"/>
      <c r="N273" s="130"/>
      <c r="O273" s="130"/>
      <c r="P273" s="130"/>
      <c r="Q273" s="130"/>
      <c r="R273" s="130"/>
      <c r="S273" s="130"/>
      <c r="T273" s="130"/>
      <c r="U273" s="130"/>
      <c r="V273" s="130"/>
      <c r="W273" s="130"/>
      <c r="X273" s="130"/>
      <c r="Y273" s="130"/>
      <c r="Z273" s="130"/>
    </row>
    <row r="274" ht="15.75" customHeight="1">
      <c r="A274" s="153"/>
      <c r="B274" s="154"/>
      <c r="C274" s="97"/>
      <c r="D274" s="63"/>
      <c r="E274" s="172"/>
      <c r="F274" s="147"/>
      <c r="G274" s="148"/>
      <c r="H274" s="130"/>
      <c r="I274" s="134"/>
      <c r="J274" s="130"/>
      <c r="K274" s="130"/>
      <c r="L274" s="130"/>
      <c r="M274" s="130"/>
      <c r="N274" s="130"/>
      <c r="O274" s="130"/>
      <c r="P274" s="130"/>
      <c r="Q274" s="130"/>
      <c r="R274" s="130"/>
      <c r="S274" s="130"/>
      <c r="T274" s="130"/>
      <c r="U274" s="130"/>
      <c r="V274" s="130"/>
      <c r="W274" s="130"/>
      <c r="X274" s="130"/>
      <c r="Y274" s="130"/>
      <c r="Z274" s="130"/>
    </row>
    <row r="275" ht="15.75" customHeight="1">
      <c r="A275" s="149">
        <v>3.0</v>
      </c>
      <c r="B275" s="150" t="s">
        <v>622</v>
      </c>
      <c r="C275" s="149"/>
      <c r="D275" s="151"/>
      <c r="E275" s="168"/>
      <c r="F275" s="152"/>
      <c r="G275" s="148"/>
      <c r="H275" s="130"/>
      <c r="I275" s="134"/>
      <c r="J275" s="130"/>
      <c r="K275" s="130"/>
      <c r="L275" s="130"/>
      <c r="M275" s="130"/>
      <c r="N275" s="130"/>
      <c r="O275" s="130"/>
      <c r="P275" s="130"/>
      <c r="Q275" s="130"/>
      <c r="R275" s="130"/>
      <c r="S275" s="130"/>
      <c r="T275" s="130"/>
      <c r="U275" s="130"/>
      <c r="V275" s="130"/>
      <c r="W275" s="130"/>
      <c r="X275" s="130"/>
      <c r="Y275" s="130"/>
      <c r="Z275" s="130"/>
    </row>
    <row r="276" ht="15.75" customHeight="1">
      <c r="A276" s="153"/>
      <c r="B276" s="154"/>
      <c r="C276" s="97"/>
      <c r="D276" s="63"/>
      <c r="E276" s="172"/>
      <c r="F276" s="147"/>
      <c r="G276" s="148"/>
      <c r="H276" s="130"/>
      <c r="I276" s="134"/>
      <c r="J276" s="130"/>
      <c r="K276" s="130"/>
      <c r="L276" s="130"/>
      <c r="M276" s="130"/>
      <c r="N276" s="130"/>
      <c r="O276" s="130"/>
      <c r="P276" s="130"/>
      <c r="Q276" s="130"/>
      <c r="R276" s="130"/>
      <c r="S276" s="130"/>
      <c r="T276" s="130"/>
      <c r="U276" s="130"/>
      <c r="V276" s="130"/>
      <c r="W276" s="130"/>
      <c r="X276" s="130"/>
      <c r="Y276" s="130"/>
      <c r="Z276" s="130"/>
    </row>
    <row r="277" ht="15.75" customHeight="1">
      <c r="A277" s="153">
        <f>A275+0.01</f>
        <v>3.01</v>
      </c>
      <c r="B277" s="154" t="s">
        <v>623</v>
      </c>
      <c r="C277" s="97"/>
      <c r="D277" s="63"/>
      <c r="E277" s="172"/>
      <c r="F277" s="147"/>
      <c r="G277" s="148"/>
      <c r="H277" s="130"/>
      <c r="I277" s="134"/>
      <c r="J277" s="130"/>
      <c r="K277" s="130"/>
      <c r="L277" s="130"/>
      <c r="M277" s="130"/>
      <c r="N277" s="130"/>
      <c r="O277" s="130"/>
      <c r="P277" s="130"/>
      <c r="Q277" s="130"/>
      <c r="R277" s="130"/>
      <c r="S277" s="130"/>
      <c r="T277" s="130"/>
      <c r="U277" s="130"/>
      <c r="V277" s="130"/>
      <c r="W277" s="130"/>
      <c r="X277" s="130"/>
      <c r="Y277" s="130"/>
      <c r="Z277" s="130"/>
    </row>
    <row r="278" ht="15.75" customHeight="1">
      <c r="A278" s="153" t="s">
        <v>51</v>
      </c>
      <c r="B278" s="154" t="s">
        <v>624</v>
      </c>
      <c r="C278" s="54" t="s">
        <v>33</v>
      </c>
      <c r="D278" s="63">
        <v>0.0</v>
      </c>
      <c r="E278" s="159"/>
      <c r="F278" s="147">
        <f t="shared" ref="F278:F283" si="9">D278*E278</f>
        <v>0</v>
      </c>
      <c r="G278" s="148"/>
      <c r="H278" s="130"/>
      <c r="I278" s="134"/>
      <c r="J278" s="130"/>
      <c r="K278" s="130"/>
      <c r="L278" s="130"/>
      <c r="M278" s="130"/>
      <c r="N278" s="130"/>
      <c r="O278" s="130"/>
      <c r="P278" s="130"/>
      <c r="Q278" s="130"/>
      <c r="R278" s="130"/>
      <c r="S278" s="130"/>
      <c r="T278" s="130"/>
      <c r="U278" s="130"/>
      <c r="V278" s="130"/>
      <c r="W278" s="130"/>
      <c r="X278" s="130"/>
      <c r="Y278" s="130"/>
      <c r="Z278" s="130"/>
    </row>
    <row r="279" ht="15.75" customHeight="1">
      <c r="A279" s="153" t="s">
        <v>53</v>
      </c>
      <c r="B279" s="170" t="s">
        <v>625</v>
      </c>
      <c r="C279" s="54" t="s">
        <v>33</v>
      </c>
      <c r="D279" s="63">
        <v>24.0</v>
      </c>
      <c r="E279" s="159"/>
      <c r="F279" s="147">
        <f t="shared" si="9"/>
        <v>0</v>
      </c>
      <c r="G279" s="148"/>
      <c r="H279" s="130"/>
      <c r="I279" s="134"/>
      <c r="J279" s="130"/>
      <c r="K279" s="130"/>
      <c r="L279" s="130"/>
      <c r="M279" s="130"/>
      <c r="N279" s="130"/>
      <c r="O279" s="130"/>
      <c r="P279" s="130"/>
      <c r="Q279" s="130"/>
      <c r="R279" s="130"/>
      <c r="S279" s="130"/>
      <c r="T279" s="130"/>
      <c r="U279" s="130"/>
      <c r="V279" s="130"/>
      <c r="W279" s="130"/>
      <c r="X279" s="130"/>
      <c r="Y279" s="130"/>
      <c r="Z279" s="130"/>
    </row>
    <row r="280" ht="15.75" customHeight="1">
      <c r="A280" s="153" t="s">
        <v>55</v>
      </c>
      <c r="B280" s="154" t="s">
        <v>626</v>
      </c>
      <c r="C280" s="54" t="s">
        <v>33</v>
      </c>
      <c r="D280" s="173">
        <v>5.0</v>
      </c>
      <c r="E280" s="159"/>
      <c r="F280" s="147">
        <f t="shared" si="9"/>
        <v>0</v>
      </c>
      <c r="G280" s="148"/>
      <c r="H280" s="130"/>
      <c r="I280" s="134"/>
      <c r="J280" s="130"/>
      <c r="K280" s="130"/>
      <c r="L280" s="130"/>
      <c r="M280" s="130"/>
      <c r="N280" s="130"/>
      <c r="O280" s="130"/>
      <c r="P280" s="130"/>
      <c r="Q280" s="130"/>
      <c r="R280" s="130"/>
      <c r="S280" s="130"/>
      <c r="T280" s="130"/>
      <c r="U280" s="130"/>
      <c r="V280" s="130"/>
      <c r="W280" s="130"/>
      <c r="X280" s="130"/>
      <c r="Y280" s="130"/>
      <c r="Z280" s="130"/>
    </row>
    <row r="281" ht="15.75" customHeight="1">
      <c r="A281" s="153" t="s">
        <v>57</v>
      </c>
      <c r="B281" s="154" t="s">
        <v>627</v>
      </c>
      <c r="C281" s="54" t="s">
        <v>33</v>
      </c>
      <c r="D281" s="173">
        <v>10.0</v>
      </c>
      <c r="E281" s="159"/>
      <c r="F281" s="147">
        <f t="shared" si="9"/>
        <v>0</v>
      </c>
      <c r="G281" s="148"/>
      <c r="H281" s="130"/>
      <c r="I281" s="134"/>
      <c r="J281" s="130"/>
      <c r="K281" s="130"/>
      <c r="L281" s="130"/>
      <c r="M281" s="130"/>
      <c r="N281" s="130"/>
      <c r="O281" s="130"/>
      <c r="P281" s="130"/>
      <c r="Q281" s="130"/>
      <c r="R281" s="130"/>
      <c r="S281" s="130"/>
      <c r="T281" s="130"/>
      <c r="U281" s="130"/>
      <c r="V281" s="130"/>
      <c r="W281" s="130"/>
      <c r="X281" s="130"/>
      <c r="Y281" s="130"/>
      <c r="Z281" s="130"/>
    </row>
    <row r="282" ht="15.75" customHeight="1">
      <c r="A282" s="153" t="s">
        <v>59</v>
      </c>
      <c r="B282" s="154" t="s">
        <v>628</v>
      </c>
      <c r="C282" s="54" t="s">
        <v>33</v>
      </c>
      <c r="D282" s="173">
        <v>5.0</v>
      </c>
      <c r="E282" s="159"/>
      <c r="F282" s="147">
        <f t="shared" si="9"/>
        <v>0</v>
      </c>
      <c r="G282" s="148"/>
      <c r="H282" s="130"/>
      <c r="I282" s="134"/>
      <c r="J282" s="130"/>
      <c r="K282" s="130"/>
      <c r="L282" s="130"/>
      <c r="M282" s="130"/>
      <c r="N282" s="130"/>
      <c r="O282" s="130"/>
      <c r="P282" s="130"/>
      <c r="Q282" s="130"/>
      <c r="R282" s="130"/>
      <c r="S282" s="130"/>
      <c r="T282" s="130"/>
      <c r="U282" s="130"/>
      <c r="V282" s="130"/>
      <c r="W282" s="130"/>
      <c r="X282" s="130"/>
      <c r="Y282" s="130"/>
      <c r="Z282" s="130"/>
    </row>
    <row r="283" ht="15.75" customHeight="1">
      <c r="A283" s="153" t="s">
        <v>204</v>
      </c>
      <c r="B283" s="170" t="s">
        <v>629</v>
      </c>
      <c r="C283" s="54" t="s">
        <v>33</v>
      </c>
      <c r="D283" s="173">
        <v>5.0</v>
      </c>
      <c r="E283" s="159"/>
      <c r="F283" s="147">
        <f t="shared" si="9"/>
        <v>0</v>
      </c>
      <c r="G283" s="148"/>
      <c r="H283" s="130"/>
      <c r="I283" s="134"/>
      <c r="J283" s="130"/>
      <c r="K283" s="130"/>
      <c r="L283" s="130"/>
      <c r="M283" s="130"/>
      <c r="N283" s="130"/>
      <c r="O283" s="130"/>
      <c r="P283" s="130"/>
      <c r="Q283" s="130"/>
      <c r="R283" s="130"/>
      <c r="S283" s="130"/>
      <c r="T283" s="130"/>
      <c r="U283" s="130"/>
      <c r="V283" s="130"/>
      <c r="W283" s="130"/>
      <c r="X283" s="130"/>
      <c r="Y283" s="130"/>
      <c r="Z283" s="130"/>
    </row>
    <row r="284" ht="15.75" customHeight="1">
      <c r="A284" s="153"/>
      <c r="B284" s="154"/>
      <c r="C284" s="97"/>
      <c r="D284" s="173"/>
      <c r="E284" s="159"/>
      <c r="F284" s="147"/>
      <c r="G284" s="148"/>
      <c r="H284" s="130"/>
      <c r="I284" s="134"/>
      <c r="J284" s="130"/>
      <c r="K284" s="130"/>
      <c r="L284" s="130"/>
      <c r="M284" s="130"/>
      <c r="N284" s="130"/>
      <c r="O284" s="130"/>
      <c r="P284" s="130"/>
      <c r="Q284" s="130"/>
      <c r="R284" s="130"/>
      <c r="S284" s="130"/>
      <c r="T284" s="130"/>
      <c r="U284" s="130"/>
      <c r="V284" s="130"/>
      <c r="W284" s="130"/>
      <c r="X284" s="130"/>
      <c r="Y284" s="130"/>
      <c r="Z284" s="130"/>
    </row>
    <row r="285" ht="15.75" customHeight="1">
      <c r="A285" s="153">
        <f>A277+0.01</f>
        <v>3.02</v>
      </c>
      <c r="B285" s="154" t="s">
        <v>630</v>
      </c>
      <c r="C285" s="97"/>
      <c r="D285" s="173"/>
      <c r="E285" s="159"/>
      <c r="F285" s="147"/>
      <c r="G285" s="148"/>
      <c r="H285" s="130"/>
      <c r="I285" s="134"/>
      <c r="J285" s="130"/>
      <c r="K285" s="130"/>
      <c r="L285" s="130"/>
      <c r="M285" s="130"/>
      <c r="N285" s="130"/>
      <c r="O285" s="130"/>
      <c r="P285" s="130"/>
      <c r="Q285" s="130"/>
      <c r="R285" s="130"/>
      <c r="S285" s="130"/>
      <c r="T285" s="130"/>
      <c r="U285" s="130"/>
      <c r="V285" s="130"/>
      <c r="W285" s="130"/>
      <c r="X285" s="130"/>
      <c r="Y285" s="130"/>
      <c r="Z285" s="130"/>
    </row>
    <row r="286" ht="15.75" customHeight="1">
      <c r="A286" s="153" t="s">
        <v>51</v>
      </c>
      <c r="B286" s="170" t="s">
        <v>631</v>
      </c>
      <c r="C286" s="54" t="s">
        <v>529</v>
      </c>
      <c r="D286" s="63">
        <v>85.0</v>
      </c>
      <c r="E286" s="159"/>
      <c r="F286" s="147">
        <f t="shared" ref="F286:F292" si="10">D286*E286</f>
        <v>0</v>
      </c>
      <c r="G286" s="148"/>
      <c r="H286" s="130"/>
      <c r="I286" s="134"/>
      <c r="J286" s="130"/>
      <c r="K286" s="130"/>
      <c r="L286" s="130"/>
      <c r="M286" s="130"/>
      <c r="N286" s="130"/>
      <c r="O286" s="130"/>
      <c r="P286" s="130"/>
      <c r="Q286" s="130"/>
      <c r="R286" s="130"/>
      <c r="S286" s="130"/>
      <c r="T286" s="130"/>
      <c r="U286" s="130"/>
      <c r="V286" s="130"/>
      <c r="W286" s="130"/>
      <c r="X286" s="130"/>
      <c r="Y286" s="130"/>
      <c r="Z286" s="130"/>
    </row>
    <row r="287" ht="15.75" customHeight="1">
      <c r="A287" s="153" t="s">
        <v>53</v>
      </c>
      <c r="B287" s="170" t="s">
        <v>632</v>
      </c>
      <c r="C287" s="54" t="s">
        <v>529</v>
      </c>
      <c r="D287" s="63">
        <v>75.0</v>
      </c>
      <c r="E287" s="159"/>
      <c r="F287" s="147">
        <f t="shared" si="10"/>
        <v>0</v>
      </c>
      <c r="G287" s="148"/>
      <c r="H287" s="130"/>
      <c r="I287" s="134"/>
      <c r="J287" s="130"/>
      <c r="K287" s="130"/>
      <c r="L287" s="130"/>
      <c r="M287" s="130"/>
      <c r="N287" s="130"/>
      <c r="O287" s="130"/>
      <c r="P287" s="130"/>
      <c r="Q287" s="130"/>
      <c r="R287" s="130"/>
      <c r="S287" s="130"/>
      <c r="T287" s="130"/>
      <c r="U287" s="130"/>
      <c r="V287" s="130"/>
      <c r="W287" s="130"/>
      <c r="X287" s="130"/>
      <c r="Y287" s="130"/>
      <c r="Z287" s="130"/>
    </row>
    <row r="288" ht="15.75" customHeight="1">
      <c r="A288" s="153" t="s">
        <v>55</v>
      </c>
      <c r="B288" s="170" t="s">
        <v>633</v>
      </c>
      <c r="C288" s="54" t="s">
        <v>529</v>
      </c>
      <c r="D288" s="63">
        <v>850.0</v>
      </c>
      <c r="E288" s="159"/>
      <c r="F288" s="147">
        <f t="shared" si="10"/>
        <v>0</v>
      </c>
      <c r="G288" s="148"/>
      <c r="H288" s="130"/>
      <c r="I288" s="134"/>
      <c r="J288" s="130"/>
      <c r="K288" s="130"/>
      <c r="L288" s="130"/>
      <c r="M288" s="130"/>
      <c r="N288" s="130"/>
      <c r="O288" s="130"/>
      <c r="P288" s="130"/>
      <c r="Q288" s="130"/>
      <c r="R288" s="130"/>
      <c r="S288" s="130"/>
      <c r="T288" s="130"/>
      <c r="U288" s="130"/>
      <c r="V288" s="130"/>
      <c r="W288" s="130"/>
      <c r="X288" s="130"/>
      <c r="Y288" s="130"/>
      <c r="Z288" s="130"/>
    </row>
    <row r="289" ht="15.75" customHeight="1">
      <c r="A289" s="153" t="s">
        <v>57</v>
      </c>
      <c r="B289" s="170" t="s">
        <v>634</v>
      </c>
      <c r="C289" s="54" t="s">
        <v>529</v>
      </c>
      <c r="D289" s="63">
        <v>90.0</v>
      </c>
      <c r="E289" s="159"/>
      <c r="F289" s="147">
        <f t="shared" si="10"/>
        <v>0</v>
      </c>
      <c r="G289" s="148"/>
      <c r="H289" s="130"/>
      <c r="I289" s="134"/>
      <c r="J289" s="130"/>
      <c r="K289" s="130"/>
      <c r="L289" s="130"/>
      <c r="M289" s="130"/>
      <c r="N289" s="130"/>
      <c r="O289" s="130"/>
      <c r="P289" s="130"/>
      <c r="Q289" s="130"/>
      <c r="R289" s="130"/>
      <c r="S289" s="130"/>
      <c r="T289" s="130"/>
      <c r="U289" s="130"/>
      <c r="V289" s="130"/>
      <c r="W289" s="130"/>
      <c r="X289" s="130"/>
      <c r="Y289" s="130"/>
      <c r="Z289" s="130"/>
    </row>
    <row r="290" ht="15.75" customHeight="1">
      <c r="A290" s="153" t="s">
        <v>59</v>
      </c>
      <c r="B290" s="170" t="s">
        <v>635</v>
      </c>
      <c r="C290" s="54" t="s">
        <v>529</v>
      </c>
      <c r="D290" s="63">
        <v>135.0</v>
      </c>
      <c r="E290" s="159"/>
      <c r="F290" s="147">
        <f t="shared" si="10"/>
        <v>0</v>
      </c>
      <c r="G290" s="148"/>
      <c r="H290" s="130"/>
      <c r="I290" s="134"/>
      <c r="J290" s="130"/>
      <c r="K290" s="130"/>
      <c r="L290" s="130"/>
      <c r="M290" s="130"/>
      <c r="N290" s="130"/>
      <c r="O290" s="130"/>
      <c r="P290" s="130"/>
      <c r="Q290" s="130"/>
      <c r="R290" s="130"/>
      <c r="S290" s="130"/>
      <c r="T290" s="130"/>
      <c r="U290" s="130"/>
      <c r="V290" s="130"/>
      <c r="W290" s="130"/>
      <c r="X290" s="130"/>
      <c r="Y290" s="130"/>
      <c r="Z290" s="130"/>
    </row>
    <row r="291" ht="15.75" customHeight="1">
      <c r="A291" s="153" t="s">
        <v>204</v>
      </c>
      <c r="B291" s="170" t="s">
        <v>636</v>
      </c>
      <c r="C291" s="54" t="s">
        <v>529</v>
      </c>
      <c r="D291" s="63">
        <v>50.0</v>
      </c>
      <c r="E291" s="159"/>
      <c r="F291" s="147">
        <f t="shared" si="10"/>
        <v>0</v>
      </c>
      <c r="G291" s="148"/>
      <c r="H291" s="130"/>
      <c r="I291" s="134"/>
      <c r="J291" s="130"/>
      <c r="K291" s="130"/>
      <c r="L291" s="130"/>
      <c r="M291" s="130"/>
      <c r="N291" s="130"/>
      <c r="O291" s="130"/>
      <c r="P291" s="130"/>
      <c r="Q291" s="130"/>
      <c r="R291" s="130"/>
      <c r="S291" s="130"/>
      <c r="T291" s="130"/>
      <c r="U291" s="130"/>
      <c r="V291" s="130"/>
      <c r="W291" s="130"/>
      <c r="X291" s="130"/>
      <c r="Y291" s="130"/>
      <c r="Z291" s="130"/>
    </row>
    <row r="292" ht="15.75" customHeight="1">
      <c r="A292" s="153" t="s">
        <v>240</v>
      </c>
      <c r="B292" s="170" t="s">
        <v>637</v>
      </c>
      <c r="C292" s="54" t="s">
        <v>529</v>
      </c>
      <c r="D292" s="63">
        <v>60.0</v>
      </c>
      <c r="E292" s="159"/>
      <c r="F292" s="147">
        <f t="shared" si="10"/>
        <v>0</v>
      </c>
      <c r="G292" s="148"/>
      <c r="H292" s="130"/>
      <c r="I292" s="134"/>
      <c r="J292" s="130"/>
      <c r="K292" s="130"/>
      <c r="L292" s="130"/>
      <c r="M292" s="130"/>
      <c r="N292" s="130"/>
      <c r="O292" s="130"/>
      <c r="P292" s="130"/>
      <c r="Q292" s="130"/>
      <c r="R292" s="130"/>
      <c r="S292" s="130"/>
      <c r="T292" s="130"/>
      <c r="U292" s="130"/>
      <c r="V292" s="130"/>
      <c r="W292" s="130"/>
      <c r="X292" s="130"/>
      <c r="Y292" s="130"/>
      <c r="Z292" s="130"/>
    </row>
    <row r="293" ht="15.75" customHeight="1">
      <c r="A293" s="153"/>
      <c r="B293" s="154"/>
      <c r="C293" s="97"/>
      <c r="D293" s="173"/>
      <c r="E293" s="159"/>
      <c r="F293" s="147"/>
      <c r="G293" s="148"/>
      <c r="H293" s="130"/>
      <c r="I293" s="134"/>
      <c r="J293" s="130"/>
      <c r="K293" s="130"/>
      <c r="L293" s="130"/>
      <c r="M293" s="130"/>
      <c r="N293" s="130"/>
      <c r="O293" s="130"/>
      <c r="P293" s="130"/>
      <c r="Q293" s="130"/>
      <c r="R293" s="130"/>
      <c r="S293" s="130"/>
      <c r="T293" s="130"/>
      <c r="U293" s="130"/>
      <c r="V293" s="130"/>
      <c r="W293" s="130"/>
      <c r="X293" s="130"/>
      <c r="Y293" s="130"/>
      <c r="Z293" s="130"/>
    </row>
    <row r="294" ht="15.75" customHeight="1">
      <c r="A294" s="153">
        <f>A285+0.01</f>
        <v>3.03</v>
      </c>
      <c r="B294" s="170" t="s">
        <v>638</v>
      </c>
      <c r="C294" s="97" t="s">
        <v>33</v>
      </c>
      <c r="D294" s="173">
        <v>45.0</v>
      </c>
      <c r="E294" s="159"/>
      <c r="F294" s="147">
        <f>D294*E294</f>
        <v>0</v>
      </c>
      <c r="G294" s="148"/>
      <c r="H294" s="130"/>
      <c r="I294" s="134"/>
      <c r="J294" s="130"/>
      <c r="K294" s="130"/>
      <c r="L294" s="130"/>
      <c r="M294" s="130"/>
      <c r="N294" s="130"/>
      <c r="O294" s="130"/>
      <c r="P294" s="130"/>
      <c r="Q294" s="130"/>
      <c r="R294" s="130"/>
      <c r="S294" s="130"/>
      <c r="T294" s="130"/>
      <c r="U294" s="130"/>
      <c r="V294" s="130"/>
      <c r="W294" s="130"/>
      <c r="X294" s="130"/>
      <c r="Y294" s="130"/>
      <c r="Z294" s="130"/>
    </row>
    <row r="295" ht="15.75" customHeight="1">
      <c r="A295" s="153"/>
      <c r="B295" s="170"/>
      <c r="C295" s="97"/>
      <c r="D295" s="173"/>
      <c r="E295" s="159"/>
      <c r="F295" s="147"/>
      <c r="G295" s="148"/>
      <c r="H295" s="130"/>
      <c r="I295" s="134"/>
      <c r="J295" s="130"/>
      <c r="K295" s="130"/>
      <c r="L295" s="130"/>
      <c r="M295" s="130"/>
      <c r="N295" s="130"/>
      <c r="O295" s="130"/>
      <c r="P295" s="130"/>
      <c r="Q295" s="130"/>
      <c r="R295" s="130"/>
      <c r="S295" s="130"/>
      <c r="T295" s="130"/>
      <c r="U295" s="130"/>
      <c r="V295" s="130"/>
      <c r="W295" s="130"/>
      <c r="X295" s="130"/>
      <c r="Y295" s="130"/>
      <c r="Z295" s="130"/>
    </row>
    <row r="296" ht="15.75" customHeight="1">
      <c r="A296" s="153">
        <f>A294+0.01</f>
        <v>3.04</v>
      </c>
      <c r="B296" s="154" t="s">
        <v>639</v>
      </c>
      <c r="C296" s="54" t="s">
        <v>529</v>
      </c>
      <c r="D296" s="174">
        <v>115.0</v>
      </c>
      <c r="E296" s="175"/>
      <c r="F296" s="147">
        <f>D296*E296</f>
        <v>0</v>
      </c>
      <c r="G296" s="148"/>
      <c r="H296" s="130"/>
      <c r="I296" s="134"/>
      <c r="J296" s="130"/>
      <c r="K296" s="130"/>
      <c r="L296" s="130"/>
      <c r="M296" s="130"/>
      <c r="N296" s="130"/>
      <c r="O296" s="130"/>
      <c r="P296" s="130"/>
      <c r="Q296" s="130"/>
      <c r="R296" s="130"/>
      <c r="S296" s="130"/>
      <c r="T296" s="130"/>
      <c r="U296" s="130"/>
      <c r="V296" s="130"/>
      <c r="W296" s="130"/>
      <c r="X296" s="130"/>
      <c r="Y296" s="130"/>
      <c r="Z296" s="130"/>
    </row>
    <row r="297" ht="15.75" customHeight="1">
      <c r="A297" s="153"/>
      <c r="B297" s="170"/>
      <c r="C297" s="97"/>
      <c r="D297" s="173"/>
      <c r="E297" s="159"/>
      <c r="F297" s="147"/>
      <c r="G297" s="148"/>
      <c r="H297" s="130"/>
      <c r="I297" s="134"/>
      <c r="J297" s="130"/>
      <c r="K297" s="130"/>
      <c r="L297" s="130"/>
      <c r="M297" s="130"/>
      <c r="N297" s="130"/>
      <c r="O297" s="130"/>
      <c r="P297" s="130"/>
      <c r="Q297" s="130"/>
      <c r="R297" s="130"/>
      <c r="S297" s="130"/>
      <c r="T297" s="130"/>
      <c r="U297" s="130"/>
      <c r="V297" s="130"/>
      <c r="W297" s="130"/>
      <c r="X297" s="130"/>
      <c r="Y297" s="130"/>
      <c r="Z297" s="130"/>
    </row>
    <row r="298" ht="15.75" customHeight="1">
      <c r="A298" s="153">
        <f>A296+0.01</f>
        <v>3.05</v>
      </c>
      <c r="B298" s="170" t="s">
        <v>640</v>
      </c>
      <c r="C298" s="54" t="s">
        <v>33</v>
      </c>
      <c r="D298" s="173">
        <v>2.0</v>
      </c>
      <c r="E298" s="159"/>
      <c r="F298" s="147">
        <f>D298*E298</f>
        <v>0</v>
      </c>
      <c r="G298" s="148"/>
      <c r="H298" s="130"/>
      <c r="I298" s="134"/>
      <c r="J298" s="130"/>
      <c r="K298" s="130"/>
      <c r="L298" s="130"/>
      <c r="M298" s="130"/>
      <c r="N298" s="130"/>
      <c r="O298" s="130"/>
      <c r="P298" s="130"/>
      <c r="Q298" s="130"/>
      <c r="R298" s="130"/>
      <c r="S298" s="130"/>
      <c r="T298" s="130"/>
      <c r="U298" s="130"/>
      <c r="V298" s="130"/>
      <c r="W298" s="130"/>
      <c r="X298" s="130"/>
      <c r="Y298" s="130"/>
      <c r="Z298" s="130"/>
    </row>
    <row r="299" ht="15.75" customHeight="1">
      <c r="A299" s="153"/>
      <c r="B299" s="154"/>
      <c r="C299" s="97"/>
      <c r="D299" s="173"/>
      <c r="E299" s="159"/>
      <c r="F299" s="147"/>
      <c r="G299" s="148"/>
      <c r="H299" s="130"/>
      <c r="I299" s="134"/>
      <c r="J299" s="130"/>
      <c r="K299" s="130"/>
      <c r="L299" s="130"/>
      <c r="M299" s="130"/>
      <c r="N299" s="130"/>
      <c r="O299" s="130"/>
      <c r="P299" s="130"/>
      <c r="Q299" s="130"/>
      <c r="R299" s="130"/>
      <c r="S299" s="130"/>
      <c r="T299" s="130"/>
      <c r="U299" s="130"/>
      <c r="V299" s="130"/>
      <c r="W299" s="130"/>
      <c r="X299" s="130"/>
      <c r="Y299" s="130"/>
      <c r="Z299" s="130"/>
    </row>
    <row r="300" ht="54.75" customHeight="1">
      <c r="A300" s="153">
        <f>A298+0.01</f>
        <v>3.06</v>
      </c>
      <c r="B300" s="154" t="s">
        <v>641</v>
      </c>
      <c r="C300" s="97"/>
      <c r="D300" s="173"/>
      <c r="E300" s="159"/>
      <c r="F300" s="147"/>
      <c r="G300" s="148"/>
      <c r="H300" s="130"/>
      <c r="I300" s="134"/>
      <c r="J300" s="130"/>
      <c r="K300" s="130"/>
      <c r="L300" s="130"/>
      <c r="M300" s="130"/>
      <c r="N300" s="130"/>
      <c r="O300" s="130"/>
      <c r="P300" s="130"/>
      <c r="Q300" s="130"/>
      <c r="R300" s="130"/>
      <c r="S300" s="130"/>
      <c r="T300" s="130"/>
      <c r="U300" s="130"/>
      <c r="V300" s="130"/>
      <c r="W300" s="130"/>
      <c r="X300" s="130"/>
      <c r="Y300" s="130"/>
      <c r="Z300" s="130"/>
    </row>
    <row r="301" ht="15.75" customHeight="1">
      <c r="A301" s="153" t="s">
        <v>51</v>
      </c>
      <c r="B301" s="170" t="s">
        <v>642</v>
      </c>
      <c r="C301" s="54" t="s">
        <v>559</v>
      </c>
      <c r="D301" s="63">
        <v>1250.0</v>
      </c>
      <c r="E301" s="159"/>
      <c r="F301" s="147">
        <f t="shared" ref="F301:F304" si="11">D301*E301</f>
        <v>0</v>
      </c>
      <c r="G301" s="148"/>
      <c r="H301" s="130"/>
      <c r="I301" s="134"/>
      <c r="J301" s="130"/>
      <c r="K301" s="130"/>
      <c r="L301" s="130"/>
      <c r="M301" s="130"/>
      <c r="N301" s="130"/>
      <c r="O301" s="130"/>
      <c r="P301" s="130"/>
      <c r="Q301" s="130"/>
      <c r="R301" s="130"/>
      <c r="S301" s="130"/>
      <c r="T301" s="130"/>
      <c r="U301" s="130"/>
      <c r="V301" s="130"/>
      <c r="W301" s="130"/>
      <c r="X301" s="130"/>
      <c r="Y301" s="130"/>
      <c r="Z301" s="130"/>
    </row>
    <row r="302" ht="15.75" customHeight="1">
      <c r="A302" s="153" t="s">
        <v>53</v>
      </c>
      <c r="B302" s="170" t="s">
        <v>643</v>
      </c>
      <c r="C302" s="54" t="s">
        <v>559</v>
      </c>
      <c r="D302" s="63">
        <v>500.0</v>
      </c>
      <c r="E302" s="159"/>
      <c r="F302" s="147">
        <f t="shared" si="11"/>
        <v>0</v>
      </c>
      <c r="G302" s="148"/>
      <c r="H302" s="130"/>
      <c r="I302" s="134"/>
      <c r="J302" s="130"/>
      <c r="K302" s="130"/>
      <c r="L302" s="130"/>
      <c r="M302" s="130"/>
      <c r="N302" s="130"/>
      <c r="O302" s="130"/>
      <c r="P302" s="130"/>
      <c r="Q302" s="130"/>
      <c r="R302" s="130"/>
      <c r="S302" s="130"/>
      <c r="T302" s="130"/>
      <c r="U302" s="130"/>
      <c r="V302" s="130"/>
      <c r="W302" s="130"/>
      <c r="X302" s="130"/>
      <c r="Y302" s="130"/>
      <c r="Z302" s="130"/>
    </row>
    <row r="303" ht="15.75" customHeight="1">
      <c r="A303" s="153" t="s">
        <v>55</v>
      </c>
      <c r="B303" s="170" t="s">
        <v>644</v>
      </c>
      <c r="C303" s="54" t="s">
        <v>559</v>
      </c>
      <c r="D303" s="63">
        <v>50.0</v>
      </c>
      <c r="E303" s="159"/>
      <c r="F303" s="147">
        <f t="shared" si="11"/>
        <v>0</v>
      </c>
      <c r="G303" s="148"/>
      <c r="H303" s="130"/>
      <c r="I303" s="134"/>
      <c r="J303" s="130"/>
      <c r="K303" s="130"/>
      <c r="L303" s="130"/>
      <c r="M303" s="130"/>
      <c r="N303" s="130"/>
      <c r="O303" s="130"/>
      <c r="P303" s="130"/>
      <c r="Q303" s="130"/>
      <c r="R303" s="130"/>
      <c r="S303" s="130"/>
      <c r="T303" s="130"/>
      <c r="U303" s="130"/>
      <c r="V303" s="130"/>
      <c r="W303" s="130"/>
      <c r="X303" s="130"/>
      <c r="Y303" s="130"/>
      <c r="Z303" s="130"/>
    </row>
    <row r="304" ht="15.75" customHeight="1">
      <c r="A304" s="153" t="s">
        <v>57</v>
      </c>
      <c r="B304" s="170" t="s">
        <v>645</v>
      </c>
      <c r="C304" s="54" t="s">
        <v>559</v>
      </c>
      <c r="D304" s="63">
        <v>20.0</v>
      </c>
      <c r="E304" s="159"/>
      <c r="F304" s="147">
        <f t="shared" si="11"/>
        <v>0</v>
      </c>
      <c r="G304" s="148"/>
      <c r="H304" s="130"/>
      <c r="I304" s="134"/>
      <c r="J304" s="130"/>
      <c r="K304" s="130"/>
      <c r="L304" s="130"/>
      <c r="M304" s="130"/>
      <c r="N304" s="130"/>
      <c r="O304" s="130"/>
      <c r="P304" s="130"/>
      <c r="Q304" s="130"/>
      <c r="R304" s="130"/>
      <c r="S304" s="130"/>
      <c r="T304" s="130"/>
      <c r="U304" s="130"/>
      <c r="V304" s="130"/>
      <c r="W304" s="130"/>
      <c r="X304" s="130"/>
      <c r="Y304" s="130"/>
      <c r="Z304" s="130"/>
    </row>
    <row r="305" ht="15.75" customHeight="1">
      <c r="A305" s="153"/>
      <c r="B305" s="170"/>
      <c r="C305" s="97"/>
      <c r="D305" s="173"/>
      <c r="E305" s="159"/>
      <c r="F305" s="147"/>
      <c r="G305" s="148"/>
      <c r="H305" s="130"/>
      <c r="I305" s="134"/>
      <c r="J305" s="130"/>
      <c r="K305" s="130"/>
      <c r="L305" s="130"/>
      <c r="M305" s="130"/>
      <c r="N305" s="130"/>
      <c r="O305" s="130"/>
      <c r="P305" s="130"/>
      <c r="Q305" s="130"/>
      <c r="R305" s="130"/>
      <c r="S305" s="130"/>
      <c r="T305" s="130"/>
      <c r="U305" s="130"/>
      <c r="V305" s="130"/>
      <c r="W305" s="130"/>
      <c r="X305" s="130"/>
      <c r="Y305" s="130"/>
      <c r="Z305" s="130"/>
    </row>
    <row r="306" ht="15.75" customHeight="1">
      <c r="A306" s="153">
        <f>A300+0.01</f>
        <v>3.07</v>
      </c>
      <c r="B306" s="170" t="s">
        <v>646</v>
      </c>
      <c r="C306" s="97"/>
      <c r="D306" s="173"/>
      <c r="E306" s="159"/>
      <c r="F306" s="147"/>
      <c r="G306" s="148"/>
      <c r="H306" s="130"/>
      <c r="I306" s="134"/>
      <c r="J306" s="130"/>
      <c r="K306" s="130"/>
      <c r="L306" s="130"/>
      <c r="M306" s="130"/>
      <c r="N306" s="130"/>
      <c r="O306" s="130"/>
      <c r="P306" s="130"/>
      <c r="Q306" s="130"/>
      <c r="R306" s="130"/>
      <c r="S306" s="130"/>
      <c r="T306" s="130"/>
      <c r="U306" s="130"/>
      <c r="V306" s="130"/>
      <c r="W306" s="130"/>
      <c r="X306" s="130"/>
      <c r="Y306" s="130"/>
      <c r="Z306" s="130"/>
    </row>
    <row r="307" ht="15.75" customHeight="1">
      <c r="A307" s="153" t="s">
        <v>51</v>
      </c>
      <c r="B307" s="170" t="s">
        <v>647</v>
      </c>
      <c r="C307" s="54" t="s">
        <v>559</v>
      </c>
      <c r="D307" s="63">
        <v>9500.0</v>
      </c>
      <c r="E307" s="159"/>
      <c r="F307" s="147">
        <f t="shared" ref="F307:F311" si="12">D307*E307</f>
        <v>0</v>
      </c>
      <c r="G307" s="148"/>
      <c r="H307" s="130"/>
      <c r="I307" s="134"/>
      <c r="J307" s="130"/>
      <c r="K307" s="130"/>
      <c r="L307" s="130"/>
      <c r="M307" s="130"/>
      <c r="N307" s="130"/>
      <c r="O307" s="130"/>
      <c r="P307" s="130"/>
      <c r="Q307" s="130"/>
      <c r="R307" s="130"/>
      <c r="S307" s="130"/>
      <c r="T307" s="130"/>
      <c r="U307" s="130"/>
      <c r="V307" s="130"/>
      <c r="W307" s="130"/>
      <c r="X307" s="130"/>
      <c r="Y307" s="130"/>
      <c r="Z307" s="130"/>
    </row>
    <row r="308" ht="15.75" customHeight="1">
      <c r="A308" s="153" t="s">
        <v>53</v>
      </c>
      <c r="B308" s="170" t="s">
        <v>648</v>
      </c>
      <c r="C308" s="54" t="s">
        <v>559</v>
      </c>
      <c r="D308" s="63">
        <v>2500.0</v>
      </c>
      <c r="E308" s="159"/>
      <c r="F308" s="147">
        <f t="shared" si="12"/>
        <v>0</v>
      </c>
      <c r="G308" s="148"/>
      <c r="H308" s="130"/>
      <c r="I308" s="134"/>
      <c r="J308" s="130"/>
      <c r="K308" s="130"/>
      <c r="L308" s="130"/>
      <c r="M308" s="130"/>
      <c r="N308" s="130"/>
      <c r="O308" s="130"/>
      <c r="P308" s="130"/>
      <c r="Q308" s="130"/>
      <c r="R308" s="130"/>
      <c r="S308" s="130"/>
      <c r="T308" s="130"/>
      <c r="U308" s="130"/>
      <c r="V308" s="130"/>
      <c r="W308" s="130"/>
      <c r="X308" s="130"/>
      <c r="Y308" s="130"/>
      <c r="Z308" s="130"/>
    </row>
    <row r="309" ht="15.75" customHeight="1">
      <c r="A309" s="153" t="s">
        <v>55</v>
      </c>
      <c r="B309" s="170" t="s">
        <v>649</v>
      </c>
      <c r="C309" s="54" t="s">
        <v>559</v>
      </c>
      <c r="D309" s="63">
        <v>1250.0</v>
      </c>
      <c r="E309" s="159"/>
      <c r="F309" s="147">
        <f t="shared" si="12"/>
        <v>0</v>
      </c>
      <c r="G309" s="148"/>
      <c r="H309" s="130"/>
      <c r="I309" s="134"/>
      <c r="J309" s="130"/>
      <c r="K309" s="130"/>
      <c r="L309" s="130"/>
      <c r="M309" s="130"/>
      <c r="N309" s="130"/>
      <c r="O309" s="130"/>
      <c r="P309" s="130"/>
      <c r="Q309" s="130"/>
      <c r="R309" s="130"/>
      <c r="S309" s="130"/>
      <c r="T309" s="130"/>
      <c r="U309" s="130"/>
      <c r="V309" s="130"/>
      <c r="W309" s="130"/>
      <c r="X309" s="130"/>
      <c r="Y309" s="130"/>
      <c r="Z309" s="130"/>
    </row>
    <row r="310" ht="15.75" customHeight="1">
      <c r="A310" s="153" t="s">
        <v>57</v>
      </c>
      <c r="B310" s="170" t="s">
        <v>650</v>
      </c>
      <c r="C310" s="54" t="s">
        <v>559</v>
      </c>
      <c r="D310" s="63">
        <v>550.0</v>
      </c>
      <c r="E310" s="159"/>
      <c r="F310" s="147">
        <f t="shared" si="12"/>
        <v>0</v>
      </c>
      <c r="G310" s="148"/>
      <c r="H310" s="130"/>
      <c r="I310" s="134"/>
      <c r="J310" s="130"/>
      <c r="K310" s="130"/>
      <c r="L310" s="130"/>
      <c r="M310" s="130"/>
      <c r="N310" s="130"/>
      <c r="O310" s="130"/>
      <c r="P310" s="130"/>
      <c r="Q310" s="130"/>
      <c r="R310" s="130"/>
      <c r="S310" s="130"/>
      <c r="T310" s="130"/>
      <c r="U310" s="130"/>
      <c r="V310" s="130"/>
      <c r="W310" s="130"/>
      <c r="X310" s="130"/>
      <c r="Y310" s="130"/>
      <c r="Z310" s="130"/>
    </row>
    <row r="311" ht="15.75" customHeight="1">
      <c r="A311" s="153" t="s">
        <v>59</v>
      </c>
      <c r="B311" s="170" t="s">
        <v>651</v>
      </c>
      <c r="C311" s="54" t="s">
        <v>559</v>
      </c>
      <c r="D311" s="63">
        <v>250.0</v>
      </c>
      <c r="E311" s="159"/>
      <c r="F311" s="147">
        <f t="shared" si="12"/>
        <v>0</v>
      </c>
      <c r="G311" s="148"/>
      <c r="H311" s="130"/>
      <c r="I311" s="134"/>
      <c r="J311" s="130"/>
      <c r="K311" s="130"/>
      <c r="L311" s="130"/>
      <c r="M311" s="130"/>
      <c r="N311" s="130"/>
      <c r="O311" s="130"/>
      <c r="P311" s="130"/>
      <c r="Q311" s="130"/>
      <c r="R311" s="130"/>
      <c r="S311" s="130"/>
      <c r="T311" s="130"/>
      <c r="U311" s="130"/>
      <c r="V311" s="130"/>
      <c r="W311" s="130"/>
      <c r="X311" s="130"/>
      <c r="Y311" s="130"/>
      <c r="Z311" s="130"/>
    </row>
    <row r="312" ht="15.75" customHeight="1">
      <c r="A312" s="149"/>
      <c r="B312" s="150" t="s">
        <v>553</v>
      </c>
      <c r="C312" s="149"/>
      <c r="D312" s="151"/>
      <c r="E312" s="168"/>
      <c r="F312" s="152">
        <f>SUM(F277:F311)</f>
        <v>0</v>
      </c>
      <c r="G312" s="148"/>
      <c r="H312" s="130"/>
      <c r="I312" s="134"/>
      <c r="J312" s="130"/>
      <c r="K312" s="130"/>
      <c r="L312" s="130"/>
      <c r="M312" s="130"/>
      <c r="N312" s="130"/>
      <c r="O312" s="130"/>
      <c r="P312" s="130"/>
      <c r="Q312" s="130"/>
      <c r="R312" s="130"/>
      <c r="S312" s="130"/>
      <c r="T312" s="130"/>
      <c r="U312" s="130"/>
      <c r="V312" s="130"/>
      <c r="W312" s="130"/>
      <c r="X312" s="130"/>
      <c r="Y312" s="130"/>
      <c r="Z312" s="130"/>
    </row>
    <row r="313" ht="15.75" customHeight="1">
      <c r="A313" s="97"/>
      <c r="B313" s="145"/>
      <c r="C313" s="97"/>
      <c r="D313" s="146"/>
      <c r="E313" s="176"/>
      <c r="F313" s="34"/>
      <c r="G313" s="148"/>
      <c r="H313" s="130"/>
      <c r="I313" s="134"/>
      <c r="J313" s="130"/>
      <c r="K313" s="130"/>
      <c r="L313" s="130"/>
      <c r="M313" s="130"/>
      <c r="N313" s="130"/>
      <c r="O313" s="130"/>
      <c r="P313" s="130"/>
      <c r="Q313" s="130"/>
      <c r="R313" s="130"/>
      <c r="S313" s="130"/>
      <c r="T313" s="130"/>
      <c r="U313" s="130"/>
      <c r="V313" s="130"/>
      <c r="W313" s="130"/>
      <c r="X313" s="130"/>
      <c r="Y313" s="130"/>
      <c r="Z313" s="130"/>
    </row>
    <row r="314" ht="15.75" customHeight="1">
      <c r="A314" s="149">
        <v>4.0</v>
      </c>
      <c r="B314" s="150" t="s">
        <v>652</v>
      </c>
      <c r="C314" s="149"/>
      <c r="D314" s="151"/>
      <c r="E314" s="168"/>
      <c r="F314" s="152"/>
      <c r="G314" s="148"/>
      <c r="H314" s="130"/>
      <c r="I314" s="134"/>
      <c r="J314" s="130"/>
      <c r="K314" s="130"/>
      <c r="L314" s="130"/>
      <c r="M314" s="130"/>
      <c r="N314" s="130"/>
      <c r="O314" s="130"/>
      <c r="P314" s="130"/>
      <c r="Q314" s="130"/>
      <c r="R314" s="130"/>
      <c r="S314" s="130"/>
      <c r="T314" s="130"/>
      <c r="U314" s="130"/>
      <c r="V314" s="130"/>
      <c r="W314" s="130"/>
      <c r="X314" s="130"/>
      <c r="Y314" s="130"/>
      <c r="Z314" s="130"/>
    </row>
    <row r="315" ht="15.75" customHeight="1">
      <c r="A315" s="153"/>
      <c r="B315" s="154"/>
      <c r="C315" s="97"/>
      <c r="D315" s="63"/>
      <c r="E315" s="159"/>
      <c r="F315" s="147"/>
      <c r="G315" s="148"/>
      <c r="H315" s="130"/>
      <c r="I315" s="134"/>
      <c r="J315" s="130"/>
      <c r="K315" s="130"/>
      <c r="L315" s="130"/>
      <c r="M315" s="130"/>
      <c r="N315" s="130"/>
      <c r="O315" s="130"/>
      <c r="P315" s="130"/>
      <c r="Q315" s="130"/>
      <c r="R315" s="130"/>
      <c r="S315" s="130"/>
      <c r="T315" s="130"/>
      <c r="U315" s="130"/>
      <c r="V315" s="130"/>
      <c r="W315" s="130"/>
      <c r="X315" s="130"/>
      <c r="Y315" s="130"/>
      <c r="Z315" s="130"/>
    </row>
    <row r="316" ht="15.75" customHeight="1">
      <c r="A316" s="153">
        <f>A314+0.01</f>
        <v>4.01</v>
      </c>
      <c r="B316" s="154" t="s">
        <v>653</v>
      </c>
      <c r="C316" s="97" t="s">
        <v>654</v>
      </c>
      <c r="D316" s="63">
        <v>1.0</v>
      </c>
      <c r="E316" s="159"/>
      <c r="F316" s="147">
        <f>D316*E316</f>
        <v>0</v>
      </c>
      <c r="G316" s="148"/>
      <c r="H316" s="130"/>
      <c r="I316" s="134"/>
      <c r="J316" s="130"/>
      <c r="K316" s="130"/>
      <c r="L316" s="130"/>
      <c r="M316" s="130"/>
      <c r="N316" s="130"/>
      <c r="O316" s="130"/>
      <c r="P316" s="130"/>
      <c r="Q316" s="130"/>
      <c r="R316" s="130"/>
      <c r="S316" s="130"/>
      <c r="T316" s="130"/>
      <c r="U316" s="130"/>
      <c r="V316" s="130"/>
      <c r="W316" s="130"/>
      <c r="X316" s="130"/>
      <c r="Y316" s="130"/>
      <c r="Z316" s="130"/>
    </row>
    <row r="317" ht="15.75" customHeight="1">
      <c r="A317" s="153"/>
      <c r="B317" s="154" t="s">
        <v>655</v>
      </c>
      <c r="C317" s="97"/>
      <c r="D317" s="63"/>
      <c r="E317" s="176"/>
      <c r="F317" s="147"/>
      <c r="G317" s="148"/>
      <c r="H317" s="130"/>
      <c r="I317" s="134"/>
      <c r="J317" s="130"/>
      <c r="K317" s="130"/>
      <c r="L317" s="130"/>
      <c r="M317" s="130"/>
      <c r="N317" s="130"/>
      <c r="O317" s="130"/>
      <c r="P317" s="130"/>
      <c r="Q317" s="130"/>
      <c r="R317" s="130"/>
      <c r="S317" s="130"/>
      <c r="T317" s="130"/>
      <c r="U317" s="130"/>
      <c r="V317" s="130"/>
      <c r="W317" s="130"/>
      <c r="X317" s="130"/>
      <c r="Y317" s="130"/>
      <c r="Z317" s="130"/>
    </row>
    <row r="318" ht="15.75" customHeight="1">
      <c r="A318" s="153"/>
      <c r="B318" s="154" t="s">
        <v>656</v>
      </c>
      <c r="C318" s="97"/>
      <c r="D318" s="63"/>
      <c r="E318" s="176"/>
      <c r="F318" s="147"/>
      <c r="G318" s="148"/>
      <c r="H318" s="130"/>
      <c r="I318" s="134"/>
      <c r="J318" s="130"/>
      <c r="K318" s="130"/>
      <c r="L318" s="130"/>
      <c r="M318" s="130"/>
      <c r="N318" s="130"/>
      <c r="O318" s="130"/>
      <c r="P318" s="130"/>
      <c r="Q318" s="130"/>
      <c r="R318" s="130"/>
      <c r="S318" s="130"/>
      <c r="T318" s="130"/>
      <c r="U318" s="130"/>
      <c r="V318" s="130"/>
      <c r="W318" s="130"/>
      <c r="X318" s="130"/>
      <c r="Y318" s="130"/>
      <c r="Z318" s="130"/>
    </row>
    <row r="319" ht="15.75" customHeight="1">
      <c r="A319" s="153"/>
      <c r="B319" s="154" t="s">
        <v>657</v>
      </c>
      <c r="C319" s="97"/>
      <c r="D319" s="63"/>
      <c r="E319" s="176"/>
      <c r="F319" s="147"/>
      <c r="G319" s="148"/>
      <c r="H319" s="130"/>
      <c r="I319" s="134"/>
      <c r="J319" s="130"/>
      <c r="K319" s="130"/>
      <c r="L319" s="130"/>
      <c r="M319" s="130"/>
      <c r="N319" s="130"/>
      <c r="O319" s="130"/>
      <c r="P319" s="130"/>
      <c r="Q319" s="130"/>
      <c r="R319" s="130"/>
      <c r="S319" s="130"/>
      <c r="T319" s="130"/>
      <c r="U319" s="130"/>
      <c r="V319" s="130"/>
      <c r="W319" s="130"/>
      <c r="X319" s="130"/>
      <c r="Y319" s="130"/>
      <c r="Z319" s="130"/>
    </row>
    <row r="320" ht="15.75" customHeight="1">
      <c r="A320" s="153"/>
      <c r="B320" s="154" t="s">
        <v>658</v>
      </c>
      <c r="C320" s="97"/>
      <c r="D320" s="63"/>
      <c r="E320" s="176"/>
      <c r="F320" s="147"/>
      <c r="G320" s="148"/>
      <c r="H320" s="130"/>
      <c r="I320" s="134"/>
      <c r="J320" s="130"/>
      <c r="K320" s="130"/>
      <c r="L320" s="130"/>
      <c r="M320" s="130"/>
      <c r="N320" s="130"/>
      <c r="O320" s="130"/>
      <c r="P320" s="130"/>
      <c r="Q320" s="130"/>
      <c r="R320" s="130"/>
      <c r="S320" s="130"/>
      <c r="T320" s="130"/>
      <c r="U320" s="130"/>
      <c r="V320" s="130"/>
      <c r="W320" s="130"/>
      <c r="X320" s="130"/>
      <c r="Y320" s="130"/>
      <c r="Z320" s="130"/>
    </row>
    <row r="321" ht="15.75" customHeight="1">
      <c r="A321" s="153"/>
      <c r="B321" s="154" t="s">
        <v>659</v>
      </c>
      <c r="C321" s="97"/>
      <c r="D321" s="63"/>
      <c r="E321" s="176"/>
      <c r="F321" s="147"/>
      <c r="G321" s="148"/>
      <c r="H321" s="130"/>
      <c r="I321" s="134"/>
      <c r="J321" s="130"/>
      <c r="K321" s="130"/>
      <c r="L321" s="130"/>
      <c r="M321" s="130"/>
      <c r="N321" s="130"/>
      <c r="O321" s="130"/>
      <c r="P321" s="130"/>
      <c r="Q321" s="130"/>
      <c r="R321" s="130"/>
      <c r="S321" s="130"/>
      <c r="T321" s="130"/>
      <c r="U321" s="130"/>
      <c r="V321" s="130"/>
      <c r="W321" s="130"/>
      <c r="X321" s="130"/>
      <c r="Y321" s="130"/>
      <c r="Z321" s="130"/>
    </row>
    <row r="322" ht="15.75" customHeight="1">
      <c r="A322" s="153"/>
      <c r="B322" s="154" t="s">
        <v>660</v>
      </c>
      <c r="C322" s="97"/>
      <c r="D322" s="63"/>
      <c r="E322" s="176"/>
      <c r="F322" s="147"/>
      <c r="G322" s="148"/>
      <c r="H322" s="130"/>
      <c r="I322" s="134"/>
      <c r="J322" s="130"/>
      <c r="K322" s="130"/>
      <c r="L322" s="130"/>
      <c r="M322" s="130"/>
      <c r="N322" s="130"/>
      <c r="O322" s="130"/>
      <c r="P322" s="130"/>
      <c r="Q322" s="130"/>
      <c r="R322" s="130"/>
      <c r="S322" s="130"/>
      <c r="T322" s="130"/>
      <c r="U322" s="130"/>
      <c r="V322" s="130"/>
      <c r="W322" s="130"/>
      <c r="X322" s="130"/>
      <c r="Y322" s="130"/>
      <c r="Z322" s="130"/>
    </row>
    <row r="323" ht="15.75" customHeight="1">
      <c r="A323" s="153"/>
      <c r="B323" s="154" t="s">
        <v>661</v>
      </c>
      <c r="C323" s="97"/>
      <c r="D323" s="63"/>
      <c r="E323" s="176"/>
      <c r="F323" s="147"/>
      <c r="G323" s="148"/>
      <c r="H323" s="130"/>
      <c r="I323" s="134"/>
      <c r="J323" s="130"/>
      <c r="K323" s="130"/>
      <c r="L323" s="130"/>
      <c r="M323" s="130"/>
      <c r="N323" s="130"/>
      <c r="O323" s="130"/>
      <c r="P323" s="130"/>
      <c r="Q323" s="130"/>
      <c r="R323" s="130"/>
      <c r="S323" s="130"/>
      <c r="T323" s="130"/>
      <c r="U323" s="130"/>
      <c r="V323" s="130"/>
      <c r="W323" s="130"/>
      <c r="X323" s="130"/>
      <c r="Y323" s="130"/>
      <c r="Z323" s="130"/>
    </row>
    <row r="324" ht="15.75" customHeight="1">
      <c r="A324" s="153"/>
      <c r="B324" s="154" t="s">
        <v>662</v>
      </c>
      <c r="C324" s="97"/>
      <c r="D324" s="63"/>
      <c r="E324" s="176"/>
      <c r="F324" s="147"/>
      <c r="G324" s="148"/>
      <c r="H324" s="130"/>
      <c r="I324" s="134"/>
      <c r="J324" s="130"/>
      <c r="K324" s="130"/>
      <c r="L324" s="130"/>
      <c r="M324" s="130"/>
      <c r="N324" s="130"/>
      <c r="O324" s="130"/>
      <c r="P324" s="130"/>
      <c r="Q324" s="130"/>
      <c r="R324" s="130"/>
      <c r="S324" s="130"/>
      <c r="T324" s="130"/>
      <c r="U324" s="130"/>
      <c r="V324" s="130"/>
      <c r="W324" s="130"/>
      <c r="X324" s="130"/>
      <c r="Y324" s="130"/>
      <c r="Z324" s="130"/>
    </row>
    <row r="325" ht="15.75" customHeight="1">
      <c r="A325" s="153"/>
      <c r="B325" s="154" t="s">
        <v>663</v>
      </c>
      <c r="C325" s="97"/>
      <c r="D325" s="63"/>
      <c r="E325" s="176"/>
      <c r="F325" s="147"/>
      <c r="G325" s="148"/>
      <c r="H325" s="130"/>
      <c r="I325" s="134"/>
      <c r="J325" s="130"/>
      <c r="K325" s="130"/>
      <c r="L325" s="130"/>
      <c r="M325" s="130"/>
      <c r="N325" s="130"/>
      <c r="O325" s="130"/>
      <c r="P325" s="130"/>
      <c r="Q325" s="130"/>
      <c r="R325" s="130"/>
      <c r="S325" s="130"/>
      <c r="T325" s="130"/>
      <c r="U325" s="130"/>
      <c r="V325" s="130"/>
      <c r="W325" s="130"/>
      <c r="X325" s="130"/>
      <c r="Y325" s="130"/>
      <c r="Z325" s="130"/>
    </row>
    <row r="326" ht="15.75" customHeight="1">
      <c r="A326" s="153"/>
      <c r="B326" s="154" t="s">
        <v>664</v>
      </c>
      <c r="C326" s="97"/>
      <c r="D326" s="63"/>
      <c r="E326" s="176"/>
      <c r="F326" s="147"/>
      <c r="G326" s="148"/>
      <c r="H326" s="130"/>
      <c r="I326" s="134"/>
      <c r="J326" s="130"/>
      <c r="K326" s="130"/>
      <c r="L326" s="130"/>
      <c r="M326" s="130"/>
      <c r="N326" s="130"/>
      <c r="O326" s="130"/>
      <c r="P326" s="130"/>
      <c r="Q326" s="130"/>
      <c r="R326" s="130"/>
      <c r="S326" s="130"/>
      <c r="T326" s="130"/>
      <c r="U326" s="130"/>
      <c r="V326" s="130"/>
      <c r="W326" s="130"/>
      <c r="X326" s="130"/>
      <c r="Y326" s="130"/>
      <c r="Z326" s="130"/>
    </row>
    <row r="327" ht="15.75" customHeight="1">
      <c r="A327" s="153"/>
      <c r="B327" s="154" t="s">
        <v>665</v>
      </c>
      <c r="C327" s="97"/>
      <c r="D327" s="63"/>
      <c r="E327" s="172"/>
      <c r="F327" s="147"/>
      <c r="G327" s="148"/>
      <c r="H327" s="130"/>
      <c r="I327" s="134"/>
      <c r="J327" s="130"/>
      <c r="K327" s="130"/>
      <c r="L327" s="130"/>
      <c r="M327" s="130"/>
      <c r="N327" s="130"/>
      <c r="O327" s="130"/>
      <c r="P327" s="130"/>
      <c r="Q327" s="130"/>
      <c r="R327" s="130"/>
      <c r="S327" s="130"/>
      <c r="T327" s="130"/>
      <c r="U327" s="130"/>
      <c r="V327" s="130"/>
      <c r="W327" s="130"/>
      <c r="X327" s="130"/>
      <c r="Y327" s="130"/>
      <c r="Z327" s="130"/>
    </row>
    <row r="328" ht="15.75" customHeight="1">
      <c r="A328" s="153">
        <f>A316+0.01</f>
        <v>4.02</v>
      </c>
      <c r="B328" s="177" t="s">
        <v>666</v>
      </c>
      <c r="C328" s="178" t="s">
        <v>667</v>
      </c>
      <c r="D328" s="179">
        <v>4.0</v>
      </c>
      <c r="E328" s="159"/>
      <c r="F328" s="147">
        <f>D328*E328</f>
        <v>0</v>
      </c>
      <c r="G328" s="148"/>
      <c r="H328" s="130"/>
      <c r="I328" s="134"/>
      <c r="J328" s="130"/>
      <c r="K328" s="130"/>
      <c r="L328" s="130"/>
      <c r="M328" s="130"/>
      <c r="N328" s="130"/>
      <c r="O328" s="130"/>
      <c r="P328" s="130"/>
      <c r="Q328" s="130"/>
      <c r="R328" s="130"/>
      <c r="S328" s="130"/>
      <c r="T328" s="130"/>
      <c r="U328" s="130"/>
      <c r="V328" s="130"/>
      <c r="W328" s="130"/>
      <c r="X328" s="130"/>
      <c r="Y328" s="130"/>
      <c r="Z328" s="130"/>
    </row>
    <row r="329" ht="15.75" customHeight="1">
      <c r="A329" s="153"/>
      <c r="B329" s="154"/>
      <c r="C329" s="97"/>
      <c r="D329" s="63"/>
      <c r="E329" s="172"/>
      <c r="F329" s="147"/>
      <c r="G329" s="148"/>
      <c r="H329" s="130"/>
      <c r="I329" s="134"/>
      <c r="J329" s="130"/>
      <c r="K329" s="130"/>
      <c r="L329" s="130"/>
      <c r="M329" s="130"/>
      <c r="N329" s="130"/>
      <c r="O329" s="130"/>
      <c r="P329" s="130"/>
      <c r="Q329" s="130"/>
      <c r="R329" s="130"/>
      <c r="S329" s="130"/>
      <c r="T329" s="130"/>
      <c r="U329" s="130"/>
      <c r="V329" s="130"/>
      <c r="W329" s="130"/>
      <c r="X329" s="130"/>
      <c r="Y329" s="130"/>
      <c r="Z329" s="130"/>
    </row>
    <row r="330" ht="15.75" customHeight="1">
      <c r="A330" s="153">
        <f>A328+0.01</f>
        <v>4.03</v>
      </c>
      <c r="B330" s="170" t="s">
        <v>668</v>
      </c>
      <c r="C330" s="97"/>
      <c r="D330" s="173"/>
      <c r="E330" s="159"/>
      <c r="F330" s="147"/>
      <c r="G330" s="148"/>
      <c r="H330" s="130"/>
      <c r="I330" s="134"/>
      <c r="J330" s="130"/>
      <c r="K330" s="130"/>
      <c r="L330" s="130"/>
      <c r="M330" s="130"/>
      <c r="N330" s="130"/>
      <c r="O330" s="130"/>
      <c r="P330" s="130"/>
      <c r="Q330" s="130"/>
      <c r="R330" s="130"/>
      <c r="S330" s="130"/>
      <c r="T330" s="130"/>
      <c r="U330" s="130"/>
      <c r="V330" s="130"/>
      <c r="W330" s="130"/>
      <c r="X330" s="130"/>
      <c r="Y330" s="130"/>
      <c r="Z330" s="130"/>
    </row>
    <row r="331" ht="15.75" customHeight="1">
      <c r="A331" s="153" t="s">
        <v>51</v>
      </c>
      <c r="B331" s="170" t="s">
        <v>669</v>
      </c>
      <c r="C331" s="54" t="s">
        <v>559</v>
      </c>
      <c r="D331" s="173">
        <v>0.0</v>
      </c>
      <c r="E331" s="159"/>
      <c r="F331" s="147">
        <f t="shared" ref="F331:F336" si="13">D331*E331</f>
        <v>0</v>
      </c>
      <c r="G331" s="148"/>
      <c r="H331" s="130"/>
      <c r="I331" s="134"/>
      <c r="J331" s="130"/>
      <c r="K331" s="130"/>
      <c r="L331" s="130"/>
      <c r="M331" s="130"/>
      <c r="N331" s="130"/>
      <c r="O331" s="130"/>
      <c r="P331" s="130"/>
      <c r="Q331" s="130"/>
      <c r="R331" s="130"/>
      <c r="S331" s="130"/>
      <c r="T331" s="130"/>
      <c r="U331" s="130"/>
      <c r="V331" s="130"/>
      <c r="W331" s="130"/>
      <c r="X331" s="130"/>
      <c r="Y331" s="130"/>
      <c r="Z331" s="130"/>
    </row>
    <row r="332" ht="15.75" customHeight="1">
      <c r="A332" s="153" t="s">
        <v>53</v>
      </c>
      <c r="B332" s="170" t="s">
        <v>670</v>
      </c>
      <c r="C332" s="54" t="s">
        <v>559</v>
      </c>
      <c r="D332" s="173">
        <v>0.0</v>
      </c>
      <c r="E332" s="159"/>
      <c r="F332" s="147">
        <f t="shared" si="13"/>
        <v>0</v>
      </c>
      <c r="G332" s="148"/>
      <c r="H332" s="130"/>
      <c r="I332" s="134"/>
      <c r="J332" s="130"/>
      <c r="K332" s="130"/>
      <c r="L332" s="130"/>
      <c r="M332" s="130"/>
      <c r="N332" s="130"/>
      <c r="O332" s="130"/>
      <c r="P332" s="130"/>
      <c r="Q332" s="130"/>
      <c r="R332" s="130"/>
      <c r="S332" s="130"/>
      <c r="T332" s="130"/>
      <c r="U332" s="130"/>
      <c r="V332" s="130"/>
      <c r="W332" s="130"/>
      <c r="X332" s="130"/>
      <c r="Y332" s="130"/>
      <c r="Z332" s="130"/>
    </row>
    <row r="333" ht="15.75" customHeight="1">
      <c r="A333" s="153" t="s">
        <v>55</v>
      </c>
      <c r="B333" s="170" t="s">
        <v>671</v>
      </c>
      <c r="C333" s="54" t="s">
        <v>559</v>
      </c>
      <c r="D333" s="173">
        <v>400.0</v>
      </c>
      <c r="E333" s="159"/>
      <c r="F333" s="147">
        <f t="shared" si="13"/>
        <v>0</v>
      </c>
      <c r="G333" s="148"/>
      <c r="H333" s="130"/>
      <c r="I333" s="134"/>
      <c r="J333" s="130"/>
      <c r="K333" s="130"/>
      <c r="L333" s="130"/>
      <c r="M333" s="130"/>
      <c r="N333" s="130"/>
      <c r="O333" s="130"/>
      <c r="P333" s="130"/>
      <c r="Q333" s="130"/>
      <c r="R333" s="130"/>
      <c r="S333" s="130"/>
      <c r="T333" s="130"/>
      <c r="U333" s="130"/>
      <c r="V333" s="130"/>
      <c r="W333" s="130"/>
      <c r="X333" s="130"/>
      <c r="Y333" s="130"/>
      <c r="Z333" s="130"/>
    </row>
    <row r="334" ht="15.75" customHeight="1">
      <c r="A334" s="153" t="s">
        <v>57</v>
      </c>
      <c r="B334" s="170" t="s">
        <v>672</v>
      </c>
      <c r="C334" s="54" t="s">
        <v>559</v>
      </c>
      <c r="D334" s="173">
        <v>600.0</v>
      </c>
      <c r="E334" s="159"/>
      <c r="F334" s="147">
        <f t="shared" si="13"/>
        <v>0</v>
      </c>
      <c r="G334" s="148"/>
      <c r="H334" s="130"/>
      <c r="I334" s="134"/>
      <c r="J334" s="130"/>
      <c r="K334" s="130"/>
      <c r="L334" s="130"/>
      <c r="M334" s="130"/>
      <c r="N334" s="130"/>
      <c r="O334" s="130"/>
      <c r="P334" s="130"/>
      <c r="Q334" s="130"/>
      <c r="R334" s="130"/>
      <c r="S334" s="130"/>
      <c r="T334" s="130"/>
      <c r="U334" s="130"/>
      <c r="V334" s="130"/>
      <c r="W334" s="130"/>
      <c r="X334" s="130"/>
      <c r="Y334" s="130"/>
      <c r="Z334" s="130"/>
    </row>
    <row r="335" ht="15.75" customHeight="1">
      <c r="A335" s="153" t="s">
        <v>59</v>
      </c>
      <c r="B335" s="170" t="s">
        <v>673</v>
      </c>
      <c r="C335" s="54" t="s">
        <v>559</v>
      </c>
      <c r="D335" s="63">
        <v>0.0</v>
      </c>
      <c r="E335" s="159"/>
      <c r="F335" s="147">
        <f t="shared" si="13"/>
        <v>0</v>
      </c>
      <c r="G335" s="148"/>
      <c r="H335" s="130"/>
      <c r="I335" s="134"/>
      <c r="J335" s="130"/>
      <c r="K335" s="130"/>
      <c r="L335" s="130"/>
      <c r="M335" s="130"/>
      <c r="N335" s="130"/>
      <c r="O335" s="130"/>
      <c r="P335" s="130"/>
      <c r="Q335" s="130"/>
      <c r="R335" s="130"/>
      <c r="S335" s="130"/>
      <c r="T335" s="130"/>
      <c r="U335" s="130"/>
      <c r="V335" s="130"/>
      <c r="W335" s="130"/>
      <c r="X335" s="130"/>
      <c r="Y335" s="130"/>
      <c r="Z335" s="130"/>
    </row>
    <row r="336" ht="15.75" customHeight="1">
      <c r="A336" s="153" t="s">
        <v>204</v>
      </c>
      <c r="B336" s="170" t="s">
        <v>674</v>
      </c>
      <c r="C336" s="54" t="s">
        <v>559</v>
      </c>
      <c r="D336" s="173">
        <v>0.0</v>
      </c>
      <c r="E336" s="159"/>
      <c r="F336" s="147">
        <f t="shared" si="13"/>
        <v>0</v>
      </c>
      <c r="G336" s="148"/>
      <c r="H336" s="130"/>
      <c r="I336" s="134"/>
      <c r="J336" s="130"/>
      <c r="K336" s="130"/>
      <c r="L336" s="130"/>
      <c r="M336" s="130"/>
      <c r="N336" s="130"/>
      <c r="O336" s="130"/>
      <c r="P336" s="130"/>
      <c r="Q336" s="130"/>
      <c r="R336" s="130"/>
      <c r="S336" s="130"/>
      <c r="T336" s="130"/>
      <c r="U336" s="130"/>
      <c r="V336" s="130"/>
      <c r="W336" s="130"/>
      <c r="X336" s="130"/>
      <c r="Y336" s="130"/>
      <c r="Z336" s="130"/>
    </row>
    <row r="337" ht="15.75" customHeight="1">
      <c r="A337" s="153"/>
      <c r="B337" s="170"/>
      <c r="C337" s="97"/>
      <c r="D337" s="173"/>
      <c r="E337" s="159"/>
      <c r="F337" s="147"/>
      <c r="G337" s="148"/>
      <c r="H337" s="130"/>
      <c r="I337" s="134"/>
      <c r="J337" s="130"/>
      <c r="K337" s="130"/>
      <c r="L337" s="130"/>
      <c r="M337" s="130"/>
      <c r="N337" s="130"/>
      <c r="O337" s="130"/>
      <c r="P337" s="130"/>
      <c r="Q337" s="130"/>
      <c r="R337" s="130"/>
      <c r="S337" s="130"/>
      <c r="T337" s="130"/>
      <c r="U337" s="130"/>
      <c r="V337" s="130"/>
      <c r="W337" s="130"/>
      <c r="X337" s="130"/>
      <c r="Y337" s="130"/>
      <c r="Z337" s="130"/>
    </row>
    <row r="338" ht="15.75" customHeight="1">
      <c r="A338" s="153">
        <f>A330+0.01</f>
        <v>4.04</v>
      </c>
      <c r="B338" s="154" t="s">
        <v>675</v>
      </c>
      <c r="C338" s="97" t="s">
        <v>654</v>
      </c>
      <c r="D338" s="63">
        <v>1.0</v>
      </c>
      <c r="E338" s="159"/>
      <c r="F338" s="147">
        <f>D338*E338</f>
        <v>0</v>
      </c>
      <c r="G338" s="148"/>
      <c r="H338" s="130"/>
      <c r="I338" s="134"/>
      <c r="J338" s="130"/>
      <c r="K338" s="130"/>
      <c r="L338" s="130"/>
      <c r="M338" s="130"/>
      <c r="N338" s="130"/>
      <c r="O338" s="130"/>
      <c r="P338" s="130"/>
      <c r="Q338" s="130"/>
      <c r="R338" s="130"/>
      <c r="S338" s="130"/>
      <c r="T338" s="130"/>
      <c r="U338" s="130"/>
      <c r="V338" s="130"/>
      <c r="W338" s="130"/>
      <c r="X338" s="130"/>
      <c r="Y338" s="130"/>
      <c r="Z338" s="130"/>
    </row>
    <row r="339" ht="15.75" customHeight="1">
      <c r="A339" s="153"/>
      <c r="B339" s="154"/>
      <c r="C339" s="97"/>
      <c r="D339" s="173"/>
      <c r="E339" s="172"/>
      <c r="F339" s="147"/>
      <c r="G339" s="148"/>
      <c r="H339" s="130"/>
      <c r="I339" s="134"/>
      <c r="J339" s="130"/>
      <c r="K339" s="130"/>
      <c r="L339" s="130"/>
      <c r="M339" s="130"/>
      <c r="N339" s="130"/>
      <c r="O339" s="130"/>
      <c r="P339" s="130"/>
      <c r="Q339" s="130"/>
      <c r="R339" s="130"/>
      <c r="S339" s="130"/>
      <c r="T339" s="130"/>
      <c r="U339" s="130"/>
      <c r="V339" s="130"/>
      <c r="W339" s="130"/>
      <c r="X339" s="130"/>
      <c r="Y339" s="130"/>
      <c r="Z339" s="130"/>
    </row>
    <row r="340" ht="15.75" customHeight="1">
      <c r="A340" s="153">
        <f>A338+0.01</f>
        <v>4.05</v>
      </c>
      <c r="B340" s="154" t="s">
        <v>676</v>
      </c>
      <c r="C340" s="97" t="s">
        <v>654</v>
      </c>
      <c r="D340" s="63">
        <v>1.0</v>
      </c>
      <c r="E340" s="159"/>
      <c r="F340" s="147">
        <f>D340*E340</f>
        <v>0</v>
      </c>
      <c r="G340" s="148"/>
      <c r="H340" s="130"/>
      <c r="I340" s="134"/>
      <c r="J340" s="130"/>
      <c r="K340" s="130"/>
      <c r="L340" s="130"/>
      <c r="M340" s="130"/>
      <c r="N340" s="130"/>
      <c r="O340" s="130"/>
      <c r="P340" s="130"/>
      <c r="Q340" s="130"/>
      <c r="R340" s="130"/>
      <c r="S340" s="130"/>
      <c r="T340" s="130"/>
      <c r="U340" s="130"/>
      <c r="V340" s="130"/>
      <c r="W340" s="130"/>
      <c r="X340" s="130"/>
      <c r="Y340" s="130"/>
      <c r="Z340" s="130"/>
    </row>
    <row r="341" ht="15.75" customHeight="1">
      <c r="A341" s="153"/>
      <c r="B341" s="154"/>
      <c r="C341" s="97"/>
      <c r="D341" s="173"/>
      <c r="E341" s="172"/>
      <c r="F341" s="147"/>
      <c r="G341" s="148"/>
      <c r="H341" s="130"/>
      <c r="I341" s="134"/>
      <c r="J341" s="130"/>
      <c r="K341" s="130"/>
      <c r="L341" s="130"/>
      <c r="M341" s="130"/>
      <c r="N341" s="130"/>
      <c r="O341" s="130"/>
      <c r="P341" s="130"/>
      <c r="Q341" s="130"/>
      <c r="R341" s="130"/>
      <c r="S341" s="130"/>
      <c r="T341" s="130"/>
      <c r="U341" s="130"/>
      <c r="V341" s="130"/>
      <c r="W341" s="130"/>
      <c r="X341" s="130"/>
      <c r="Y341" s="130"/>
      <c r="Z341" s="130"/>
    </row>
    <row r="342" ht="15.75" customHeight="1">
      <c r="A342" s="153">
        <f>A340+0.01</f>
        <v>4.06</v>
      </c>
      <c r="B342" s="154" t="s">
        <v>677</v>
      </c>
      <c r="C342" s="97"/>
      <c r="D342" s="173"/>
      <c r="E342" s="172"/>
      <c r="F342" s="147"/>
      <c r="G342" s="148"/>
      <c r="H342" s="130"/>
      <c r="I342" s="134"/>
      <c r="J342" s="130"/>
      <c r="K342" s="130"/>
      <c r="L342" s="130"/>
      <c r="M342" s="130"/>
      <c r="N342" s="130"/>
      <c r="O342" s="130"/>
      <c r="P342" s="130"/>
      <c r="Q342" s="130"/>
      <c r="R342" s="130"/>
      <c r="S342" s="130"/>
      <c r="T342" s="130"/>
      <c r="U342" s="130"/>
      <c r="V342" s="130"/>
      <c r="W342" s="130"/>
      <c r="X342" s="130"/>
      <c r="Y342" s="130"/>
      <c r="Z342" s="130"/>
    </row>
    <row r="343" ht="15.75" customHeight="1">
      <c r="A343" s="153" t="s">
        <v>53</v>
      </c>
      <c r="B343" s="154" t="s">
        <v>678</v>
      </c>
      <c r="C343" s="54" t="s">
        <v>559</v>
      </c>
      <c r="D343" s="173">
        <v>300.0</v>
      </c>
      <c r="E343" s="159"/>
      <c r="F343" s="147">
        <f t="shared" ref="F343:F352" si="14">D343*E343</f>
        <v>0</v>
      </c>
      <c r="G343" s="148"/>
      <c r="H343" s="130"/>
      <c r="I343" s="134"/>
      <c r="J343" s="130"/>
      <c r="K343" s="130"/>
      <c r="L343" s="130"/>
      <c r="M343" s="130"/>
      <c r="N343" s="130"/>
      <c r="O343" s="130"/>
      <c r="P343" s="130"/>
      <c r="Q343" s="130"/>
      <c r="R343" s="130"/>
      <c r="S343" s="130"/>
      <c r="T343" s="130"/>
      <c r="U343" s="130"/>
      <c r="V343" s="130"/>
      <c r="W343" s="130"/>
      <c r="X343" s="130"/>
      <c r="Y343" s="130"/>
      <c r="Z343" s="130"/>
    </row>
    <row r="344" ht="15.75" customHeight="1">
      <c r="A344" s="153" t="s">
        <v>55</v>
      </c>
      <c r="B344" s="154" t="s">
        <v>679</v>
      </c>
      <c r="C344" s="54" t="s">
        <v>559</v>
      </c>
      <c r="D344" s="173">
        <v>20.0</v>
      </c>
      <c r="E344" s="159"/>
      <c r="F344" s="147">
        <f t="shared" si="14"/>
        <v>0</v>
      </c>
      <c r="G344" s="148"/>
      <c r="H344" s="130"/>
      <c r="I344" s="134"/>
      <c r="J344" s="130"/>
      <c r="K344" s="130"/>
      <c r="L344" s="130"/>
      <c r="M344" s="130"/>
      <c r="N344" s="130"/>
      <c r="O344" s="130"/>
      <c r="P344" s="130"/>
      <c r="Q344" s="130"/>
      <c r="R344" s="130"/>
      <c r="S344" s="130"/>
      <c r="T344" s="130"/>
      <c r="U344" s="130"/>
      <c r="V344" s="130"/>
      <c r="W344" s="130"/>
      <c r="X344" s="130"/>
      <c r="Y344" s="130"/>
      <c r="Z344" s="130"/>
    </row>
    <row r="345" ht="15.75" customHeight="1">
      <c r="A345" s="153" t="s">
        <v>57</v>
      </c>
      <c r="B345" s="170" t="s">
        <v>680</v>
      </c>
      <c r="C345" s="54" t="s">
        <v>559</v>
      </c>
      <c r="D345" s="173">
        <v>550.0</v>
      </c>
      <c r="E345" s="159"/>
      <c r="F345" s="147">
        <f t="shared" si="14"/>
        <v>0</v>
      </c>
      <c r="G345" s="148"/>
      <c r="H345" s="130"/>
      <c r="I345" s="134"/>
      <c r="J345" s="130"/>
      <c r="K345" s="130"/>
      <c r="L345" s="130"/>
      <c r="M345" s="130"/>
      <c r="N345" s="130"/>
      <c r="O345" s="130"/>
      <c r="P345" s="130"/>
      <c r="Q345" s="130"/>
      <c r="R345" s="130"/>
      <c r="S345" s="130"/>
      <c r="T345" s="130"/>
      <c r="U345" s="130"/>
      <c r="V345" s="130"/>
      <c r="W345" s="130"/>
      <c r="X345" s="130"/>
      <c r="Y345" s="130"/>
      <c r="Z345" s="130"/>
    </row>
    <row r="346" ht="15.75" customHeight="1">
      <c r="A346" s="153" t="s">
        <v>51</v>
      </c>
      <c r="B346" s="170" t="s">
        <v>681</v>
      </c>
      <c r="C346" s="54" t="s">
        <v>559</v>
      </c>
      <c r="D346" s="173">
        <v>120.0</v>
      </c>
      <c r="E346" s="159"/>
      <c r="F346" s="147">
        <f t="shared" si="14"/>
        <v>0</v>
      </c>
      <c r="G346" s="148"/>
      <c r="H346" s="130"/>
      <c r="I346" s="134"/>
      <c r="J346" s="130"/>
      <c r="K346" s="130"/>
      <c r="L346" s="130"/>
      <c r="M346" s="130"/>
      <c r="N346" s="130"/>
      <c r="O346" s="130"/>
      <c r="P346" s="130"/>
      <c r="Q346" s="130"/>
      <c r="R346" s="130"/>
      <c r="S346" s="130"/>
      <c r="T346" s="130"/>
      <c r="U346" s="130"/>
      <c r="V346" s="130"/>
      <c r="W346" s="130"/>
      <c r="X346" s="130"/>
      <c r="Y346" s="130"/>
      <c r="Z346" s="130"/>
    </row>
    <row r="347" ht="15.75" customHeight="1">
      <c r="A347" s="153" t="s">
        <v>53</v>
      </c>
      <c r="B347" s="170" t="s">
        <v>682</v>
      </c>
      <c r="C347" s="54" t="s">
        <v>559</v>
      </c>
      <c r="D347" s="63">
        <v>220.0</v>
      </c>
      <c r="E347" s="159"/>
      <c r="F347" s="147">
        <f t="shared" si="14"/>
        <v>0</v>
      </c>
      <c r="G347" s="148"/>
      <c r="H347" s="130"/>
      <c r="I347" s="134"/>
      <c r="J347" s="130"/>
      <c r="K347" s="130"/>
      <c r="L347" s="130"/>
      <c r="M347" s="130"/>
      <c r="N347" s="130"/>
      <c r="O347" s="130"/>
      <c r="P347" s="130"/>
      <c r="Q347" s="130"/>
      <c r="R347" s="130"/>
      <c r="S347" s="130"/>
      <c r="T347" s="130"/>
      <c r="U347" s="130"/>
      <c r="V347" s="130"/>
      <c r="W347" s="130"/>
      <c r="X347" s="130"/>
      <c r="Y347" s="130"/>
      <c r="Z347" s="130"/>
    </row>
    <row r="348" ht="15.75" customHeight="1">
      <c r="A348" s="153" t="s">
        <v>55</v>
      </c>
      <c r="B348" s="170" t="s">
        <v>683</v>
      </c>
      <c r="C348" s="54" t="s">
        <v>559</v>
      </c>
      <c r="D348" s="63">
        <v>160.0</v>
      </c>
      <c r="E348" s="159"/>
      <c r="F348" s="147">
        <f t="shared" si="14"/>
        <v>0</v>
      </c>
      <c r="G348" s="148"/>
      <c r="H348" s="130"/>
      <c r="I348" s="134"/>
      <c r="J348" s="130"/>
      <c r="K348" s="130"/>
      <c r="L348" s="130"/>
      <c r="M348" s="130"/>
      <c r="N348" s="130"/>
      <c r="O348" s="130"/>
      <c r="P348" s="130"/>
      <c r="Q348" s="130"/>
      <c r="R348" s="130"/>
      <c r="S348" s="130"/>
      <c r="T348" s="130"/>
      <c r="U348" s="130"/>
      <c r="V348" s="130"/>
      <c r="W348" s="130"/>
      <c r="X348" s="130"/>
      <c r="Y348" s="130"/>
      <c r="Z348" s="130"/>
    </row>
    <row r="349" ht="15.75" customHeight="1">
      <c r="A349" s="153" t="s">
        <v>57</v>
      </c>
      <c r="B349" s="170" t="s">
        <v>684</v>
      </c>
      <c r="C349" s="54" t="s">
        <v>559</v>
      </c>
      <c r="D349" s="63">
        <v>950.0</v>
      </c>
      <c r="E349" s="159"/>
      <c r="F349" s="147">
        <f t="shared" si="14"/>
        <v>0</v>
      </c>
      <c r="G349" s="148"/>
      <c r="H349" s="130"/>
      <c r="I349" s="134"/>
      <c r="J349" s="130"/>
      <c r="K349" s="130"/>
      <c r="L349" s="130"/>
      <c r="M349" s="130"/>
      <c r="N349" s="130"/>
      <c r="O349" s="130"/>
      <c r="P349" s="130"/>
      <c r="Q349" s="130"/>
      <c r="R349" s="130"/>
      <c r="S349" s="130"/>
      <c r="T349" s="130"/>
      <c r="U349" s="130"/>
      <c r="V349" s="130"/>
      <c r="W349" s="130"/>
      <c r="X349" s="130"/>
      <c r="Y349" s="130"/>
      <c r="Z349" s="130"/>
    </row>
    <row r="350" ht="15.75" customHeight="1">
      <c r="A350" s="153" t="s">
        <v>59</v>
      </c>
      <c r="B350" s="170" t="s">
        <v>685</v>
      </c>
      <c r="C350" s="54" t="s">
        <v>559</v>
      </c>
      <c r="D350" s="63">
        <v>250.0</v>
      </c>
      <c r="E350" s="159"/>
      <c r="F350" s="147">
        <f t="shared" si="14"/>
        <v>0</v>
      </c>
      <c r="G350" s="148"/>
      <c r="H350" s="130"/>
      <c r="I350" s="134"/>
      <c r="J350" s="130"/>
      <c r="K350" s="130"/>
      <c r="L350" s="130"/>
      <c r="M350" s="130"/>
      <c r="N350" s="130"/>
      <c r="O350" s="130"/>
      <c r="P350" s="130"/>
      <c r="Q350" s="130"/>
      <c r="R350" s="130"/>
      <c r="S350" s="130"/>
      <c r="T350" s="130"/>
      <c r="U350" s="130"/>
      <c r="V350" s="130"/>
      <c r="W350" s="130"/>
      <c r="X350" s="130"/>
      <c r="Y350" s="130"/>
      <c r="Z350" s="130"/>
    </row>
    <row r="351" ht="15.75" customHeight="1">
      <c r="A351" s="153" t="s">
        <v>204</v>
      </c>
      <c r="B351" s="170" t="s">
        <v>686</v>
      </c>
      <c r="C351" s="54" t="s">
        <v>559</v>
      </c>
      <c r="D351" s="63">
        <v>220.0</v>
      </c>
      <c r="E351" s="159"/>
      <c r="F351" s="147">
        <f t="shared" si="14"/>
        <v>0</v>
      </c>
      <c r="G351" s="148"/>
      <c r="H351" s="130"/>
      <c r="I351" s="134"/>
      <c r="J351" s="130"/>
      <c r="K351" s="130"/>
      <c r="L351" s="130"/>
      <c r="M351" s="130"/>
      <c r="N351" s="130"/>
      <c r="O351" s="130"/>
      <c r="P351" s="130"/>
      <c r="Q351" s="130"/>
      <c r="R351" s="130"/>
      <c r="S351" s="130"/>
      <c r="T351" s="130"/>
      <c r="U351" s="130"/>
      <c r="V351" s="130"/>
      <c r="W351" s="130"/>
      <c r="X351" s="130"/>
      <c r="Y351" s="130"/>
      <c r="Z351" s="130"/>
    </row>
    <row r="352" ht="15.75" customHeight="1">
      <c r="A352" s="153" t="s">
        <v>240</v>
      </c>
      <c r="B352" s="170" t="s">
        <v>687</v>
      </c>
      <c r="C352" s="54" t="s">
        <v>559</v>
      </c>
      <c r="D352" s="63">
        <v>100.0</v>
      </c>
      <c r="E352" s="159"/>
      <c r="F352" s="147">
        <f t="shared" si="14"/>
        <v>0</v>
      </c>
      <c r="G352" s="148"/>
      <c r="H352" s="130"/>
      <c r="I352" s="134"/>
      <c r="J352" s="130"/>
      <c r="K352" s="130"/>
      <c r="L352" s="130"/>
      <c r="M352" s="130"/>
      <c r="N352" s="130"/>
      <c r="O352" s="130"/>
      <c r="P352" s="130"/>
      <c r="Q352" s="130"/>
      <c r="R352" s="130"/>
      <c r="S352" s="130"/>
      <c r="T352" s="130"/>
      <c r="U352" s="130"/>
      <c r="V352" s="130"/>
      <c r="W352" s="130"/>
      <c r="X352" s="130"/>
      <c r="Y352" s="130"/>
      <c r="Z352" s="130"/>
    </row>
    <row r="353" ht="15.75" customHeight="1">
      <c r="A353" s="153"/>
      <c r="B353" s="154"/>
      <c r="C353" s="97"/>
      <c r="D353" s="63"/>
      <c r="E353" s="172"/>
      <c r="F353" s="147"/>
      <c r="G353" s="148"/>
      <c r="H353" s="130"/>
      <c r="I353" s="134"/>
      <c r="J353" s="130"/>
      <c r="K353" s="130"/>
      <c r="L353" s="130"/>
      <c r="M353" s="130"/>
      <c r="N353" s="130"/>
      <c r="O353" s="130"/>
      <c r="P353" s="130"/>
      <c r="Q353" s="130"/>
      <c r="R353" s="130"/>
      <c r="S353" s="130"/>
      <c r="T353" s="130"/>
      <c r="U353" s="130"/>
      <c r="V353" s="130"/>
      <c r="W353" s="130"/>
      <c r="X353" s="130"/>
      <c r="Y353" s="130"/>
      <c r="Z353" s="130"/>
    </row>
    <row r="354" ht="15.75" customHeight="1">
      <c r="A354" s="153">
        <f>A342+0.01</f>
        <v>4.07</v>
      </c>
      <c r="B354" s="154" t="s">
        <v>688</v>
      </c>
      <c r="C354" s="97"/>
      <c r="D354" s="63"/>
      <c r="E354" s="172"/>
      <c r="F354" s="147"/>
      <c r="G354" s="148"/>
      <c r="H354" s="130"/>
      <c r="I354" s="134"/>
      <c r="J354" s="130"/>
      <c r="K354" s="130"/>
      <c r="L354" s="130"/>
      <c r="M354" s="130"/>
      <c r="N354" s="130"/>
      <c r="O354" s="130"/>
      <c r="P354" s="130"/>
      <c r="Q354" s="130"/>
      <c r="R354" s="130"/>
      <c r="S354" s="130"/>
      <c r="T354" s="130"/>
      <c r="U354" s="130"/>
      <c r="V354" s="130"/>
      <c r="W354" s="130"/>
      <c r="X354" s="130"/>
      <c r="Y354" s="130"/>
      <c r="Z354" s="130"/>
    </row>
    <row r="355" ht="15.75" customHeight="1">
      <c r="A355" s="153" t="s">
        <v>51</v>
      </c>
      <c r="B355" s="154" t="s">
        <v>689</v>
      </c>
      <c r="C355" s="54" t="s">
        <v>559</v>
      </c>
      <c r="D355" s="63">
        <v>250.0</v>
      </c>
      <c r="E355" s="159"/>
      <c r="F355" s="147">
        <f t="shared" ref="F355:F356" si="15">D355*E355</f>
        <v>0</v>
      </c>
      <c r="G355" s="148"/>
      <c r="H355" s="130"/>
      <c r="I355" s="134"/>
      <c r="J355" s="130"/>
      <c r="K355" s="130"/>
      <c r="L355" s="130"/>
      <c r="M355" s="130"/>
      <c r="N355" s="130"/>
      <c r="O355" s="130"/>
      <c r="P355" s="130"/>
      <c r="Q355" s="130"/>
      <c r="R355" s="130"/>
      <c r="S355" s="130"/>
      <c r="T355" s="130"/>
      <c r="U355" s="130"/>
      <c r="V355" s="130"/>
      <c r="W355" s="130"/>
      <c r="X355" s="130"/>
      <c r="Y355" s="130"/>
      <c r="Z355" s="130"/>
    </row>
    <row r="356" ht="15.75" customHeight="1">
      <c r="A356" s="153" t="s">
        <v>53</v>
      </c>
      <c r="B356" s="154" t="s">
        <v>690</v>
      </c>
      <c r="C356" s="54" t="s">
        <v>559</v>
      </c>
      <c r="D356" s="63">
        <v>1250.0</v>
      </c>
      <c r="E356" s="159"/>
      <c r="F356" s="147">
        <f t="shared" si="15"/>
        <v>0</v>
      </c>
      <c r="G356" s="148"/>
      <c r="H356" s="130"/>
      <c r="I356" s="134"/>
      <c r="J356" s="130"/>
      <c r="K356" s="130"/>
      <c r="L356" s="130"/>
      <c r="M356" s="130"/>
      <c r="N356" s="130"/>
      <c r="O356" s="130"/>
      <c r="P356" s="130"/>
      <c r="Q356" s="130"/>
      <c r="R356" s="130"/>
      <c r="S356" s="130"/>
      <c r="T356" s="130"/>
      <c r="U356" s="130"/>
      <c r="V356" s="130"/>
      <c r="W356" s="130"/>
      <c r="X356" s="130"/>
      <c r="Y356" s="130"/>
      <c r="Z356" s="130"/>
    </row>
    <row r="357" ht="15.75" customHeight="1">
      <c r="A357" s="153"/>
      <c r="B357" s="154"/>
      <c r="C357" s="97"/>
      <c r="D357" s="63"/>
      <c r="E357" s="172"/>
      <c r="F357" s="147"/>
      <c r="G357" s="148"/>
      <c r="H357" s="130"/>
      <c r="I357" s="134"/>
      <c r="J357" s="130"/>
      <c r="K357" s="130"/>
      <c r="L357" s="130"/>
      <c r="M357" s="130"/>
      <c r="N357" s="130"/>
      <c r="O357" s="130"/>
      <c r="P357" s="130"/>
      <c r="Q357" s="130"/>
      <c r="R357" s="130"/>
      <c r="S357" s="130"/>
      <c r="T357" s="130"/>
      <c r="U357" s="130"/>
      <c r="V357" s="130"/>
      <c r="W357" s="130"/>
      <c r="X357" s="130"/>
      <c r="Y357" s="130"/>
      <c r="Z357" s="130"/>
    </row>
    <row r="358" ht="15.75" customHeight="1">
      <c r="A358" s="153">
        <f>A354+0.01</f>
        <v>4.08</v>
      </c>
      <c r="B358" s="170" t="s">
        <v>691</v>
      </c>
      <c r="C358" s="54" t="s">
        <v>33</v>
      </c>
      <c r="D358" s="63">
        <v>8.0</v>
      </c>
      <c r="E358" s="159"/>
      <c r="F358" s="147">
        <f>D358*E358</f>
        <v>0</v>
      </c>
      <c r="G358" s="148"/>
      <c r="H358" s="130"/>
      <c r="I358" s="134"/>
      <c r="J358" s="130"/>
      <c r="K358" s="130"/>
      <c r="L358" s="130"/>
      <c r="M358" s="130"/>
      <c r="N358" s="130"/>
      <c r="O358" s="130"/>
      <c r="P358" s="130"/>
      <c r="Q358" s="130"/>
      <c r="R358" s="130"/>
      <c r="S358" s="130"/>
      <c r="T358" s="130"/>
      <c r="U358" s="130"/>
      <c r="V358" s="130"/>
      <c r="W358" s="130"/>
      <c r="X358" s="130"/>
      <c r="Y358" s="130"/>
      <c r="Z358" s="130"/>
    </row>
    <row r="359" ht="15.75" customHeight="1">
      <c r="A359" s="153"/>
      <c r="B359" s="170"/>
      <c r="C359" s="97"/>
      <c r="D359" s="63"/>
      <c r="E359" s="159"/>
      <c r="F359" s="147"/>
      <c r="G359" s="148"/>
      <c r="H359" s="130"/>
      <c r="I359" s="134"/>
      <c r="J359" s="130"/>
      <c r="K359" s="130"/>
      <c r="L359" s="130"/>
      <c r="M359" s="130"/>
      <c r="N359" s="130"/>
      <c r="O359" s="130"/>
      <c r="P359" s="130"/>
      <c r="Q359" s="130"/>
      <c r="R359" s="130"/>
      <c r="S359" s="130"/>
      <c r="T359" s="130"/>
      <c r="U359" s="130"/>
      <c r="V359" s="130"/>
      <c r="W359" s="130"/>
      <c r="X359" s="130"/>
      <c r="Y359" s="130"/>
      <c r="Z359" s="130"/>
    </row>
    <row r="360" ht="15.75" customHeight="1">
      <c r="A360" s="153">
        <f>A358+0.01</f>
        <v>4.09</v>
      </c>
      <c r="B360" s="170" t="s">
        <v>692</v>
      </c>
      <c r="C360" s="54" t="s">
        <v>33</v>
      </c>
      <c r="D360" s="63">
        <v>4.0</v>
      </c>
      <c r="E360" s="159"/>
      <c r="F360" s="147">
        <f>D360*E360</f>
        <v>0</v>
      </c>
      <c r="G360" s="148"/>
      <c r="H360" s="130"/>
      <c r="I360" s="134"/>
      <c r="J360" s="130"/>
      <c r="K360" s="130"/>
      <c r="L360" s="130"/>
      <c r="M360" s="130"/>
      <c r="N360" s="130"/>
      <c r="O360" s="130"/>
      <c r="P360" s="130"/>
      <c r="Q360" s="130"/>
      <c r="R360" s="130"/>
      <c r="S360" s="130"/>
      <c r="T360" s="130"/>
      <c r="U360" s="130"/>
      <c r="V360" s="130"/>
      <c r="W360" s="130"/>
      <c r="X360" s="130"/>
      <c r="Y360" s="130"/>
      <c r="Z360" s="130"/>
    </row>
    <row r="361" ht="15.75" customHeight="1">
      <c r="A361" s="153"/>
      <c r="B361" s="154"/>
      <c r="C361" s="97"/>
      <c r="D361" s="63"/>
      <c r="E361" s="172"/>
      <c r="F361" s="147"/>
      <c r="G361" s="148"/>
      <c r="H361" s="130"/>
      <c r="I361" s="134"/>
      <c r="J361" s="130"/>
      <c r="K361" s="130"/>
      <c r="L361" s="130"/>
      <c r="M361" s="130"/>
      <c r="N361" s="130"/>
      <c r="O361" s="130"/>
      <c r="P361" s="130"/>
      <c r="Q361" s="130"/>
      <c r="R361" s="130"/>
      <c r="S361" s="130"/>
      <c r="T361" s="130"/>
      <c r="U361" s="130"/>
      <c r="V361" s="130"/>
      <c r="W361" s="130"/>
      <c r="X361" s="130"/>
      <c r="Y361" s="130"/>
      <c r="Z361" s="130"/>
    </row>
    <row r="362" ht="15.75" customHeight="1">
      <c r="A362" s="180">
        <f>A360+0.01</f>
        <v>4.1</v>
      </c>
      <c r="B362" s="170" t="s">
        <v>693</v>
      </c>
      <c r="C362" s="97"/>
      <c r="D362" s="63"/>
      <c r="E362" s="159"/>
      <c r="F362" s="147"/>
      <c r="G362" s="148"/>
      <c r="H362" s="130"/>
      <c r="I362" s="134"/>
      <c r="J362" s="130"/>
      <c r="K362" s="130"/>
      <c r="L362" s="130"/>
      <c r="M362" s="130"/>
      <c r="N362" s="130"/>
      <c r="O362" s="130"/>
      <c r="P362" s="130"/>
      <c r="Q362" s="130"/>
      <c r="R362" s="130"/>
      <c r="S362" s="130"/>
      <c r="T362" s="130"/>
      <c r="U362" s="130"/>
      <c r="V362" s="130"/>
      <c r="W362" s="130"/>
      <c r="X362" s="130"/>
      <c r="Y362" s="130"/>
      <c r="Z362" s="130"/>
    </row>
    <row r="363" ht="15.75" customHeight="1">
      <c r="A363" s="153"/>
      <c r="B363" s="170" t="s">
        <v>694</v>
      </c>
      <c r="C363" s="54" t="s">
        <v>33</v>
      </c>
      <c r="D363" s="63">
        <v>4.0</v>
      </c>
      <c r="E363" s="159"/>
      <c r="F363" s="147">
        <f>D363*E363</f>
        <v>0</v>
      </c>
      <c r="G363" s="148"/>
      <c r="H363" s="130"/>
      <c r="I363" s="134"/>
      <c r="J363" s="130"/>
      <c r="K363" s="130"/>
      <c r="L363" s="130"/>
      <c r="M363" s="130"/>
      <c r="N363" s="130"/>
      <c r="O363" s="130"/>
      <c r="P363" s="130"/>
      <c r="Q363" s="130"/>
      <c r="R363" s="130"/>
      <c r="S363" s="130"/>
      <c r="T363" s="130"/>
      <c r="U363" s="130"/>
      <c r="V363" s="130"/>
      <c r="W363" s="130"/>
      <c r="X363" s="130"/>
      <c r="Y363" s="130"/>
      <c r="Z363" s="130"/>
    </row>
    <row r="364" ht="15.75" customHeight="1">
      <c r="A364" s="153"/>
      <c r="B364" s="154"/>
      <c r="C364" s="97"/>
      <c r="D364" s="63"/>
      <c r="E364" s="172"/>
      <c r="F364" s="147"/>
      <c r="G364" s="148"/>
      <c r="H364" s="130"/>
      <c r="I364" s="134"/>
      <c r="J364" s="130"/>
      <c r="K364" s="130"/>
      <c r="L364" s="130"/>
      <c r="M364" s="130"/>
      <c r="N364" s="130"/>
      <c r="O364" s="130"/>
      <c r="P364" s="130"/>
      <c r="Q364" s="130"/>
      <c r="R364" s="130"/>
      <c r="S364" s="130"/>
      <c r="T364" s="130"/>
      <c r="U364" s="130"/>
      <c r="V364" s="130"/>
      <c r="W364" s="130"/>
      <c r="X364" s="130"/>
      <c r="Y364" s="130"/>
      <c r="Z364" s="130"/>
    </row>
    <row r="365" ht="15.75" customHeight="1">
      <c r="A365" s="180">
        <f>A362+0.01</f>
        <v>4.11</v>
      </c>
      <c r="B365" s="170" t="s">
        <v>695</v>
      </c>
      <c r="C365" s="54" t="s">
        <v>559</v>
      </c>
      <c r="D365" s="63">
        <v>16.0</v>
      </c>
      <c r="E365" s="159"/>
      <c r="F365" s="147">
        <f>D365*E365</f>
        <v>0</v>
      </c>
      <c r="G365" s="148"/>
      <c r="H365" s="130"/>
      <c r="I365" s="134"/>
      <c r="J365" s="130"/>
      <c r="K365" s="130"/>
      <c r="L365" s="130"/>
      <c r="M365" s="130"/>
      <c r="N365" s="130"/>
      <c r="O365" s="130"/>
      <c r="P365" s="130"/>
      <c r="Q365" s="130"/>
      <c r="R365" s="130"/>
      <c r="S365" s="130"/>
      <c r="T365" s="130"/>
      <c r="U365" s="130"/>
      <c r="V365" s="130"/>
      <c r="W365" s="130"/>
      <c r="X365" s="130"/>
      <c r="Y365" s="130"/>
      <c r="Z365" s="130"/>
    </row>
    <row r="366" ht="15.75" customHeight="1">
      <c r="A366" s="153"/>
      <c r="B366" s="154"/>
      <c r="C366" s="97"/>
      <c r="D366" s="63"/>
      <c r="E366" s="172"/>
      <c r="F366" s="147"/>
      <c r="G366" s="148"/>
      <c r="H366" s="130"/>
      <c r="I366" s="134"/>
      <c r="J366" s="130"/>
      <c r="K366" s="130"/>
      <c r="L366" s="130"/>
      <c r="M366" s="130"/>
      <c r="N366" s="130"/>
      <c r="O366" s="130"/>
      <c r="P366" s="130"/>
      <c r="Q366" s="130"/>
      <c r="R366" s="130"/>
      <c r="S366" s="130"/>
      <c r="T366" s="130"/>
      <c r="U366" s="130"/>
      <c r="V366" s="130"/>
      <c r="W366" s="130"/>
      <c r="X366" s="130"/>
      <c r="Y366" s="130"/>
      <c r="Z366" s="130"/>
    </row>
    <row r="367" ht="15.75" customHeight="1">
      <c r="A367" s="180">
        <f>A365+0.01</f>
        <v>4.12</v>
      </c>
      <c r="B367" s="154" t="s">
        <v>696</v>
      </c>
      <c r="C367" s="97"/>
      <c r="D367" s="63"/>
      <c r="E367" s="159"/>
      <c r="F367" s="147"/>
      <c r="G367" s="148"/>
      <c r="H367" s="130"/>
      <c r="I367" s="134"/>
      <c r="J367" s="130"/>
      <c r="K367" s="130"/>
      <c r="L367" s="130"/>
      <c r="M367" s="130"/>
      <c r="N367" s="130"/>
      <c r="O367" s="130"/>
      <c r="P367" s="130"/>
      <c r="Q367" s="130"/>
      <c r="R367" s="130"/>
      <c r="S367" s="130"/>
      <c r="T367" s="130"/>
      <c r="U367" s="130"/>
      <c r="V367" s="130"/>
      <c r="W367" s="130"/>
      <c r="X367" s="130"/>
      <c r="Y367" s="130"/>
      <c r="Z367" s="130"/>
    </row>
    <row r="368" ht="15.75" customHeight="1">
      <c r="A368" s="153" t="s">
        <v>51</v>
      </c>
      <c r="B368" s="154" t="s">
        <v>697</v>
      </c>
      <c r="C368" s="54" t="s">
        <v>33</v>
      </c>
      <c r="D368" s="63">
        <v>600.0</v>
      </c>
      <c r="E368" s="159"/>
      <c r="F368" s="147">
        <f t="shared" ref="F368:F369" si="16">D368*E368</f>
        <v>0</v>
      </c>
      <c r="G368" s="148"/>
      <c r="H368" s="130"/>
      <c r="I368" s="134"/>
      <c r="J368" s="130"/>
      <c r="K368" s="130"/>
      <c r="L368" s="130"/>
      <c r="M368" s="130"/>
      <c r="N368" s="130"/>
      <c r="O368" s="130"/>
      <c r="P368" s="130"/>
      <c r="Q368" s="130"/>
      <c r="R368" s="130"/>
      <c r="S368" s="130"/>
      <c r="T368" s="130"/>
      <c r="U368" s="130"/>
      <c r="V368" s="130"/>
      <c r="W368" s="130"/>
      <c r="X368" s="130"/>
      <c r="Y368" s="130"/>
      <c r="Z368" s="130"/>
    </row>
    <row r="369" ht="15.75" customHeight="1">
      <c r="A369" s="153" t="s">
        <v>53</v>
      </c>
      <c r="B369" s="154" t="s">
        <v>698</v>
      </c>
      <c r="C369" s="54" t="s">
        <v>559</v>
      </c>
      <c r="D369" s="63">
        <v>400.0</v>
      </c>
      <c r="E369" s="159"/>
      <c r="F369" s="147">
        <f t="shared" si="16"/>
        <v>0</v>
      </c>
      <c r="G369" s="148"/>
      <c r="H369" s="130"/>
      <c r="I369" s="134"/>
      <c r="J369" s="130"/>
      <c r="K369" s="130"/>
      <c r="L369" s="130"/>
      <c r="M369" s="130"/>
      <c r="N369" s="130"/>
      <c r="O369" s="130"/>
      <c r="P369" s="130"/>
      <c r="Q369" s="130"/>
      <c r="R369" s="130"/>
      <c r="S369" s="130"/>
      <c r="T369" s="130"/>
      <c r="U369" s="130"/>
      <c r="V369" s="130"/>
      <c r="W369" s="130"/>
      <c r="X369" s="130"/>
      <c r="Y369" s="130"/>
      <c r="Z369" s="130"/>
    </row>
    <row r="370" ht="15.75" customHeight="1">
      <c r="A370" s="153"/>
      <c r="B370" s="154"/>
      <c r="C370" s="97"/>
      <c r="D370" s="63"/>
      <c r="E370" s="159"/>
      <c r="F370" s="147"/>
      <c r="G370" s="148"/>
      <c r="H370" s="130"/>
      <c r="I370" s="134"/>
      <c r="J370" s="130"/>
      <c r="K370" s="130"/>
      <c r="L370" s="130"/>
      <c r="M370" s="130"/>
      <c r="N370" s="130"/>
      <c r="O370" s="130"/>
      <c r="P370" s="130"/>
      <c r="Q370" s="130"/>
      <c r="R370" s="130"/>
      <c r="S370" s="130"/>
      <c r="T370" s="130"/>
      <c r="U370" s="130"/>
      <c r="V370" s="130"/>
      <c r="W370" s="130"/>
      <c r="X370" s="130"/>
      <c r="Y370" s="130"/>
      <c r="Z370" s="130"/>
    </row>
    <row r="371" ht="15.75" customHeight="1">
      <c r="A371" s="180">
        <f>A367+0.01</f>
        <v>4.13</v>
      </c>
      <c r="B371" s="154" t="s">
        <v>699</v>
      </c>
      <c r="C371" s="54" t="s">
        <v>559</v>
      </c>
      <c r="D371" s="63">
        <v>150.0</v>
      </c>
      <c r="E371" s="159"/>
      <c r="F371" s="147">
        <f>D371*E371</f>
        <v>0</v>
      </c>
      <c r="G371" s="148"/>
      <c r="H371" s="130"/>
      <c r="I371" s="134"/>
      <c r="J371" s="130"/>
      <c r="K371" s="130"/>
      <c r="L371" s="130"/>
      <c r="M371" s="130"/>
      <c r="N371" s="130"/>
      <c r="O371" s="130"/>
      <c r="P371" s="130"/>
      <c r="Q371" s="130"/>
      <c r="R371" s="130"/>
      <c r="S371" s="130"/>
      <c r="T371" s="130"/>
      <c r="U371" s="130"/>
      <c r="V371" s="130"/>
      <c r="W371" s="130"/>
      <c r="X371" s="130"/>
      <c r="Y371" s="130"/>
      <c r="Z371" s="130"/>
    </row>
    <row r="372" ht="15.75" customHeight="1">
      <c r="A372" s="153"/>
      <c r="B372" s="154"/>
      <c r="C372" s="97"/>
      <c r="D372" s="63"/>
      <c r="E372" s="159"/>
      <c r="F372" s="147"/>
      <c r="G372" s="148"/>
      <c r="H372" s="130"/>
      <c r="I372" s="134"/>
      <c r="J372" s="130"/>
      <c r="K372" s="130"/>
      <c r="L372" s="130"/>
      <c r="M372" s="130"/>
      <c r="N372" s="130"/>
      <c r="O372" s="130"/>
      <c r="P372" s="130"/>
      <c r="Q372" s="130"/>
      <c r="R372" s="130"/>
      <c r="S372" s="130"/>
      <c r="T372" s="130"/>
      <c r="U372" s="130"/>
      <c r="V372" s="130"/>
      <c r="W372" s="130"/>
      <c r="X372" s="130"/>
      <c r="Y372" s="130"/>
      <c r="Z372" s="130"/>
    </row>
    <row r="373" ht="15.75" customHeight="1">
      <c r="A373" s="180">
        <f>A371+0.01</f>
        <v>4.14</v>
      </c>
      <c r="B373" s="154" t="s">
        <v>700</v>
      </c>
      <c r="C373" s="54" t="s">
        <v>529</v>
      </c>
      <c r="D373" s="63">
        <v>4.0</v>
      </c>
      <c r="E373" s="159"/>
      <c r="F373" s="147">
        <f>D373*E373</f>
        <v>0</v>
      </c>
      <c r="G373" s="148"/>
      <c r="H373" s="130"/>
      <c r="I373" s="134"/>
      <c r="J373" s="130"/>
      <c r="K373" s="130"/>
      <c r="L373" s="130"/>
      <c r="M373" s="130"/>
      <c r="N373" s="130"/>
      <c r="O373" s="130"/>
      <c r="P373" s="130"/>
      <c r="Q373" s="130"/>
      <c r="R373" s="130"/>
      <c r="S373" s="130"/>
      <c r="T373" s="130"/>
      <c r="U373" s="130"/>
      <c r="V373" s="130"/>
      <c r="W373" s="130"/>
      <c r="X373" s="130"/>
      <c r="Y373" s="130"/>
      <c r="Z373" s="130"/>
    </row>
    <row r="374" ht="15.75" customHeight="1">
      <c r="A374" s="153"/>
      <c r="B374" s="154"/>
      <c r="C374" s="97"/>
      <c r="D374" s="63"/>
      <c r="E374" s="159"/>
      <c r="F374" s="147"/>
      <c r="G374" s="148"/>
      <c r="H374" s="130"/>
      <c r="I374" s="134"/>
      <c r="J374" s="130"/>
      <c r="K374" s="130"/>
      <c r="L374" s="130"/>
      <c r="M374" s="130"/>
      <c r="N374" s="130"/>
      <c r="O374" s="130"/>
      <c r="P374" s="130"/>
      <c r="Q374" s="130"/>
      <c r="R374" s="130"/>
      <c r="S374" s="130"/>
      <c r="T374" s="130"/>
      <c r="U374" s="130"/>
      <c r="V374" s="130"/>
      <c r="W374" s="130"/>
      <c r="X374" s="130"/>
      <c r="Y374" s="130"/>
      <c r="Z374" s="130"/>
    </row>
    <row r="375" ht="15.75" customHeight="1">
      <c r="A375" s="181">
        <f>A373+0.01</f>
        <v>4.15</v>
      </c>
      <c r="B375" s="182" t="s">
        <v>701</v>
      </c>
      <c r="C375" s="183" t="s">
        <v>702</v>
      </c>
      <c r="D375" s="184">
        <v>4.0</v>
      </c>
      <c r="E375" s="159"/>
      <c r="F375" s="147">
        <f>D375*E375</f>
        <v>0</v>
      </c>
      <c r="G375" s="148"/>
      <c r="H375" s="130"/>
      <c r="I375" s="134"/>
      <c r="J375" s="130"/>
      <c r="K375" s="130"/>
      <c r="L375" s="130"/>
      <c r="M375" s="130"/>
      <c r="N375" s="130"/>
      <c r="O375" s="130"/>
      <c r="P375" s="130"/>
      <c r="Q375" s="130"/>
      <c r="R375" s="130"/>
      <c r="S375" s="130"/>
      <c r="T375" s="130"/>
      <c r="U375" s="130"/>
      <c r="V375" s="130"/>
      <c r="W375" s="130"/>
      <c r="X375" s="130"/>
      <c r="Y375" s="130"/>
      <c r="Z375" s="130"/>
    </row>
    <row r="376" ht="15.75" customHeight="1">
      <c r="A376" s="185"/>
      <c r="B376" s="186"/>
      <c r="C376" s="186"/>
      <c r="D376" s="184"/>
      <c r="E376" s="159"/>
      <c r="F376" s="147"/>
      <c r="G376" s="148"/>
      <c r="H376" s="130"/>
      <c r="I376" s="134"/>
      <c r="J376" s="130"/>
      <c r="K376" s="130"/>
      <c r="L376" s="130"/>
      <c r="M376" s="130"/>
      <c r="N376" s="130"/>
      <c r="O376" s="130"/>
      <c r="P376" s="130"/>
      <c r="Q376" s="130"/>
      <c r="R376" s="130"/>
      <c r="S376" s="130"/>
      <c r="T376" s="130"/>
      <c r="U376" s="130"/>
      <c r="V376" s="130"/>
      <c r="W376" s="130"/>
      <c r="X376" s="130"/>
      <c r="Y376" s="130"/>
      <c r="Z376" s="130"/>
    </row>
    <row r="377" ht="15.75" customHeight="1">
      <c r="A377" s="187">
        <f>A375+0.01</f>
        <v>4.16</v>
      </c>
      <c r="B377" s="188" t="s">
        <v>703</v>
      </c>
      <c r="C377" s="183" t="s">
        <v>702</v>
      </c>
      <c r="D377" s="184">
        <v>1.0</v>
      </c>
      <c r="E377" s="159"/>
      <c r="F377" s="147">
        <f>D377*E377</f>
        <v>0</v>
      </c>
      <c r="G377" s="148"/>
      <c r="H377" s="130"/>
      <c r="I377" s="134"/>
      <c r="J377" s="130"/>
      <c r="K377" s="130"/>
      <c r="L377" s="130"/>
      <c r="M377" s="130"/>
      <c r="N377" s="130"/>
      <c r="O377" s="130"/>
      <c r="P377" s="130"/>
      <c r="Q377" s="130"/>
      <c r="R377" s="130"/>
      <c r="S377" s="130"/>
      <c r="T377" s="130"/>
      <c r="U377" s="130"/>
      <c r="V377" s="130"/>
      <c r="W377" s="130"/>
      <c r="X377" s="130"/>
      <c r="Y377" s="130"/>
      <c r="Z377" s="130"/>
    </row>
    <row r="378" ht="15.75" customHeight="1">
      <c r="A378" s="185"/>
      <c r="B378" s="186"/>
      <c r="C378" s="186"/>
      <c r="D378" s="184"/>
      <c r="E378" s="159"/>
      <c r="F378" s="147"/>
      <c r="G378" s="148"/>
      <c r="H378" s="130"/>
      <c r="I378" s="134"/>
      <c r="J378" s="130"/>
      <c r="K378" s="130"/>
      <c r="L378" s="130"/>
      <c r="M378" s="130"/>
      <c r="N378" s="130"/>
      <c r="O378" s="130"/>
      <c r="P378" s="130"/>
      <c r="Q378" s="130"/>
      <c r="R378" s="130"/>
      <c r="S378" s="130"/>
      <c r="T378" s="130"/>
      <c r="U378" s="130"/>
      <c r="V378" s="130"/>
      <c r="W378" s="130"/>
      <c r="X378" s="130"/>
      <c r="Y378" s="130"/>
      <c r="Z378" s="130"/>
    </row>
    <row r="379" ht="15.75" customHeight="1">
      <c r="A379" s="181">
        <f>A377+0.01</f>
        <v>4.17</v>
      </c>
      <c r="B379" s="188" t="s">
        <v>704</v>
      </c>
      <c r="C379" s="183" t="s">
        <v>702</v>
      </c>
      <c r="D379" s="184">
        <v>5.0</v>
      </c>
      <c r="E379" s="159"/>
      <c r="F379" s="147">
        <f>D379*E379</f>
        <v>0</v>
      </c>
      <c r="G379" s="148"/>
      <c r="H379" s="130"/>
      <c r="I379" s="134"/>
      <c r="J379" s="130"/>
      <c r="K379" s="130"/>
      <c r="L379" s="130"/>
      <c r="M379" s="130"/>
      <c r="N379" s="130"/>
      <c r="O379" s="130"/>
      <c r="P379" s="130"/>
      <c r="Q379" s="130"/>
      <c r="R379" s="130"/>
      <c r="S379" s="130"/>
      <c r="T379" s="130"/>
      <c r="U379" s="130"/>
      <c r="V379" s="130"/>
      <c r="W379" s="130"/>
      <c r="X379" s="130"/>
      <c r="Y379" s="130"/>
      <c r="Z379" s="130"/>
    </row>
    <row r="380" ht="15.75" customHeight="1">
      <c r="A380" s="185"/>
      <c r="B380" s="186"/>
      <c r="C380" s="186"/>
      <c r="D380" s="184"/>
      <c r="E380" s="159"/>
      <c r="F380" s="147"/>
      <c r="G380" s="148"/>
      <c r="H380" s="130"/>
      <c r="I380" s="134"/>
      <c r="J380" s="130"/>
      <c r="K380" s="130"/>
      <c r="L380" s="130"/>
      <c r="M380" s="130"/>
      <c r="N380" s="130"/>
      <c r="O380" s="130"/>
      <c r="P380" s="130"/>
      <c r="Q380" s="130"/>
      <c r="R380" s="130"/>
      <c r="S380" s="130"/>
      <c r="T380" s="130"/>
      <c r="U380" s="130"/>
      <c r="V380" s="130"/>
      <c r="W380" s="130"/>
      <c r="X380" s="130"/>
      <c r="Y380" s="130"/>
      <c r="Z380" s="130"/>
    </row>
    <row r="381" ht="15.75" customHeight="1">
      <c r="A381" s="181">
        <f>A379+0.01</f>
        <v>4.18</v>
      </c>
      <c r="B381" s="188" t="s">
        <v>705</v>
      </c>
      <c r="C381" s="183" t="s">
        <v>702</v>
      </c>
      <c r="D381" s="184">
        <v>1.0</v>
      </c>
      <c r="E381" s="159"/>
      <c r="F381" s="147">
        <f>D381*E381</f>
        <v>0</v>
      </c>
      <c r="G381" s="148"/>
      <c r="H381" s="130"/>
      <c r="I381" s="134"/>
      <c r="J381" s="130"/>
      <c r="K381" s="130"/>
      <c r="L381" s="130"/>
      <c r="M381" s="130"/>
      <c r="N381" s="130"/>
      <c r="O381" s="130"/>
      <c r="P381" s="130"/>
      <c r="Q381" s="130"/>
      <c r="R381" s="130"/>
      <c r="S381" s="130"/>
      <c r="T381" s="130"/>
      <c r="U381" s="130"/>
      <c r="V381" s="130"/>
      <c r="W381" s="130"/>
      <c r="X381" s="130"/>
      <c r="Y381" s="130"/>
      <c r="Z381" s="130"/>
    </row>
    <row r="382" ht="15.75" customHeight="1">
      <c r="A382" s="185"/>
      <c r="B382" s="186"/>
      <c r="C382" s="186"/>
      <c r="D382" s="184"/>
      <c r="E382" s="159"/>
      <c r="F382" s="147"/>
      <c r="G382" s="148"/>
      <c r="H382" s="130"/>
      <c r="I382" s="134"/>
      <c r="J382" s="130"/>
      <c r="K382" s="130"/>
      <c r="L382" s="130"/>
      <c r="M382" s="130"/>
      <c r="N382" s="130"/>
      <c r="O382" s="130"/>
      <c r="P382" s="130"/>
      <c r="Q382" s="130"/>
      <c r="R382" s="130"/>
      <c r="S382" s="130"/>
      <c r="T382" s="130"/>
      <c r="U382" s="130"/>
      <c r="V382" s="130"/>
      <c r="W382" s="130"/>
      <c r="X382" s="130"/>
      <c r="Y382" s="130"/>
      <c r="Z382" s="130"/>
    </row>
    <row r="383" ht="15.75" customHeight="1">
      <c r="A383" s="181">
        <f>A381+0.01</f>
        <v>4.19</v>
      </c>
      <c r="B383" s="188" t="s">
        <v>706</v>
      </c>
      <c r="C383" s="183" t="s">
        <v>702</v>
      </c>
      <c r="D383" s="184">
        <v>1.0</v>
      </c>
      <c r="E383" s="159"/>
      <c r="F383" s="147">
        <f>D383*E383</f>
        <v>0</v>
      </c>
      <c r="G383" s="148"/>
      <c r="H383" s="130"/>
      <c r="I383" s="134"/>
      <c r="J383" s="130"/>
      <c r="K383" s="130"/>
      <c r="L383" s="130"/>
      <c r="M383" s="130"/>
      <c r="N383" s="130"/>
      <c r="O383" s="130"/>
      <c r="P383" s="130"/>
      <c r="Q383" s="130"/>
      <c r="R383" s="130"/>
      <c r="S383" s="130"/>
      <c r="T383" s="130"/>
      <c r="U383" s="130"/>
      <c r="V383" s="130"/>
      <c r="W383" s="130"/>
      <c r="X383" s="130"/>
      <c r="Y383" s="130"/>
      <c r="Z383" s="130"/>
    </row>
    <row r="384" ht="15.75" customHeight="1">
      <c r="A384" s="185"/>
      <c r="B384" s="186"/>
      <c r="C384" s="186"/>
      <c r="D384" s="184"/>
      <c r="E384" s="159"/>
      <c r="F384" s="147"/>
      <c r="G384" s="148"/>
      <c r="H384" s="130"/>
      <c r="I384" s="134"/>
      <c r="J384" s="130"/>
      <c r="K384" s="130"/>
      <c r="L384" s="130"/>
      <c r="M384" s="130"/>
      <c r="N384" s="130"/>
      <c r="O384" s="130"/>
      <c r="P384" s="130"/>
      <c r="Q384" s="130"/>
      <c r="R384" s="130"/>
      <c r="S384" s="130"/>
      <c r="T384" s="130"/>
      <c r="U384" s="130"/>
      <c r="V384" s="130"/>
      <c r="W384" s="130"/>
      <c r="X384" s="130"/>
      <c r="Y384" s="130"/>
      <c r="Z384" s="130"/>
    </row>
    <row r="385" ht="15.75" customHeight="1">
      <c r="A385" s="181">
        <f>A383+0.01</f>
        <v>4.2</v>
      </c>
      <c r="B385" s="188" t="s">
        <v>707</v>
      </c>
      <c r="C385" s="183" t="s">
        <v>408</v>
      </c>
      <c r="D385" s="184">
        <v>20.0</v>
      </c>
      <c r="E385" s="159"/>
      <c r="F385" s="147">
        <f>D385*E385</f>
        <v>0</v>
      </c>
      <c r="G385" s="148"/>
      <c r="H385" s="130"/>
      <c r="I385" s="134"/>
      <c r="J385" s="130"/>
      <c r="K385" s="130"/>
      <c r="L385" s="130"/>
      <c r="M385" s="130"/>
      <c r="N385" s="130"/>
      <c r="O385" s="130"/>
      <c r="P385" s="130"/>
      <c r="Q385" s="130"/>
      <c r="R385" s="130"/>
      <c r="S385" s="130"/>
      <c r="T385" s="130"/>
      <c r="U385" s="130"/>
      <c r="V385" s="130"/>
      <c r="W385" s="130"/>
      <c r="X385" s="130"/>
      <c r="Y385" s="130"/>
      <c r="Z385" s="130"/>
    </row>
    <row r="386" ht="15.75" customHeight="1">
      <c r="A386" s="185"/>
      <c r="B386" s="186"/>
      <c r="C386" s="186"/>
      <c r="D386" s="184"/>
      <c r="E386" s="159"/>
      <c r="F386" s="147"/>
      <c r="G386" s="148"/>
      <c r="H386" s="130"/>
      <c r="I386" s="134"/>
      <c r="J386" s="130"/>
      <c r="K386" s="130"/>
      <c r="L386" s="130"/>
      <c r="M386" s="130"/>
      <c r="N386" s="130"/>
      <c r="O386" s="130"/>
      <c r="P386" s="130"/>
      <c r="Q386" s="130"/>
      <c r="R386" s="130"/>
      <c r="S386" s="130"/>
      <c r="T386" s="130"/>
      <c r="U386" s="130"/>
      <c r="V386" s="130"/>
      <c r="W386" s="130"/>
      <c r="X386" s="130"/>
      <c r="Y386" s="130"/>
      <c r="Z386" s="130"/>
    </row>
    <row r="387" ht="15.75" customHeight="1">
      <c r="A387" s="181">
        <f>A385+0.01</f>
        <v>4.21</v>
      </c>
      <c r="B387" s="188" t="s">
        <v>708</v>
      </c>
      <c r="C387" s="183" t="s">
        <v>33</v>
      </c>
      <c r="D387" s="184">
        <v>30.0</v>
      </c>
      <c r="E387" s="159"/>
      <c r="F387" s="147">
        <f>D387*E387</f>
        <v>0</v>
      </c>
      <c r="G387" s="148"/>
      <c r="H387" s="130"/>
      <c r="I387" s="134"/>
      <c r="J387" s="130"/>
      <c r="K387" s="130"/>
      <c r="L387" s="130"/>
      <c r="M387" s="130"/>
      <c r="N387" s="130"/>
      <c r="O387" s="130"/>
      <c r="P387" s="130"/>
      <c r="Q387" s="130"/>
      <c r="R387" s="130"/>
      <c r="S387" s="130"/>
      <c r="T387" s="130"/>
      <c r="U387" s="130"/>
      <c r="V387" s="130"/>
      <c r="W387" s="130"/>
      <c r="X387" s="130"/>
      <c r="Y387" s="130"/>
      <c r="Z387" s="130"/>
    </row>
    <row r="388" ht="15.75" customHeight="1">
      <c r="A388" s="185"/>
      <c r="B388" s="186"/>
      <c r="C388" s="186"/>
      <c r="D388" s="184"/>
      <c r="E388" s="159"/>
      <c r="F388" s="147"/>
      <c r="G388" s="148"/>
      <c r="H388" s="130"/>
      <c r="I388" s="134"/>
      <c r="J388" s="130"/>
      <c r="K388" s="130"/>
      <c r="L388" s="130"/>
      <c r="M388" s="130"/>
      <c r="N388" s="130"/>
      <c r="O388" s="130"/>
      <c r="P388" s="130"/>
      <c r="Q388" s="130"/>
      <c r="R388" s="130"/>
      <c r="S388" s="130"/>
      <c r="T388" s="130"/>
      <c r="U388" s="130"/>
      <c r="V388" s="130"/>
      <c r="W388" s="130"/>
      <c r="X388" s="130"/>
      <c r="Y388" s="130"/>
      <c r="Z388" s="130"/>
    </row>
    <row r="389" ht="15.75" customHeight="1">
      <c r="A389" s="181">
        <f>A387+0.01</f>
        <v>4.22</v>
      </c>
      <c r="B389" s="189" t="s">
        <v>709</v>
      </c>
      <c r="C389" s="186"/>
      <c r="D389" s="184"/>
      <c r="E389" s="159"/>
      <c r="F389" s="147"/>
      <c r="G389" s="148"/>
      <c r="H389" s="130"/>
      <c r="I389" s="134"/>
      <c r="J389" s="130"/>
      <c r="K389" s="130"/>
      <c r="L389" s="130"/>
      <c r="M389" s="130"/>
      <c r="N389" s="130"/>
      <c r="O389" s="130"/>
      <c r="P389" s="130"/>
      <c r="Q389" s="130"/>
      <c r="R389" s="130"/>
      <c r="S389" s="130"/>
      <c r="T389" s="130"/>
      <c r="U389" s="130"/>
      <c r="V389" s="130"/>
      <c r="W389" s="130"/>
      <c r="X389" s="130"/>
      <c r="Y389" s="130"/>
      <c r="Z389" s="130"/>
    </row>
    <row r="390" ht="15.75" customHeight="1">
      <c r="A390" s="185"/>
      <c r="B390" s="188" t="s">
        <v>710</v>
      </c>
      <c r="C390" s="183" t="s">
        <v>33</v>
      </c>
      <c r="D390" s="184">
        <v>1.0</v>
      </c>
      <c r="E390" s="159"/>
      <c r="F390" s="147">
        <f>D390*E390</f>
        <v>0</v>
      </c>
      <c r="G390" s="148"/>
      <c r="H390" s="130"/>
      <c r="I390" s="134"/>
      <c r="J390" s="130"/>
      <c r="K390" s="130"/>
      <c r="L390" s="130"/>
      <c r="M390" s="130"/>
      <c r="N390" s="130"/>
      <c r="O390" s="130"/>
      <c r="P390" s="130"/>
      <c r="Q390" s="130"/>
      <c r="R390" s="130"/>
      <c r="S390" s="130"/>
      <c r="T390" s="130"/>
      <c r="U390" s="130"/>
      <c r="V390" s="130"/>
      <c r="W390" s="130"/>
      <c r="X390" s="130"/>
      <c r="Y390" s="130"/>
      <c r="Z390" s="130"/>
    </row>
    <row r="391" ht="15.75" customHeight="1">
      <c r="A391" s="185"/>
      <c r="B391" s="186"/>
      <c r="C391" s="186"/>
      <c r="D391" s="184"/>
      <c r="E391" s="159"/>
      <c r="F391" s="147"/>
      <c r="G391" s="148"/>
      <c r="H391" s="130"/>
      <c r="I391" s="134"/>
      <c r="J391" s="130"/>
      <c r="K391" s="130"/>
      <c r="L391" s="130"/>
      <c r="M391" s="130"/>
      <c r="N391" s="130"/>
      <c r="O391" s="130"/>
      <c r="P391" s="130"/>
      <c r="Q391" s="130"/>
      <c r="R391" s="130"/>
      <c r="S391" s="130"/>
      <c r="T391" s="130"/>
      <c r="U391" s="130"/>
      <c r="V391" s="130"/>
      <c r="W391" s="130"/>
      <c r="X391" s="130"/>
      <c r="Y391" s="130"/>
      <c r="Z391" s="130"/>
    </row>
    <row r="392" ht="15.75" customHeight="1">
      <c r="A392" s="181">
        <f>A389+0.01</f>
        <v>4.23</v>
      </c>
      <c r="B392" s="188" t="s">
        <v>711</v>
      </c>
      <c r="C392" s="183" t="s">
        <v>712</v>
      </c>
      <c r="D392" s="184">
        <v>500.0</v>
      </c>
      <c r="E392" s="159"/>
      <c r="F392" s="147">
        <f>D392*E392</f>
        <v>0</v>
      </c>
      <c r="G392" s="148"/>
      <c r="H392" s="130"/>
      <c r="I392" s="134"/>
      <c r="J392" s="130"/>
      <c r="K392" s="130"/>
      <c r="L392" s="130"/>
      <c r="M392" s="130"/>
      <c r="N392" s="130"/>
      <c r="O392" s="130"/>
      <c r="P392" s="130"/>
      <c r="Q392" s="130"/>
      <c r="R392" s="130"/>
      <c r="S392" s="130"/>
      <c r="T392" s="130"/>
      <c r="U392" s="130"/>
      <c r="V392" s="130"/>
      <c r="W392" s="130"/>
      <c r="X392" s="130"/>
      <c r="Y392" s="130"/>
      <c r="Z392" s="130"/>
    </row>
    <row r="393" ht="15.75" customHeight="1">
      <c r="A393" s="153"/>
      <c r="B393" s="154"/>
      <c r="C393" s="97"/>
      <c r="D393" s="63"/>
      <c r="E393" s="159"/>
      <c r="F393" s="147"/>
      <c r="G393" s="148"/>
      <c r="H393" s="130"/>
      <c r="I393" s="134"/>
      <c r="J393" s="130"/>
      <c r="K393" s="130"/>
      <c r="L393" s="130"/>
      <c r="M393" s="130"/>
      <c r="N393" s="130"/>
      <c r="O393" s="130"/>
      <c r="P393" s="130"/>
      <c r="Q393" s="130"/>
      <c r="R393" s="130"/>
      <c r="S393" s="130"/>
      <c r="T393" s="130"/>
      <c r="U393" s="130"/>
      <c r="V393" s="130"/>
      <c r="W393" s="130"/>
      <c r="X393" s="130"/>
      <c r="Y393" s="130"/>
      <c r="Z393" s="130"/>
    </row>
    <row r="394" ht="15.75" customHeight="1">
      <c r="A394" s="149"/>
      <c r="B394" s="150" t="s">
        <v>553</v>
      </c>
      <c r="C394" s="149"/>
      <c r="D394" s="151"/>
      <c r="E394" s="168"/>
      <c r="F394" s="152">
        <f>SUM(F316:F393)</f>
        <v>0</v>
      </c>
      <c r="G394" s="148"/>
      <c r="H394" s="130"/>
      <c r="I394" s="134"/>
      <c r="J394" s="130"/>
      <c r="K394" s="130"/>
      <c r="L394" s="130"/>
      <c r="M394" s="130"/>
      <c r="N394" s="130"/>
      <c r="O394" s="130"/>
      <c r="P394" s="130"/>
      <c r="Q394" s="130"/>
      <c r="R394" s="130"/>
      <c r="S394" s="130"/>
      <c r="T394" s="130"/>
      <c r="U394" s="130"/>
      <c r="V394" s="130"/>
      <c r="W394" s="130"/>
      <c r="X394" s="130"/>
      <c r="Y394" s="130"/>
      <c r="Z394" s="130"/>
    </row>
    <row r="395" ht="15.75" customHeight="1">
      <c r="A395" s="54"/>
      <c r="B395" s="145"/>
      <c r="C395" s="97"/>
      <c r="D395" s="146"/>
      <c r="E395" s="176"/>
      <c r="F395" s="34"/>
      <c r="G395" s="148"/>
      <c r="H395" s="130"/>
      <c r="I395" s="134"/>
      <c r="J395" s="130"/>
      <c r="K395" s="130"/>
      <c r="L395" s="130"/>
      <c r="M395" s="130"/>
      <c r="N395" s="130"/>
      <c r="O395" s="130"/>
      <c r="P395" s="130"/>
      <c r="Q395" s="130"/>
      <c r="R395" s="130"/>
      <c r="S395" s="130"/>
      <c r="T395" s="130"/>
      <c r="U395" s="130"/>
      <c r="V395" s="130"/>
      <c r="W395" s="130"/>
      <c r="X395" s="130"/>
      <c r="Y395" s="130"/>
      <c r="Z395" s="130"/>
    </row>
    <row r="396" ht="15.75" customHeight="1">
      <c r="A396" s="149">
        <v>5.0</v>
      </c>
      <c r="B396" s="150" t="s">
        <v>713</v>
      </c>
      <c r="C396" s="149"/>
      <c r="D396" s="151"/>
      <c r="E396" s="168"/>
      <c r="F396" s="152"/>
      <c r="G396" s="148"/>
      <c r="H396" s="130"/>
      <c r="I396" s="134"/>
      <c r="J396" s="130"/>
      <c r="K396" s="130"/>
      <c r="L396" s="130"/>
      <c r="M396" s="130"/>
      <c r="N396" s="130"/>
      <c r="O396" s="130"/>
      <c r="P396" s="130"/>
      <c r="Q396" s="130"/>
      <c r="R396" s="130"/>
      <c r="S396" s="130"/>
      <c r="T396" s="130"/>
      <c r="U396" s="130"/>
      <c r="V396" s="130"/>
      <c r="W396" s="130"/>
      <c r="X396" s="130"/>
      <c r="Y396" s="130"/>
      <c r="Z396" s="130"/>
    </row>
    <row r="397" ht="15.75" customHeight="1">
      <c r="A397" s="153"/>
      <c r="B397" s="154"/>
      <c r="C397" s="97"/>
      <c r="D397" s="63"/>
      <c r="E397" s="159"/>
      <c r="F397" s="147"/>
      <c r="G397" s="148"/>
      <c r="H397" s="130"/>
      <c r="I397" s="134"/>
      <c r="J397" s="130"/>
      <c r="K397" s="130"/>
      <c r="L397" s="130"/>
      <c r="M397" s="130"/>
      <c r="N397" s="130"/>
      <c r="O397" s="130"/>
      <c r="P397" s="130"/>
      <c r="Q397" s="130"/>
      <c r="R397" s="130"/>
      <c r="S397" s="130"/>
      <c r="T397" s="130"/>
      <c r="U397" s="130"/>
      <c r="V397" s="130"/>
      <c r="W397" s="130"/>
      <c r="X397" s="130"/>
      <c r="Y397" s="130"/>
      <c r="Z397" s="130"/>
    </row>
    <row r="398" ht="15.75" customHeight="1">
      <c r="A398" s="153">
        <f>A396+0.01</f>
        <v>5.01</v>
      </c>
      <c r="B398" s="154" t="s">
        <v>714</v>
      </c>
      <c r="C398" s="97"/>
      <c r="D398" s="63"/>
      <c r="E398" s="172"/>
      <c r="F398" s="147"/>
      <c r="G398" s="148"/>
      <c r="H398" s="130"/>
      <c r="I398" s="134"/>
      <c r="J398" s="130"/>
      <c r="K398" s="130"/>
      <c r="L398" s="130"/>
      <c r="M398" s="130"/>
      <c r="N398" s="130"/>
      <c r="O398" s="130"/>
      <c r="P398" s="130"/>
      <c r="Q398" s="130"/>
      <c r="R398" s="130"/>
      <c r="S398" s="130"/>
      <c r="T398" s="130"/>
      <c r="U398" s="130"/>
      <c r="V398" s="130"/>
      <c r="W398" s="130"/>
      <c r="X398" s="130"/>
      <c r="Y398" s="130"/>
      <c r="Z398" s="130"/>
    </row>
    <row r="399" ht="15.75" customHeight="1">
      <c r="A399" s="153" t="s">
        <v>51</v>
      </c>
      <c r="B399" s="154" t="s">
        <v>715</v>
      </c>
      <c r="C399" s="54" t="s">
        <v>559</v>
      </c>
      <c r="D399" s="63">
        <v>0.0</v>
      </c>
      <c r="E399" s="172"/>
      <c r="F399" s="147">
        <f t="shared" ref="F399:F404" si="17">D399*E399</f>
        <v>0</v>
      </c>
      <c r="G399" s="148"/>
      <c r="H399" s="130"/>
      <c r="I399" s="134"/>
      <c r="J399" s="130"/>
      <c r="K399" s="130"/>
      <c r="L399" s="130"/>
      <c r="M399" s="130"/>
      <c r="N399" s="130"/>
      <c r="O399" s="130"/>
      <c r="P399" s="130"/>
      <c r="Q399" s="130"/>
      <c r="R399" s="130"/>
      <c r="S399" s="130"/>
      <c r="T399" s="130"/>
      <c r="U399" s="130"/>
      <c r="V399" s="130"/>
      <c r="W399" s="130"/>
      <c r="X399" s="130"/>
      <c r="Y399" s="130"/>
      <c r="Z399" s="130"/>
    </row>
    <row r="400" ht="15.75" customHeight="1">
      <c r="A400" s="153" t="s">
        <v>53</v>
      </c>
      <c r="B400" s="154" t="s">
        <v>716</v>
      </c>
      <c r="C400" s="54" t="s">
        <v>559</v>
      </c>
      <c r="D400" s="63">
        <v>0.0</v>
      </c>
      <c r="E400" s="172"/>
      <c r="F400" s="147">
        <f t="shared" si="17"/>
        <v>0</v>
      </c>
      <c r="G400" s="148"/>
      <c r="H400" s="130"/>
      <c r="I400" s="134"/>
      <c r="J400" s="130"/>
      <c r="K400" s="130"/>
      <c r="L400" s="130"/>
      <c r="M400" s="130"/>
      <c r="N400" s="130"/>
      <c r="O400" s="130"/>
      <c r="P400" s="130"/>
      <c r="Q400" s="130"/>
      <c r="R400" s="130"/>
      <c r="S400" s="130"/>
      <c r="T400" s="130"/>
      <c r="U400" s="130"/>
      <c r="V400" s="130"/>
      <c r="W400" s="130"/>
      <c r="X400" s="130"/>
      <c r="Y400" s="130"/>
      <c r="Z400" s="130"/>
    </row>
    <row r="401" ht="15.75" customHeight="1">
      <c r="A401" s="153" t="s">
        <v>55</v>
      </c>
      <c r="B401" s="154" t="s">
        <v>717</v>
      </c>
      <c r="C401" s="54" t="s">
        <v>559</v>
      </c>
      <c r="D401" s="63">
        <v>0.0</v>
      </c>
      <c r="E401" s="172"/>
      <c r="F401" s="147">
        <f t="shared" si="17"/>
        <v>0</v>
      </c>
      <c r="G401" s="148"/>
      <c r="H401" s="130"/>
      <c r="I401" s="134"/>
      <c r="J401" s="130"/>
      <c r="K401" s="130"/>
      <c r="L401" s="130"/>
      <c r="M401" s="130"/>
      <c r="N401" s="130"/>
      <c r="O401" s="130"/>
      <c r="P401" s="130"/>
      <c r="Q401" s="130"/>
      <c r="R401" s="130"/>
      <c r="S401" s="130"/>
      <c r="T401" s="130"/>
      <c r="U401" s="130"/>
      <c r="V401" s="130"/>
      <c r="W401" s="130"/>
      <c r="X401" s="130"/>
      <c r="Y401" s="130"/>
      <c r="Z401" s="130"/>
    </row>
    <row r="402" ht="15.75" customHeight="1">
      <c r="A402" s="153" t="s">
        <v>57</v>
      </c>
      <c r="B402" s="154" t="s">
        <v>718</v>
      </c>
      <c r="C402" s="54" t="s">
        <v>559</v>
      </c>
      <c r="D402" s="63">
        <v>0.0</v>
      </c>
      <c r="E402" s="172"/>
      <c r="F402" s="147">
        <f t="shared" si="17"/>
        <v>0</v>
      </c>
      <c r="G402" s="148"/>
      <c r="H402" s="130"/>
      <c r="I402" s="134"/>
      <c r="J402" s="130"/>
      <c r="K402" s="130"/>
      <c r="L402" s="130"/>
      <c r="M402" s="130"/>
      <c r="N402" s="130"/>
      <c r="O402" s="130"/>
      <c r="P402" s="130"/>
      <c r="Q402" s="130"/>
      <c r="R402" s="130"/>
      <c r="S402" s="130"/>
      <c r="T402" s="130"/>
      <c r="U402" s="130"/>
      <c r="V402" s="130"/>
      <c r="W402" s="130"/>
      <c r="X402" s="130"/>
      <c r="Y402" s="130"/>
      <c r="Z402" s="130"/>
    </row>
    <row r="403" ht="15.75" customHeight="1">
      <c r="A403" s="153" t="s">
        <v>59</v>
      </c>
      <c r="B403" s="154" t="s">
        <v>719</v>
      </c>
      <c r="C403" s="54" t="s">
        <v>559</v>
      </c>
      <c r="D403" s="63">
        <v>0.0</v>
      </c>
      <c r="E403" s="172"/>
      <c r="F403" s="147">
        <f t="shared" si="17"/>
        <v>0</v>
      </c>
      <c r="G403" s="148"/>
      <c r="H403" s="130"/>
      <c r="I403" s="134"/>
      <c r="J403" s="130"/>
      <c r="K403" s="130"/>
      <c r="L403" s="130"/>
      <c r="M403" s="130"/>
      <c r="N403" s="130"/>
      <c r="O403" s="130"/>
      <c r="P403" s="130"/>
      <c r="Q403" s="130"/>
      <c r="R403" s="130"/>
      <c r="S403" s="130"/>
      <c r="T403" s="130"/>
      <c r="U403" s="130"/>
      <c r="V403" s="130"/>
      <c r="W403" s="130"/>
      <c r="X403" s="130"/>
      <c r="Y403" s="130"/>
      <c r="Z403" s="130"/>
    </row>
    <row r="404" ht="15.75" customHeight="1">
      <c r="A404" s="153" t="s">
        <v>204</v>
      </c>
      <c r="B404" s="154" t="s">
        <v>720</v>
      </c>
      <c r="C404" s="54" t="s">
        <v>559</v>
      </c>
      <c r="D404" s="63">
        <v>0.0</v>
      </c>
      <c r="E404" s="172"/>
      <c r="F404" s="147">
        <f t="shared" si="17"/>
        <v>0</v>
      </c>
      <c r="G404" s="148"/>
      <c r="H404" s="130"/>
      <c r="I404" s="134"/>
      <c r="J404" s="130"/>
      <c r="K404" s="130"/>
      <c r="L404" s="130"/>
      <c r="M404" s="130"/>
      <c r="N404" s="130"/>
      <c r="O404" s="130"/>
      <c r="P404" s="130"/>
      <c r="Q404" s="130"/>
      <c r="R404" s="130"/>
      <c r="S404" s="130"/>
      <c r="T404" s="130"/>
      <c r="U404" s="130"/>
      <c r="V404" s="130"/>
      <c r="W404" s="130"/>
      <c r="X404" s="130"/>
      <c r="Y404" s="130"/>
      <c r="Z404" s="130"/>
    </row>
    <row r="405" ht="15.75" customHeight="1">
      <c r="A405" s="153"/>
      <c r="B405" s="154"/>
      <c r="C405" s="97"/>
      <c r="D405" s="173"/>
      <c r="E405" s="172"/>
      <c r="F405" s="147"/>
      <c r="G405" s="148"/>
      <c r="H405" s="130"/>
      <c r="I405" s="134"/>
      <c r="J405" s="130"/>
      <c r="K405" s="130"/>
      <c r="L405" s="130"/>
      <c r="M405" s="130"/>
      <c r="N405" s="130"/>
      <c r="O405" s="130"/>
      <c r="P405" s="130"/>
      <c r="Q405" s="130"/>
      <c r="R405" s="130"/>
      <c r="S405" s="130"/>
      <c r="T405" s="130"/>
      <c r="U405" s="130"/>
      <c r="V405" s="130"/>
      <c r="W405" s="130"/>
      <c r="X405" s="130"/>
      <c r="Y405" s="130"/>
      <c r="Z405" s="130"/>
    </row>
    <row r="406" ht="15.75" customHeight="1">
      <c r="A406" s="153">
        <f>A398+0.01</f>
        <v>5.02</v>
      </c>
      <c r="B406" s="154" t="s">
        <v>721</v>
      </c>
      <c r="C406" s="97"/>
      <c r="D406" s="174"/>
      <c r="E406" s="172"/>
      <c r="F406" s="147"/>
      <c r="G406" s="148"/>
      <c r="H406" s="130"/>
      <c r="I406" s="134"/>
      <c r="J406" s="130"/>
      <c r="K406" s="130"/>
      <c r="L406" s="130"/>
      <c r="M406" s="130"/>
      <c r="N406" s="130"/>
      <c r="O406" s="130"/>
      <c r="P406" s="130"/>
      <c r="Q406" s="130"/>
      <c r="R406" s="130"/>
      <c r="S406" s="130"/>
      <c r="T406" s="130"/>
      <c r="U406" s="130"/>
      <c r="V406" s="130"/>
      <c r="W406" s="130"/>
      <c r="X406" s="130"/>
      <c r="Y406" s="130"/>
      <c r="Z406" s="130"/>
    </row>
    <row r="407" ht="15.75" customHeight="1">
      <c r="A407" s="153" t="s">
        <v>51</v>
      </c>
      <c r="B407" s="154" t="s">
        <v>722</v>
      </c>
      <c r="C407" s="54" t="s">
        <v>33</v>
      </c>
      <c r="D407" s="174"/>
      <c r="E407" s="172"/>
      <c r="F407" s="147">
        <f t="shared" ref="F407:F413" si="18">D407*E407</f>
        <v>0</v>
      </c>
      <c r="G407" s="148"/>
      <c r="H407" s="130"/>
      <c r="I407" s="134"/>
      <c r="J407" s="130"/>
      <c r="K407" s="130"/>
      <c r="L407" s="130"/>
      <c r="M407" s="130"/>
      <c r="N407" s="130"/>
      <c r="O407" s="130"/>
      <c r="P407" s="130"/>
      <c r="Q407" s="130"/>
      <c r="R407" s="130"/>
      <c r="S407" s="130"/>
      <c r="T407" s="130"/>
      <c r="U407" s="130"/>
      <c r="V407" s="130"/>
      <c r="W407" s="130"/>
      <c r="X407" s="130"/>
      <c r="Y407" s="130"/>
      <c r="Z407" s="130"/>
    </row>
    <row r="408" ht="15.75" customHeight="1">
      <c r="A408" s="153" t="s">
        <v>53</v>
      </c>
      <c r="B408" s="154" t="s">
        <v>723</v>
      </c>
      <c r="C408" s="54" t="s">
        <v>33</v>
      </c>
      <c r="D408" s="174"/>
      <c r="E408" s="172"/>
      <c r="F408" s="147">
        <f t="shared" si="18"/>
        <v>0</v>
      </c>
      <c r="G408" s="148"/>
      <c r="H408" s="130"/>
      <c r="I408" s="134"/>
      <c r="J408" s="130"/>
      <c r="K408" s="130"/>
      <c r="L408" s="130"/>
      <c r="M408" s="130"/>
      <c r="N408" s="130"/>
      <c r="O408" s="130"/>
      <c r="P408" s="130"/>
      <c r="Q408" s="130"/>
      <c r="R408" s="130"/>
      <c r="S408" s="130"/>
      <c r="T408" s="130"/>
      <c r="U408" s="130"/>
      <c r="V408" s="130"/>
      <c r="W408" s="130"/>
      <c r="X408" s="130"/>
      <c r="Y408" s="130"/>
      <c r="Z408" s="130"/>
    </row>
    <row r="409" ht="15.75" customHeight="1">
      <c r="A409" s="153" t="s">
        <v>55</v>
      </c>
      <c r="B409" s="154" t="s">
        <v>724</v>
      </c>
      <c r="C409" s="54" t="s">
        <v>33</v>
      </c>
      <c r="D409" s="174"/>
      <c r="E409" s="172"/>
      <c r="F409" s="147">
        <f t="shared" si="18"/>
        <v>0</v>
      </c>
      <c r="G409" s="148"/>
      <c r="H409" s="130"/>
      <c r="I409" s="134"/>
      <c r="J409" s="130"/>
      <c r="K409" s="130"/>
      <c r="L409" s="130"/>
      <c r="M409" s="130"/>
      <c r="N409" s="130"/>
      <c r="O409" s="130"/>
      <c r="P409" s="130"/>
      <c r="Q409" s="130"/>
      <c r="R409" s="130"/>
      <c r="S409" s="130"/>
      <c r="T409" s="130"/>
      <c r="U409" s="130"/>
      <c r="V409" s="130"/>
      <c r="W409" s="130"/>
      <c r="X409" s="130"/>
      <c r="Y409" s="130"/>
      <c r="Z409" s="130"/>
    </row>
    <row r="410" ht="15.75" customHeight="1">
      <c r="A410" s="153" t="s">
        <v>57</v>
      </c>
      <c r="B410" s="154" t="s">
        <v>725</v>
      </c>
      <c r="C410" s="54" t="s">
        <v>33</v>
      </c>
      <c r="D410" s="174"/>
      <c r="E410" s="172"/>
      <c r="F410" s="147">
        <f t="shared" si="18"/>
        <v>0</v>
      </c>
      <c r="G410" s="148"/>
      <c r="H410" s="130"/>
      <c r="I410" s="134"/>
      <c r="J410" s="130"/>
      <c r="K410" s="130"/>
      <c r="L410" s="130"/>
      <c r="M410" s="130"/>
      <c r="N410" s="130"/>
      <c r="O410" s="130"/>
      <c r="P410" s="130"/>
      <c r="Q410" s="130"/>
      <c r="R410" s="130"/>
      <c r="S410" s="130"/>
      <c r="T410" s="130"/>
      <c r="U410" s="130"/>
      <c r="V410" s="130"/>
      <c r="W410" s="130"/>
      <c r="X410" s="130"/>
      <c r="Y410" s="130"/>
      <c r="Z410" s="130"/>
    </row>
    <row r="411" ht="15.75" customHeight="1">
      <c r="A411" s="153" t="s">
        <v>59</v>
      </c>
      <c r="B411" s="154" t="s">
        <v>726</v>
      </c>
      <c r="C411" s="54" t="s">
        <v>33</v>
      </c>
      <c r="D411" s="174"/>
      <c r="E411" s="172"/>
      <c r="F411" s="147">
        <f t="shared" si="18"/>
        <v>0</v>
      </c>
      <c r="G411" s="148"/>
      <c r="H411" s="130"/>
      <c r="I411" s="134"/>
      <c r="J411" s="130"/>
      <c r="K411" s="130"/>
      <c r="L411" s="130"/>
      <c r="M411" s="130"/>
      <c r="N411" s="130"/>
      <c r="O411" s="130"/>
      <c r="P411" s="130"/>
      <c r="Q411" s="130"/>
      <c r="R411" s="130"/>
      <c r="S411" s="130"/>
      <c r="T411" s="130"/>
      <c r="U411" s="130"/>
      <c r="V411" s="130"/>
      <c r="W411" s="130"/>
      <c r="X411" s="130"/>
      <c r="Y411" s="130"/>
      <c r="Z411" s="130"/>
    </row>
    <row r="412" ht="15.75" customHeight="1">
      <c r="A412" s="153" t="s">
        <v>204</v>
      </c>
      <c r="B412" s="154" t="s">
        <v>727</v>
      </c>
      <c r="C412" s="54" t="s">
        <v>33</v>
      </c>
      <c r="D412" s="174"/>
      <c r="E412" s="172"/>
      <c r="F412" s="147">
        <f t="shared" si="18"/>
        <v>0</v>
      </c>
      <c r="G412" s="148"/>
      <c r="H412" s="130"/>
      <c r="I412" s="134"/>
      <c r="J412" s="130"/>
      <c r="K412" s="130"/>
      <c r="L412" s="130"/>
      <c r="M412" s="130"/>
      <c r="N412" s="130"/>
      <c r="O412" s="130"/>
      <c r="P412" s="130"/>
      <c r="Q412" s="130"/>
      <c r="R412" s="130"/>
      <c r="S412" s="130"/>
      <c r="T412" s="130"/>
      <c r="U412" s="130"/>
      <c r="V412" s="130"/>
      <c r="W412" s="130"/>
      <c r="X412" s="130"/>
      <c r="Y412" s="130"/>
      <c r="Z412" s="130"/>
    </row>
    <row r="413" ht="15.75" customHeight="1">
      <c r="A413" s="153" t="s">
        <v>240</v>
      </c>
      <c r="B413" s="154" t="s">
        <v>728</v>
      </c>
      <c r="C413" s="54" t="s">
        <v>33</v>
      </c>
      <c r="D413" s="174"/>
      <c r="E413" s="172"/>
      <c r="F413" s="147">
        <f t="shared" si="18"/>
        <v>0</v>
      </c>
      <c r="G413" s="148"/>
      <c r="H413" s="130"/>
      <c r="I413" s="134"/>
      <c r="J413" s="130"/>
      <c r="K413" s="130"/>
      <c r="L413" s="130"/>
      <c r="M413" s="130"/>
      <c r="N413" s="130"/>
      <c r="O413" s="130"/>
      <c r="P413" s="130"/>
      <c r="Q413" s="130"/>
      <c r="R413" s="130"/>
      <c r="S413" s="130"/>
      <c r="T413" s="130"/>
      <c r="U413" s="130"/>
      <c r="V413" s="130"/>
      <c r="W413" s="130"/>
      <c r="X413" s="130"/>
      <c r="Y413" s="130"/>
      <c r="Z413" s="130"/>
    </row>
    <row r="414" ht="15.75" customHeight="1">
      <c r="A414" s="153" t="s">
        <v>242</v>
      </c>
      <c r="B414" s="154" t="s">
        <v>729</v>
      </c>
      <c r="C414" s="54" t="s">
        <v>33</v>
      </c>
      <c r="D414" s="174"/>
      <c r="E414" s="172"/>
      <c r="F414" s="147"/>
      <c r="G414" s="148"/>
      <c r="H414" s="130"/>
      <c r="I414" s="134"/>
      <c r="J414" s="130"/>
      <c r="K414" s="130"/>
      <c r="L414" s="130"/>
      <c r="M414" s="130"/>
      <c r="N414" s="130"/>
      <c r="O414" s="130"/>
      <c r="P414" s="130"/>
      <c r="Q414" s="130"/>
      <c r="R414" s="130"/>
      <c r="S414" s="130"/>
      <c r="T414" s="130"/>
      <c r="U414" s="130"/>
      <c r="V414" s="130"/>
      <c r="W414" s="130"/>
      <c r="X414" s="130"/>
      <c r="Y414" s="130"/>
      <c r="Z414" s="130"/>
    </row>
    <row r="415" ht="15.75" customHeight="1">
      <c r="A415" s="153"/>
      <c r="B415" s="154"/>
      <c r="C415" s="97"/>
      <c r="D415" s="174"/>
      <c r="E415" s="172"/>
      <c r="F415" s="147"/>
      <c r="G415" s="148"/>
      <c r="H415" s="130"/>
      <c r="I415" s="134"/>
      <c r="J415" s="130"/>
      <c r="K415" s="130"/>
      <c r="L415" s="130"/>
      <c r="M415" s="130"/>
      <c r="N415" s="130"/>
      <c r="O415" s="130"/>
      <c r="P415" s="130"/>
      <c r="Q415" s="130"/>
      <c r="R415" s="130"/>
      <c r="S415" s="130"/>
      <c r="T415" s="130"/>
      <c r="U415" s="130"/>
      <c r="V415" s="130"/>
      <c r="W415" s="130"/>
      <c r="X415" s="130"/>
      <c r="Y415" s="130"/>
      <c r="Z415" s="130"/>
    </row>
    <row r="416" ht="15.75" customHeight="1">
      <c r="A416" s="153">
        <f>A406+0.01</f>
        <v>5.03</v>
      </c>
      <c r="B416" s="154" t="s">
        <v>730</v>
      </c>
      <c r="C416" s="97"/>
      <c r="D416" s="174"/>
      <c r="E416" s="172"/>
      <c r="F416" s="147"/>
      <c r="G416" s="148"/>
      <c r="H416" s="130"/>
      <c r="I416" s="134"/>
      <c r="J416" s="130"/>
      <c r="K416" s="130"/>
      <c r="L416" s="130"/>
      <c r="M416" s="130"/>
      <c r="N416" s="130"/>
      <c r="O416" s="130"/>
      <c r="P416" s="130"/>
      <c r="Q416" s="130"/>
      <c r="R416" s="130"/>
      <c r="S416" s="130"/>
      <c r="T416" s="130"/>
      <c r="U416" s="130"/>
      <c r="V416" s="130"/>
      <c r="W416" s="130"/>
      <c r="X416" s="130"/>
      <c r="Y416" s="130"/>
      <c r="Z416" s="130"/>
    </row>
    <row r="417" ht="15.75" customHeight="1">
      <c r="A417" s="153" t="s">
        <v>731</v>
      </c>
      <c r="B417" s="154" t="s">
        <v>732</v>
      </c>
      <c r="C417" s="54" t="s">
        <v>559</v>
      </c>
      <c r="D417" s="174">
        <v>650.0</v>
      </c>
      <c r="E417" s="172"/>
      <c r="F417" s="147">
        <f t="shared" ref="F417:F419" si="19">D417*E417</f>
        <v>0</v>
      </c>
      <c r="G417" s="148"/>
      <c r="H417" s="130"/>
      <c r="I417" s="134"/>
      <c r="J417" s="130"/>
      <c r="K417" s="130"/>
      <c r="L417" s="130"/>
      <c r="M417" s="130"/>
      <c r="N417" s="130"/>
      <c r="O417" s="130"/>
      <c r="P417" s="130"/>
      <c r="Q417" s="130"/>
      <c r="R417" s="130"/>
      <c r="S417" s="130"/>
      <c r="T417" s="130"/>
      <c r="U417" s="130"/>
      <c r="V417" s="130"/>
      <c r="W417" s="130"/>
      <c r="X417" s="130"/>
      <c r="Y417" s="130"/>
      <c r="Z417" s="130"/>
    </row>
    <row r="418" ht="15.75" customHeight="1">
      <c r="A418" s="153" t="s">
        <v>733</v>
      </c>
      <c r="B418" s="154" t="s">
        <v>734</v>
      </c>
      <c r="C418" s="54" t="s">
        <v>559</v>
      </c>
      <c r="D418" s="174">
        <v>350.0</v>
      </c>
      <c r="E418" s="172"/>
      <c r="F418" s="147">
        <f t="shared" si="19"/>
        <v>0</v>
      </c>
      <c r="G418" s="148"/>
      <c r="H418" s="130"/>
      <c r="I418" s="134"/>
      <c r="J418" s="130"/>
      <c r="K418" s="130"/>
      <c r="L418" s="130"/>
      <c r="M418" s="130"/>
      <c r="N418" s="130"/>
      <c r="O418" s="130"/>
      <c r="P418" s="130"/>
      <c r="Q418" s="130"/>
      <c r="R418" s="130"/>
      <c r="S418" s="130"/>
      <c r="T418" s="130"/>
      <c r="U418" s="130"/>
      <c r="V418" s="130"/>
      <c r="W418" s="130"/>
      <c r="X418" s="130"/>
      <c r="Y418" s="130"/>
      <c r="Z418" s="130"/>
    </row>
    <row r="419" ht="15.75" customHeight="1">
      <c r="A419" s="153" t="s">
        <v>55</v>
      </c>
      <c r="B419" s="154" t="s">
        <v>735</v>
      </c>
      <c r="C419" s="54" t="s">
        <v>559</v>
      </c>
      <c r="D419" s="174">
        <v>750.0</v>
      </c>
      <c r="E419" s="172"/>
      <c r="F419" s="147">
        <f t="shared" si="19"/>
        <v>0</v>
      </c>
      <c r="G419" s="148"/>
      <c r="H419" s="130"/>
      <c r="I419" s="134"/>
      <c r="J419" s="130"/>
      <c r="K419" s="130"/>
      <c r="L419" s="130"/>
      <c r="M419" s="130"/>
      <c r="N419" s="130"/>
      <c r="O419" s="130"/>
      <c r="P419" s="130"/>
      <c r="Q419" s="130"/>
      <c r="R419" s="130"/>
      <c r="S419" s="130"/>
      <c r="T419" s="130"/>
      <c r="U419" s="130"/>
      <c r="V419" s="130"/>
      <c r="W419" s="130"/>
      <c r="X419" s="130"/>
      <c r="Y419" s="130"/>
      <c r="Z419" s="130"/>
    </row>
    <row r="420" ht="15.75" customHeight="1">
      <c r="A420" s="153"/>
      <c r="B420" s="154"/>
      <c r="C420" s="97"/>
      <c r="D420" s="174"/>
      <c r="E420" s="172"/>
      <c r="F420" s="147"/>
      <c r="G420" s="148"/>
      <c r="H420" s="130"/>
      <c r="I420" s="134"/>
      <c r="J420" s="130"/>
      <c r="K420" s="130"/>
      <c r="L420" s="130"/>
      <c r="M420" s="130"/>
      <c r="N420" s="130"/>
      <c r="O420" s="130"/>
      <c r="P420" s="130"/>
      <c r="Q420" s="130"/>
      <c r="R420" s="130"/>
      <c r="S420" s="130"/>
      <c r="T420" s="130"/>
      <c r="U420" s="130"/>
      <c r="V420" s="130"/>
      <c r="W420" s="130"/>
      <c r="X420" s="130"/>
      <c r="Y420" s="130"/>
      <c r="Z420" s="130"/>
    </row>
    <row r="421" ht="15.75" customHeight="1">
      <c r="A421" s="153">
        <f>A416+0.01</f>
        <v>5.04</v>
      </c>
      <c r="B421" s="154" t="s">
        <v>736</v>
      </c>
      <c r="C421" s="97"/>
      <c r="D421" s="174"/>
      <c r="E421" s="172"/>
      <c r="F421" s="147"/>
      <c r="G421" s="148"/>
      <c r="H421" s="130"/>
      <c r="I421" s="134"/>
      <c r="J421" s="130"/>
      <c r="K421" s="130"/>
      <c r="L421" s="130"/>
      <c r="M421" s="130"/>
      <c r="N421" s="130"/>
      <c r="O421" s="130"/>
      <c r="P421" s="130"/>
      <c r="Q421" s="130"/>
      <c r="R421" s="130"/>
      <c r="S421" s="130"/>
      <c r="T421" s="130"/>
      <c r="U421" s="130"/>
      <c r="V421" s="130"/>
      <c r="W421" s="130"/>
      <c r="X421" s="130"/>
      <c r="Y421" s="130"/>
      <c r="Z421" s="130"/>
    </row>
    <row r="422" ht="15.75" customHeight="1">
      <c r="A422" s="153" t="s">
        <v>731</v>
      </c>
      <c r="B422" s="154" t="s">
        <v>737</v>
      </c>
      <c r="C422" s="54" t="s">
        <v>33</v>
      </c>
      <c r="D422" s="174">
        <v>175.0</v>
      </c>
      <c r="E422" s="172"/>
      <c r="F422" s="147">
        <f t="shared" ref="F422:F425" si="20">D422*E422</f>
        <v>0</v>
      </c>
      <c r="G422" s="148"/>
      <c r="H422" s="130"/>
      <c r="I422" s="134"/>
      <c r="J422" s="130"/>
      <c r="K422" s="130"/>
      <c r="L422" s="130"/>
      <c r="M422" s="130"/>
      <c r="N422" s="130"/>
      <c r="O422" s="130"/>
      <c r="P422" s="130"/>
      <c r="Q422" s="130"/>
      <c r="R422" s="130"/>
      <c r="S422" s="130"/>
      <c r="T422" s="130"/>
      <c r="U422" s="130"/>
      <c r="V422" s="130"/>
      <c r="W422" s="130"/>
      <c r="X422" s="130"/>
      <c r="Y422" s="130"/>
      <c r="Z422" s="130"/>
    </row>
    <row r="423" ht="15.75" customHeight="1">
      <c r="A423" s="153" t="s">
        <v>53</v>
      </c>
      <c r="B423" s="154" t="s">
        <v>738</v>
      </c>
      <c r="C423" s="54" t="s">
        <v>33</v>
      </c>
      <c r="D423" s="174">
        <v>115.0</v>
      </c>
      <c r="E423" s="172"/>
      <c r="F423" s="147">
        <f t="shared" si="20"/>
        <v>0</v>
      </c>
      <c r="G423" s="148"/>
      <c r="H423" s="130"/>
      <c r="I423" s="134"/>
      <c r="J423" s="130"/>
      <c r="K423" s="130"/>
      <c r="L423" s="130"/>
      <c r="M423" s="130"/>
      <c r="N423" s="130"/>
      <c r="O423" s="130"/>
      <c r="P423" s="130"/>
      <c r="Q423" s="130"/>
      <c r="R423" s="130"/>
      <c r="S423" s="130"/>
      <c r="T423" s="130"/>
      <c r="U423" s="130"/>
      <c r="V423" s="130"/>
      <c r="W423" s="130"/>
      <c r="X423" s="130"/>
      <c r="Y423" s="130"/>
      <c r="Z423" s="130"/>
    </row>
    <row r="424" ht="15.75" customHeight="1">
      <c r="A424" s="153" t="s">
        <v>55</v>
      </c>
      <c r="B424" s="154" t="s">
        <v>739</v>
      </c>
      <c r="C424" s="54" t="s">
        <v>33</v>
      </c>
      <c r="D424" s="174">
        <v>230.0</v>
      </c>
      <c r="E424" s="172"/>
      <c r="F424" s="147">
        <f t="shared" si="20"/>
        <v>0</v>
      </c>
      <c r="G424" s="148"/>
      <c r="H424" s="130"/>
      <c r="I424" s="134"/>
      <c r="J424" s="130"/>
      <c r="K424" s="130"/>
      <c r="L424" s="130"/>
      <c r="M424" s="130"/>
      <c r="N424" s="130"/>
      <c r="O424" s="130"/>
      <c r="P424" s="130"/>
      <c r="Q424" s="130"/>
      <c r="R424" s="130"/>
      <c r="S424" s="130"/>
      <c r="T424" s="130"/>
      <c r="U424" s="130"/>
      <c r="V424" s="130"/>
      <c r="W424" s="130"/>
      <c r="X424" s="130"/>
      <c r="Y424" s="130"/>
      <c r="Z424" s="130"/>
    </row>
    <row r="425" ht="15.75" customHeight="1">
      <c r="A425" s="153" t="s">
        <v>740</v>
      </c>
      <c r="B425" s="154" t="s">
        <v>741</v>
      </c>
      <c r="C425" s="54" t="s">
        <v>33</v>
      </c>
      <c r="D425" s="174">
        <v>150.0</v>
      </c>
      <c r="E425" s="172"/>
      <c r="F425" s="147">
        <f t="shared" si="20"/>
        <v>0</v>
      </c>
      <c r="G425" s="148"/>
      <c r="H425" s="130"/>
      <c r="I425" s="134"/>
      <c r="J425" s="130"/>
      <c r="K425" s="130"/>
      <c r="L425" s="130"/>
      <c r="M425" s="130"/>
      <c r="N425" s="130"/>
      <c r="O425" s="130"/>
      <c r="P425" s="130"/>
      <c r="Q425" s="130"/>
      <c r="R425" s="130"/>
      <c r="S425" s="130"/>
      <c r="T425" s="130"/>
      <c r="U425" s="130"/>
      <c r="V425" s="130"/>
      <c r="W425" s="130"/>
      <c r="X425" s="130"/>
      <c r="Y425" s="130"/>
      <c r="Z425" s="130"/>
    </row>
    <row r="426" ht="15.75" customHeight="1">
      <c r="A426" s="153"/>
      <c r="B426" s="154"/>
      <c r="C426" s="97"/>
      <c r="D426" s="174"/>
      <c r="E426" s="172"/>
      <c r="F426" s="147"/>
      <c r="G426" s="148"/>
      <c r="H426" s="130"/>
      <c r="I426" s="134"/>
      <c r="J426" s="130"/>
      <c r="K426" s="130"/>
      <c r="L426" s="130"/>
      <c r="M426" s="130"/>
      <c r="N426" s="130"/>
      <c r="O426" s="130"/>
      <c r="P426" s="130"/>
      <c r="Q426" s="130"/>
      <c r="R426" s="130"/>
      <c r="S426" s="130"/>
      <c r="T426" s="130"/>
      <c r="U426" s="130"/>
      <c r="V426" s="130"/>
      <c r="W426" s="130"/>
      <c r="X426" s="130"/>
      <c r="Y426" s="130"/>
      <c r="Z426" s="130"/>
    </row>
    <row r="427" ht="158.25" customHeight="1">
      <c r="A427" s="153">
        <f>A421+0.01</f>
        <v>5.05</v>
      </c>
      <c r="B427" s="154" t="s">
        <v>742</v>
      </c>
      <c r="C427" s="97"/>
      <c r="D427" s="174"/>
      <c r="E427" s="172"/>
      <c r="F427" s="147"/>
      <c r="G427" s="148"/>
      <c r="H427" s="130"/>
      <c r="I427" s="134"/>
      <c r="J427" s="130"/>
      <c r="K427" s="130"/>
      <c r="L427" s="130"/>
      <c r="M427" s="130"/>
      <c r="N427" s="130"/>
      <c r="O427" s="130"/>
      <c r="P427" s="130"/>
      <c r="Q427" s="130"/>
      <c r="R427" s="130"/>
      <c r="S427" s="130"/>
      <c r="T427" s="130"/>
      <c r="U427" s="130"/>
      <c r="V427" s="130"/>
      <c r="W427" s="130"/>
      <c r="X427" s="130"/>
      <c r="Y427" s="130"/>
      <c r="Z427" s="130"/>
    </row>
    <row r="428" ht="15.75" customHeight="1">
      <c r="A428" s="153" t="s">
        <v>51</v>
      </c>
      <c r="B428" s="154" t="s">
        <v>743</v>
      </c>
      <c r="C428" s="54" t="s">
        <v>559</v>
      </c>
      <c r="D428" s="174">
        <v>60.0</v>
      </c>
      <c r="E428" s="172"/>
      <c r="F428" s="147">
        <f t="shared" ref="F428:F433" si="21">D428*E428</f>
        <v>0</v>
      </c>
      <c r="G428" s="148"/>
      <c r="H428" s="130"/>
      <c r="I428" s="134"/>
      <c r="J428" s="130"/>
      <c r="K428" s="130"/>
      <c r="L428" s="130"/>
      <c r="M428" s="130"/>
      <c r="N428" s="130"/>
      <c r="O428" s="130"/>
      <c r="P428" s="130"/>
      <c r="Q428" s="130"/>
      <c r="R428" s="130"/>
      <c r="S428" s="130"/>
      <c r="T428" s="130"/>
      <c r="U428" s="130"/>
      <c r="V428" s="130"/>
      <c r="W428" s="130"/>
      <c r="X428" s="130"/>
      <c r="Y428" s="130"/>
      <c r="Z428" s="130"/>
    </row>
    <row r="429" ht="15.75" customHeight="1">
      <c r="A429" s="153" t="s">
        <v>53</v>
      </c>
      <c r="B429" s="154" t="s">
        <v>744</v>
      </c>
      <c r="C429" s="54" t="s">
        <v>559</v>
      </c>
      <c r="D429" s="174">
        <v>60.0</v>
      </c>
      <c r="E429" s="172"/>
      <c r="F429" s="147">
        <f t="shared" si="21"/>
        <v>0</v>
      </c>
      <c r="G429" s="148"/>
      <c r="H429" s="130"/>
      <c r="I429" s="134"/>
      <c r="J429" s="130"/>
      <c r="K429" s="130"/>
      <c r="L429" s="130"/>
      <c r="M429" s="130"/>
      <c r="N429" s="130"/>
      <c r="O429" s="130"/>
      <c r="P429" s="130"/>
      <c r="Q429" s="130"/>
      <c r="R429" s="130"/>
      <c r="S429" s="130"/>
      <c r="T429" s="130"/>
      <c r="U429" s="130"/>
      <c r="V429" s="130"/>
      <c r="W429" s="130"/>
      <c r="X429" s="130"/>
      <c r="Y429" s="130"/>
      <c r="Z429" s="130"/>
    </row>
    <row r="430" ht="15.75" customHeight="1">
      <c r="A430" s="153"/>
      <c r="B430" s="154"/>
      <c r="C430" s="97"/>
      <c r="D430" s="174"/>
      <c r="E430" s="172"/>
      <c r="F430" s="147">
        <f t="shared" si="21"/>
        <v>0</v>
      </c>
      <c r="G430" s="148"/>
      <c r="H430" s="130"/>
      <c r="I430" s="134"/>
      <c r="J430" s="130"/>
      <c r="K430" s="130"/>
      <c r="L430" s="130"/>
      <c r="M430" s="130"/>
      <c r="N430" s="130"/>
      <c r="O430" s="130"/>
      <c r="P430" s="130"/>
      <c r="Q430" s="130"/>
      <c r="R430" s="130"/>
      <c r="S430" s="130"/>
      <c r="T430" s="130"/>
      <c r="U430" s="130"/>
      <c r="V430" s="130"/>
      <c r="W430" s="130"/>
      <c r="X430" s="130"/>
      <c r="Y430" s="130"/>
      <c r="Z430" s="130"/>
    </row>
    <row r="431" ht="15.75" customHeight="1">
      <c r="A431" s="153">
        <f>A427+0.01</f>
        <v>5.06</v>
      </c>
      <c r="B431" s="154" t="s">
        <v>745</v>
      </c>
      <c r="C431" s="54" t="s">
        <v>559</v>
      </c>
      <c r="D431" s="174">
        <v>40.0</v>
      </c>
      <c r="E431" s="172"/>
      <c r="F431" s="147">
        <f t="shared" si="21"/>
        <v>0</v>
      </c>
      <c r="G431" s="148"/>
      <c r="H431" s="130"/>
      <c r="I431" s="134"/>
      <c r="J431" s="130"/>
      <c r="K431" s="130"/>
      <c r="L431" s="130"/>
      <c r="M431" s="130"/>
      <c r="N431" s="130"/>
      <c r="O431" s="130"/>
      <c r="P431" s="130"/>
      <c r="Q431" s="130"/>
      <c r="R431" s="130"/>
      <c r="S431" s="130"/>
      <c r="T431" s="130"/>
      <c r="U431" s="130"/>
      <c r="V431" s="130"/>
      <c r="W431" s="130"/>
      <c r="X431" s="130"/>
      <c r="Y431" s="130"/>
      <c r="Z431" s="130"/>
    </row>
    <row r="432" ht="15.75" customHeight="1">
      <c r="A432" s="153">
        <f t="shared" ref="A432:A433" si="22">A431+0.01</f>
        <v>5.07</v>
      </c>
      <c r="B432" s="154" t="s">
        <v>746</v>
      </c>
      <c r="C432" s="54" t="s">
        <v>33</v>
      </c>
      <c r="D432" s="174">
        <v>61.0</v>
      </c>
      <c r="E432" s="172"/>
      <c r="F432" s="147">
        <f t="shared" si="21"/>
        <v>0</v>
      </c>
      <c r="G432" s="148"/>
      <c r="H432" s="130"/>
      <c r="I432" s="134"/>
      <c r="J432" s="130"/>
      <c r="K432" s="130"/>
      <c r="L432" s="130"/>
      <c r="M432" s="130"/>
      <c r="N432" s="130"/>
      <c r="O432" s="130"/>
      <c r="P432" s="130"/>
      <c r="Q432" s="130"/>
      <c r="R432" s="130"/>
      <c r="S432" s="130"/>
      <c r="T432" s="130"/>
      <c r="U432" s="130"/>
      <c r="V432" s="130"/>
      <c r="W432" s="130"/>
      <c r="X432" s="130"/>
      <c r="Y432" s="130"/>
      <c r="Z432" s="130"/>
    </row>
    <row r="433" ht="15.75" customHeight="1">
      <c r="A433" s="153">
        <f t="shared" si="22"/>
        <v>5.08</v>
      </c>
      <c r="B433" s="154" t="s">
        <v>747</v>
      </c>
      <c r="C433" s="54" t="s">
        <v>33</v>
      </c>
      <c r="D433" s="174">
        <v>245.0</v>
      </c>
      <c r="E433" s="172"/>
      <c r="F433" s="147">
        <f t="shared" si="21"/>
        <v>0</v>
      </c>
      <c r="G433" s="148"/>
      <c r="H433" s="130"/>
      <c r="I433" s="134"/>
      <c r="J433" s="130"/>
      <c r="K433" s="130"/>
      <c r="L433" s="130"/>
      <c r="M433" s="130"/>
      <c r="N433" s="130"/>
      <c r="O433" s="130"/>
      <c r="P433" s="130"/>
      <c r="Q433" s="130"/>
      <c r="R433" s="130"/>
      <c r="S433" s="130"/>
      <c r="T433" s="130"/>
      <c r="U433" s="130"/>
      <c r="V433" s="130"/>
      <c r="W433" s="130"/>
      <c r="X433" s="130"/>
      <c r="Y433" s="130"/>
      <c r="Z433" s="130"/>
    </row>
    <row r="434" ht="15.75" customHeight="1">
      <c r="A434" s="153"/>
      <c r="B434" s="154"/>
      <c r="C434" s="97"/>
      <c r="D434" s="174"/>
      <c r="E434" s="100"/>
      <c r="F434" s="147"/>
      <c r="G434" s="148"/>
      <c r="H434" s="130"/>
      <c r="I434" s="134"/>
      <c r="J434" s="130"/>
      <c r="K434" s="130"/>
      <c r="L434" s="130"/>
      <c r="M434" s="130"/>
      <c r="N434" s="130"/>
      <c r="O434" s="130"/>
      <c r="P434" s="130"/>
      <c r="Q434" s="130"/>
      <c r="R434" s="130"/>
      <c r="S434" s="130"/>
      <c r="T434" s="130"/>
      <c r="U434" s="130"/>
      <c r="V434" s="130"/>
      <c r="W434" s="130"/>
      <c r="X434" s="130"/>
      <c r="Y434" s="130"/>
      <c r="Z434" s="130"/>
    </row>
    <row r="435" ht="15.75" customHeight="1">
      <c r="A435" s="149"/>
      <c r="B435" s="150" t="s">
        <v>553</v>
      </c>
      <c r="C435" s="149"/>
      <c r="D435" s="151"/>
      <c r="E435" s="152"/>
      <c r="F435" s="152">
        <f>SUM(F398:F433)</f>
        <v>0</v>
      </c>
      <c r="G435" s="148"/>
      <c r="H435" s="130"/>
      <c r="I435" s="134"/>
      <c r="J435" s="130"/>
      <c r="K435" s="130"/>
      <c r="L435" s="130"/>
      <c r="M435" s="130"/>
      <c r="N435" s="130"/>
      <c r="O435" s="130"/>
      <c r="P435" s="130"/>
      <c r="Q435" s="130"/>
      <c r="R435" s="130"/>
      <c r="S435" s="130"/>
      <c r="T435" s="130"/>
      <c r="U435" s="130"/>
      <c r="V435" s="130"/>
      <c r="W435" s="130"/>
      <c r="X435" s="130"/>
      <c r="Y435" s="130"/>
      <c r="Z435" s="130"/>
    </row>
    <row r="436" ht="15.75" customHeight="1">
      <c r="A436" s="97"/>
      <c r="B436" s="145"/>
      <c r="C436" s="97"/>
      <c r="D436" s="146"/>
      <c r="E436" s="147"/>
      <c r="F436" s="147"/>
      <c r="G436" s="148"/>
      <c r="H436" s="130"/>
      <c r="I436" s="134"/>
      <c r="J436" s="130"/>
      <c r="K436" s="130"/>
      <c r="L436" s="130"/>
      <c r="M436" s="130"/>
      <c r="N436" s="130"/>
      <c r="O436" s="130"/>
      <c r="P436" s="130"/>
      <c r="Q436" s="130"/>
      <c r="R436" s="130"/>
      <c r="S436" s="130"/>
      <c r="T436" s="130"/>
      <c r="U436" s="130"/>
      <c r="V436" s="130"/>
      <c r="W436" s="130"/>
      <c r="X436" s="130"/>
      <c r="Y436" s="130"/>
      <c r="Z436" s="130"/>
    </row>
    <row r="437" ht="15.75" customHeight="1">
      <c r="A437" s="49"/>
      <c r="B437" s="49" t="s">
        <v>383</v>
      </c>
      <c r="C437" s="49"/>
      <c r="D437" s="140"/>
      <c r="E437" s="190"/>
      <c r="F437" s="190">
        <f>F435+F394+F312+F273+F178</f>
        <v>0</v>
      </c>
      <c r="G437" s="142"/>
      <c r="H437" s="143"/>
      <c r="I437" s="144"/>
      <c r="J437" s="143"/>
      <c r="K437" s="143"/>
      <c r="L437" s="143"/>
      <c r="M437" s="143"/>
      <c r="N437" s="143"/>
      <c r="O437" s="143"/>
      <c r="P437" s="143"/>
      <c r="Q437" s="143"/>
      <c r="R437" s="143"/>
      <c r="S437" s="143"/>
      <c r="T437" s="143"/>
      <c r="U437" s="143"/>
      <c r="V437" s="143"/>
      <c r="W437" s="143"/>
      <c r="X437" s="143"/>
      <c r="Y437" s="143"/>
      <c r="Z437" s="143"/>
    </row>
    <row r="438" ht="15.75" customHeight="1">
      <c r="A438" s="191"/>
      <c r="B438" s="191"/>
      <c r="C438" s="192"/>
      <c r="D438" s="193"/>
      <c r="E438" s="194"/>
      <c r="F438" s="195"/>
      <c r="G438" s="130"/>
      <c r="H438" s="130"/>
      <c r="I438" s="134"/>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29"/>
      <c r="D439" s="131"/>
      <c r="E439" s="132"/>
      <c r="F439" s="133"/>
      <c r="G439" s="130"/>
      <c r="H439" s="130"/>
      <c r="I439" s="134"/>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29"/>
      <c r="D440" s="131"/>
      <c r="E440" s="132"/>
      <c r="F440" s="133"/>
      <c r="G440" s="130"/>
      <c r="H440" s="130"/>
      <c r="I440" s="134"/>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29"/>
      <c r="D441" s="131"/>
      <c r="E441" s="132"/>
      <c r="F441" s="133"/>
      <c r="G441" s="130"/>
      <c r="H441" s="130"/>
      <c r="I441" s="134"/>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29"/>
      <c r="D442" s="131"/>
      <c r="E442" s="132"/>
      <c r="F442" s="133"/>
      <c r="G442" s="130"/>
      <c r="H442" s="130"/>
      <c r="I442" s="134"/>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29"/>
      <c r="D443" s="131"/>
      <c r="E443" s="132"/>
      <c r="F443" s="133"/>
      <c r="G443" s="130"/>
      <c r="H443" s="130"/>
      <c r="I443" s="134"/>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29"/>
      <c r="D444" s="131"/>
      <c r="E444" s="132"/>
      <c r="F444" s="133"/>
      <c r="G444" s="130"/>
      <c r="H444" s="130"/>
      <c r="I444" s="134"/>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29"/>
      <c r="D445" s="131"/>
      <c r="E445" s="132"/>
      <c r="F445" s="133"/>
      <c r="G445" s="130"/>
      <c r="H445" s="130"/>
      <c r="I445" s="134"/>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29"/>
      <c r="D446" s="131"/>
      <c r="E446" s="132"/>
      <c r="F446" s="133"/>
      <c r="G446" s="130"/>
      <c r="H446" s="130"/>
      <c r="I446" s="134"/>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29"/>
      <c r="D447" s="131"/>
      <c r="E447" s="132"/>
      <c r="F447" s="133"/>
      <c r="G447" s="130"/>
      <c r="H447" s="130"/>
      <c r="I447" s="134"/>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29"/>
      <c r="D448" s="131"/>
      <c r="E448" s="132"/>
      <c r="F448" s="133"/>
      <c r="G448" s="130"/>
      <c r="H448" s="130"/>
      <c r="I448" s="134"/>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29"/>
      <c r="D449" s="131"/>
      <c r="E449" s="132"/>
      <c r="F449" s="133"/>
      <c r="G449" s="130"/>
      <c r="H449" s="130"/>
      <c r="I449" s="134"/>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29"/>
      <c r="D450" s="131"/>
      <c r="E450" s="132"/>
      <c r="F450" s="133"/>
      <c r="G450" s="130"/>
      <c r="H450" s="130"/>
      <c r="I450" s="134"/>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29"/>
      <c r="D451" s="131"/>
      <c r="E451" s="132"/>
      <c r="F451" s="133"/>
      <c r="G451" s="130"/>
      <c r="H451" s="130"/>
      <c r="I451" s="134"/>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29"/>
      <c r="D452" s="131"/>
      <c r="E452" s="132"/>
      <c r="F452" s="133"/>
      <c r="G452" s="130"/>
      <c r="H452" s="130"/>
      <c r="I452" s="134"/>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29"/>
      <c r="D453" s="131"/>
      <c r="E453" s="132"/>
      <c r="F453" s="133"/>
      <c r="G453" s="130"/>
      <c r="H453" s="130"/>
      <c r="I453" s="134"/>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29"/>
      <c r="D454" s="131"/>
      <c r="E454" s="132"/>
      <c r="F454" s="133"/>
      <c r="G454" s="130"/>
      <c r="H454" s="130"/>
      <c r="I454" s="134"/>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29"/>
      <c r="D455" s="131"/>
      <c r="E455" s="132"/>
      <c r="F455" s="133"/>
      <c r="G455" s="130"/>
      <c r="H455" s="130"/>
      <c r="I455" s="134"/>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29"/>
      <c r="D456" s="131"/>
      <c r="E456" s="132"/>
      <c r="F456" s="133"/>
      <c r="G456" s="130"/>
      <c r="H456" s="130"/>
      <c r="I456" s="134"/>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29"/>
      <c r="D457" s="131"/>
      <c r="E457" s="132"/>
      <c r="F457" s="133"/>
      <c r="G457" s="130"/>
      <c r="H457" s="130"/>
      <c r="I457" s="134"/>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29"/>
      <c r="D458" s="131"/>
      <c r="E458" s="132"/>
      <c r="F458" s="133"/>
      <c r="G458" s="130"/>
      <c r="H458" s="130"/>
      <c r="I458" s="134"/>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29"/>
      <c r="D459" s="131"/>
      <c r="E459" s="132"/>
      <c r="F459" s="133"/>
      <c r="G459" s="130"/>
      <c r="H459" s="130"/>
      <c r="I459" s="134"/>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29"/>
      <c r="D460" s="131"/>
      <c r="E460" s="132"/>
      <c r="F460" s="133"/>
      <c r="G460" s="130"/>
      <c r="H460" s="130"/>
      <c r="I460" s="134"/>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29"/>
      <c r="D461" s="131"/>
      <c r="E461" s="132"/>
      <c r="F461" s="133"/>
      <c r="G461" s="130"/>
      <c r="H461" s="130"/>
      <c r="I461" s="134"/>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29"/>
      <c r="D462" s="131"/>
      <c r="E462" s="132"/>
      <c r="F462" s="133"/>
      <c r="G462" s="130"/>
      <c r="H462" s="130"/>
      <c r="I462" s="134"/>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29"/>
      <c r="D463" s="131"/>
      <c r="E463" s="132"/>
      <c r="F463" s="133"/>
      <c r="G463" s="130"/>
      <c r="H463" s="130"/>
      <c r="I463" s="134"/>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29"/>
      <c r="D464" s="131"/>
      <c r="E464" s="132"/>
      <c r="F464" s="133"/>
      <c r="G464" s="130"/>
      <c r="H464" s="130"/>
      <c r="I464" s="134"/>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29"/>
      <c r="D465" s="131"/>
      <c r="E465" s="132"/>
      <c r="F465" s="133"/>
      <c r="G465" s="130"/>
      <c r="H465" s="130"/>
      <c r="I465" s="134"/>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29"/>
      <c r="D466" s="131"/>
      <c r="E466" s="132"/>
      <c r="F466" s="133"/>
      <c r="G466" s="130"/>
      <c r="H466" s="130"/>
      <c r="I466" s="134"/>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29"/>
      <c r="D467" s="131"/>
      <c r="E467" s="132"/>
      <c r="F467" s="133"/>
      <c r="G467" s="130"/>
      <c r="H467" s="130"/>
      <c r="I467" s="134"/>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29"/>
      <c r="D468" s="131"/>
      <c r="E468" s="132"/>
      <c r="F468" s="133"/>
      <c r="G468" s="130"/>
      <c r="H468" s="130"/>
      <c r="I468" s="134"/>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29"/>
      <c r="D469" s="131"/>
      <c r="E469" s="132"/>
      <c r="F469" s="133"/>
      <c r="G469" s="130"/>
      <c r="H469" s="130"/>
      <c r="I469" s="134"/>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29"/>
      <c r="D470" s="131"/>
      <c r="E470" s="132"/>
      <c r="F470" s="133"/>
      <c r="G470" s="130"/>
      <c r="H470" s="130"/>
      <c r="I470" s="134"/>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29"/>
      <c r="D471" s="131"/>
      <c r="E471" s="132"/>
      <c r="F471" s="133"/>
      <c r="G471" s="130"/>
      <c r="H471" s="130"/>
      <c r="I471" s="134"/>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29"/>
      <c r="D472" s="131"/>
      <c r="E472" s="132"/>
      <c r="F472" s="133"/>
      <c r="G472" s="130"/>
      <c r="H472" s="130"/>
      <c r="I472" s="134"/>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29"/>
      <c r="D473" s="131"/>
      <c r="E473" s="132"/>
      <c r="F473" s="133"/>
      <c r="G473" s="130"/>
      <c r="H473" s="130"/>
      <c r="I473" s="134"/>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29"/>
      <c r="D474" s="131"/>
      <c r="E474" s="132"/>
      <c r="F474" s="133"/>
      <c r="G474" s="130"/>
      <c r="H474" s="130"/>
      <c r="I474" s="134"/>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29"/>
      <c r="D475" s="131"/>
      <c r="E475" s="132"/>
      <c r="F475" s="133"/>
      <c r="G475" s="130"/>
      <c r="H475" s="130"/>
      <c r="I475" s="134"/>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29"/>
      <c r="D476" s="131"/>
      <c r="E476" s="132"/>
      <c r="F476" s="133"/>
      <c r="G476" s="130"/>
      <c r="H476" s="130"/>
      <c r="I476" s="134"/>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29"/>
      <c r="D477" s="131"/>
      <c r="E477" s="132"/>
      <c r="F477" s="133"/>
      <c r="G477" s="130"/>
      <c r="H477" s="130"/>
      <c r="I477" s="134"/>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29"/>
      <c r="D478" s="131"/>
      <c r="E478" s="132"/>
      <c r="F478" s="133"/>
      <c r="G478" s="130"/>
      <c r="H478" s="130"/>
      <c r="I478" s="134"/>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29"/>
      <c r="D479" s="131"/>
      <c r="E479" s="132"/>
      <c r="F479" s="133"/>
      <c r="G479" s="130"/>
      <c r="H479" s="130"/>
      <c r="I479" s="134"/>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29"/>
      <c r="D480" s="131"/>
      <c r="E480" s="132"/>
      <c r="F480" s="133"/>
      <c r="G480" s="130"/>
      <c r="H480" s="130"/>
      <c r="I480" s="134"/>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29"/>
      <c r="D481" s="131"/>
      <c r="E481" s="132"/>
      <c r="F481" s="133"/>
      <c r="G481" s="130"/>
      <c r="H481" s="130"/>
      <c r="I481" s="134"/>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29"/>
      <c r="D482" s="131"/>
      <c r="E482" s="132"/>
      <c r="F482" s="133"/>
      <c r="G482" s="130"/>
      <c r="H482" s="130"/>
      <c r="I482" s="134"/>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29"/>
      <c r="D483" s="131"/>
      <c r="E483" s="132"/>
      <c r="F483" s="133"/>
      <c r="G483" s="130"/>
      <c r="H483" s="130"/>
      <c r="I483" s="134"/>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29"/>
      <c r="D484" s="131"/>
      <c r="E484" s="132"/>
      <c r="F484" s="133"/>
      <c r="G484" s="130"/>
      <c r="H484" s="130"/>
      <c r="I484" s="134"/>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29"/>
      <c r="D485" s="131"/>
      <c r="E485" s="132"/>
      <c r="F485" s="133"/>
      <c r="G485" s="130"/>
      <c r="H485" s="130"/>
      <c r="I485" s="134"/>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29"/>
      <c r="D486" s="131"/>
      <c r="E486" s="132"/>
      <c r="F486" s="133"/>
      <c r="G486" s="130"/>
      <c r="H486" s="130"/>
      <c r="I486" s="134"/>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29"/>
      <c r="D487" s="131"/>
      <c r="E487" s="132"/>
      <c r="F487" s="133"/>
      <c r="G487" s="130"/>
      <c r="H487" s="130"/>
      <c r="I487" s="134"/>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29"/>
      <c r="D488" s="131"/>
      <c r="E488" s="132"/>
      <c r="F488" s="133"/>
      <c r="G488" s="130"/>
      <c r="H488" s="130"/>
      <c r="I488" s="134"/>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29"/>
      <c r="D489" s="131"/>
      <c r="E489" s="132"/>
      <c r="F489" s="133"/>
      <c r="G489" s="130"/>
      <c r="H489" s="130"/>
      <c r="I489" s="134"/>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29"/>
      <c r="D490" s="131"/>
      <c r="E490" s="132"/>
      <c r="F490" s="133"/>
      <c r="G490" s="130"/>
      <c r="H490" s="130"/>
      <c r="I490" s="134"/>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29"/>
      <c r="D491" s="131"/>
      <c r="E491" s="132"/>
      <c r="F491" s="133"/>
      <c r="G491" s="130"/>
      <c r="H491" s="130"/>
      <c r="I491" s="134"/>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29"/>
      <c r="D492" s="131"/>
      <c r="E492" s="132"/>
      <c r="F492" s="133"/>
      <c r="G492" s="130"/>
      <c r="H492" s="130"/>
      <c r="I492" s="134"/>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29"/>
      <c r="D493" s="131"/>
      <c r="E493" s="132"/>
      <c r="F493" s="133"/>
      <c r="G493" s="130"/>
      <c r="H493" s="130"/>
      <c r="I493" s="134"/>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29"/>
      <c r="D494" s="131"/>
      <c r="E494" s="132"/>
      <c r="F494" s="133"/>
      <c r="G494" s="130"/>
      <c r="H494" s="130"/>
      <c r="I494" s="134"/>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29"/>
      <c r="D495" s="131"/>
      <c r="E495" s="132"/>
      <c r="F495" s="133"/>
      <c r="G495" s="130"/>
      <c r="H495" s="130"/>
      <c r="I495" s="134"/>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29"/>
      <c r="D496" s="131"/>
      <c r="E496" s="132"/>
      <c r="F496" s="133"/>
      <c r="G496" s="130"/>
      <c r="H496" s="130"/>
      <c r="I496" s="134"/>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29"/>
      <c r="D497" s="131"/>
      <c r="E497" s="132"/>
      <c r="F497" s="133"/>
      <c r="G497" s="130"/>
      <c r="H497" s="130"/>
      <c r="I497" s="134"/>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29"/>
      <c r="D498" s="131"/>
      <c r="E498" s="132"/>
      <c r="F498" s="133"/>
      <c r="G498" s="130"/>
      <c r="H498" s="130"/>
      <c r="I498" s="134"/>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29"/>
      <c r="D499" s="131"/>
      <c r="E499" s="132"/>
      <c r="F499" s="133"/>
      <c r="G499" s="130"/>
      <c r="H499" s="130"/>
      <c r="I499" s="134"/>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29"/>
      <c r="D500" s="131"/>
      <c r="E500" s="132"/>
      <c r="F500" s="133"/>
      <c r="G500" s="130"/>
      <c r="H500" s="130"/>
      <c r="I500" s="134"/>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29"/>
      <c r="D501" s="131"/>
      <c r="E501" s="132"/>
      <c r="F501" s="133"/>
      <c r="G501" s="130"/>
      <c r="H501" s="130"/>
      <c r="I501" s="134"/>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29"/>
      <c r="D502" s="131"/>
      <c r="E502" s="132"/>
      <c r="F502" s="133"/>
      <c r="G502" s="130"/>
      <c r="H502" s="130"/>
      <c r="I502" s="134"/>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29"/>
      <c r="D503" s="131"/>
      <c r="E503" s="132"/>
      <c r="F503" s="133"/>
      <c r="G503" s="130"/>
      <c r="H503" s="130"/>
      <c r="I503" s="134"/>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29"/>
      <c r="D504" s="131"/>
      <c r="E504" s="132"/>
      <c r="F504" s="133"/>
      <c r="G504" s="130"/>
      <c r="H504" s="130"/>
      <c r="I504" s="134"/>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29"/>
      <c r="D505" s="131"/>
      <c r="E505" s="132"/>
      <c r="F505" s="133"/>
      <c r="G505" s="130"/>
      <c r="H505" s="130"/>
      <c r="I505" s="134"/>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29"/>
      <c r="D506" s="131"/>
      <c r="E506" s="132"/>
      <c r="F506" s="133"/>
      <c r="G506" s="130"/>
      <c r="H506" s="130"/>
      <c r="I506" s="134"/>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29"/>
      <c r="D507" s="131"/>
      <c r="E507" s="132"/>
      <c r="F507" s="133"/>
      <c r="G507" s="130"/>
      <c r="H507" s="130"/>
      <c r="I507" s="134"/>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29"/>
      <c r="D508" s="131"/>
      <c r="E508" s="132"/>
      <c r="F508" s="133"/>
      <c r="G508" s="130"/>
      <c r="H508" s="130"/>
      <c r="I508" s="134"/>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29"/>
      <c r="D509" s="131"/>
      <c r="E509" s="132"/>
      <c r="F509" s="133"/>
      <c r="G509" s="130"/>
      <c r="H509" s="130"/>
      <c r="I509" s="134"/>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29"/>
      <c r="D510" s="131"/>
      <c r="E510" s="132"/>
      <c r="F510" s="133"/>
      <c r="G510" s="130"/>
      <c r="H510" s="130"/>
      <c r="I510" s="134"/>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29"/>
      <c r="D511" s="131"/>
      <c r="E511" s="132"/>
      <c r="F511" s="133"/>
      <c r="G511" s="130"/>
      <c r="H511" s="130"/>
      <c r="I511" s="134"/>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29"/>
      <c r="D512" s="131"/>
      <c r="E512" s="132"/>
      <c r="F512" s="133"/>
      <c r="G512" s="130"/>
      <c r="H512" s="130"/>
      <c r="I512" s="134"/>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29"/>
      <c r="D513" s="131"/>
      <c r="E513" s="132"/>
      <c r="F513" s="133"/>
      <c r="G513" s="130"/>
      <c r="H513" s="130"/>
      <c r="I513" s="134"/>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29"/>
      <c r="D514" s="131"/>
      <c r="E514" s="132"/>
      <c r="F514" s="133"/>
      <c r="G514" s="130"/>
      <c r="H514" s="130"/>
      <c r="I514" s="134"/>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29"/>
      <c r="D515" s="131"/>
      <c r="E515" s="132"/>
      <c r="F515" s="133"/>
      <c r="G515" s="130"/>
      <c r="H515" s="130"/>
      <c r="I515" s="134"/>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29"/>
      <c r="D516" s="131"/>
      <c r="E516" s="132"/>
      <c r="F516" s="133"/>
      <c r="G516" s="130"/>
      <c r="H516" s="130"/>
      <c r="I516" s="134"/>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29"/>
      <c r="D517" s="131"/>
      <c r="E517" s="132"/>
      <c r="F517" s="133"/>
      <c r="G517" s="130"/>
      <c r="H517" s="130"/>
      <c r="I517" s="134"/>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29"/>
      <c r="D518" s="131"/>
      <c r="E518" s="132"/>
      <c r="F518" s="133"/>
      <c r="G518" s="130"/>
      <c r="H518" s="130"/>
      <c r="I518" s="134"/>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29"/>
      <c r="D519" s="131"/>
      <c r="E519" s="132"/>
      <c r="F519" s="133"/>
      <c r="G519" s="130"/>
      <c r="H519" s="130"/>
      <c r="I519" s="134"/>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29"/>
      <c r="D520" s="131"/>
      <c r="E520" s="132"/>
      <c r="F520" s="133"/>
      <c r="G520" s="130"/>
      <c r="H520" s="130"/>
      <c r="I520" s="134"/>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29"/>
      <c r="D521" s="131"/>
      <c r="E521" s="132"/>
      <c r="F521" s="133"/>
      <c r="G521" s="130"/>
      <c r="H521" s="130"/>
      <c r="I521" s="134"/>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29"/>
      <c r="D522" s="131"/>
      <c r="E522" s="132"/>
      <c r="F522" s="133"/>
      <c r="G522" s="130"/>
      <c r="H522" s="130"/>
      <c r="I522" s="134"/>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29"/>
      <c r="D523" s="131"/>
      <c r="E523" s="132"/>
      <c r="F523" s="133"/>
      <c r="G523" s="130"/>
      <c r="H523" s="130"/>
      <c r="I523" s="134"/>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29"/>
      <c r="D524" s="131"/>
      <c r="E524" s="132"/>
      <c r="F524" s="133"/>
      <c r="G524" s="130"/>
      <c r="H524" s="130"/>
      <c r="I524" s="134"/>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29"/>
      <c r="D525" s="131"/>
      <c r="E525" s="132"/>
      <c r="F525" s="133"/>
      <c r="G525" s="130"/>
      <c r="H525" s="130"/>
      <c r="I525" s="134"/>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29"/>
      <c r="D526" s="131"/>
      <c r="E526" s="132"/>
      <c r="F526" s="133"/>
      <c r="G526" s="130"/>
      <c r="H526" s="130"/>
      <c r="I526" s="134"/>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29"/>
      <c r="D527" s="131"/>
      <c r="E527" s="132"/>
      <c r="F527" s="133"/>
      <c r="G527" s="130"/>
      <c r="H527" s="130"/>
      <c r="I527" s="134"/>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29"/>
      <c r="D528" s="131"/>
      <c r="E528" s="132"/>
      <c r="F528" s="133"/>
      <c r="G528" s="130"/>
      <c r="H528" s="130"/>
      <c r="I528" s="134"/>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29"/>
      <c r="D529" s="131"/>
      <c r="E529" s="132"/>
      <c r="F529" s="133"/>
      <c r="G529" s="130"/>
      <c r="H529" s="130"/>
      <c r="I529" s="134"/>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29"/>
      <c r="D530" s="131"/>
      <c r="E530" s="132"/>
      <c r="F530" s="133"/>
      <c r="G530" s="130"/>
      <c r="H530" s="130"/>
      <c r="I530" s="134"/>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29"/>
      <c r="D531" s="131"/>
      <c r="E531" s="132"/>
      <c r="F531" s="133"/>
      <c r="G531" s="130"/>
      <c r="H531" s="130"/>
      <c r="I531" s="134"/>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29"/>
      <c r="D532" s="131"/>
      <c r="E532" s="132"/>
      <c r="F532" s="133"/>
      <c r="G532" s="130"/>
      <c r="H532" s="130"/>
      <c r="I532" s="134"/>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29"/>
      <c r="D533" s="131"/>
      <c r="E533" s="132"/>
      <c r="F533" s="133"/>
      <c r="G533" s="130"/>
      <c r="H533" s="130"/>
      <c r="I533" s="134"/>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29"/>
      <c r="D534" s="131"/>
      <c r="E534" s="132"/>
      <c r="F534" s="133"/>
      <c r="G534" s="130"/>
      <c r="H534" s="130"/>
      <c r="I534" s="134"/>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29"/>
      <c r="D535" s="131"/>
      <c r="E535" s="132"/>
      <c r="F535" s="133"/>
      <c r="G535" s="130"/>
      <c r="H535" s="130"/>
      <c r="I535" s="134"/>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29"/>
      <c r="D536" s="131"/>
      <c r="E536" s="132"/>
      <c r="F536" s="133"/>
      <c r="G536" s="130"/>
      <c r="H536" s="130"/>
      <c r="I536" s="134"/>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29"/>
      <c r="D537" s="131"/>
      <c r="E537" s="132"/>
      <c r="F537" s="133"/>
      <c r="G537" s="130"/>
      <c r="H537" s="130"/>
      <c r="I537" s="134"/>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29"/>
      <c r="D538" s="131"/>
      <c r="E538" s="132"/>
      <c r="F538" s="133"/>
      <c r="G538" s="130"/>
      <c r="H538" s="130"/>
      <c r="I538" s="134"/>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29"/>
      <c r="D539" s="131"/>
      <c r="E539" s="132"/>
      <c r="F539" s="133"/>
      <c r="G539" s="130"/>
      <c r="H539" s="130"/>
      <c r="I539" s="134"/>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29"/>
      <c r="D540" s="131"/>
      <c r="E540" s="132"/>
      <c r="F540" s="133"/>
      <c r="G540" s="130"/>
      <c r="H540" s="130"/>
      <c r="I540" s="134"/>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29"/>
      <c r="D541" s="131"/>
      <c r="E541" s="132"/>
      <c r="F541" s="133"/>
      <c r="G541" s="130"/>
      <c r="H541" s="130"/>
      <c r="I541" s="134"/>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29"/>
      <c r="D542" s="131"/>
      <c r="E542" s="132"/>
      <c r="F542" s="133"/>
      <c r="G542" s="130"/>
      <c r="H542" s="130"/>
      <c r="I542" s="134"/>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29"/>
      <c r="D543" s="131"/>
      <c r="E543" s="132"/>
      <c r="F543" s="133"/>
      <c r="G543" s="130"/>
      <c r="H543" s="130"/>
      <c r="I543" s="134"/>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29"/>
      <c r="D544" s="131"/>
      <c r="E544" s="132"/>
      <c r="F544" s="133"/>
      <c r="G544" s="130"/>
      <c r="H544" s="130"/>
      <c r="I544" s="134"/>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29"/>
      <c r="D545" s="131"/>
      <c r="E545" s="132"/>
      <c r="F545" s="133"/>
      <c r="G545" s="130"/>
      <c r="H545" s="130"/>
      <c r="I545" s="134"/>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29"/>
      <c r="D546" s="131"/>
      <c r="E546" s="132"/>
      <c r="F546" s="133"/>
      <c r="G546" s="130"/>
      <c r="H546" s="130"/>
      <c r="I546" s="134"/>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29"/>
      <c r="D547" s="131"/>
      <c r="E547" s="132"/>
      <c r="F547" s="133"/>
      <c r="G547" s="130"/>
      <c r="H547" s="130"/>
      <c r="I547" s="134"/>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29"/>
      <c r="D548" s="131"/>
      <c r="E548" s="132"/>
      <c r="F548" s="133"/>
      <c r="G548" s="130"/>
      <c r="H548" s="130"/>
      <c r="I548" s="134"/>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29"/>
      <c r="D549" s="131"/>
      <c r="E549" s="132"/>
      <c r="F549" s="133"/>
      <c r="G549" s="130"/>
      <c r="H549" s="130"/>
      <c r="I549" s="134"/>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29"/>
      <c r="D550" s="131"/>
      <c r="E550" s="132"/>
      <c r="F550" s="133"/>
      <c r="G550" s="130"/>
      <c r="H550" s="130"/>
      <c r="I550" s="134"/>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29"/>
      <c r="D551" s="131"/>
      <c r="E551" s="132"/>
      <c r="F551" s="133"/>
      <c r="G551" s="130"/>
      <c r="H551" s="130"/>
      <c r="I551" s="134"/>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29"/>
      <c r="D552" s="131"/>
      <c r="E552" s="132"/>
      <c r="F552" s="133"/>
      <c r="G552" s="130"/>
      <c r="H552" s="130"/>
      <c r="I552" s="134"/>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29"/>
      <c r="D553" s="131"/>
      <c r="E553" s="132"/>
      <c r="F553" s="133"/>
      <c r="G553" s="130"/>
      <c r="H553" s="130"/>
      <c r="I553" s="134"/>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29"/>
      <c r="D554" s="131"/>
      <c r="E554" s="132"/>
      <c r="F554" s="133"/>
      <c r="G554" s="130"/>
      <c r="H554" s="130"/>
      <c r="I554" s="134"/>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29"/>
      <c r="D555" s="131"/>
      <c r="E555" s="132"/>
      <c r="F555" s="133"/>
      <c r="G555" s="130"/>
      <c r="H555" s="130"/>
      <c r="I555" s="134"/>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29"/>
      <c r="D556" s="131"/>
      <c r="E556" s="132"/>
      <c r="F556" s="133"/>
      <c r="G556" s="130"/>
      <c r="H556" s="130"/>
      <c r="I556" s="134"/>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29"/>
      <c r="D557" s="131"/>
      <c r="E557" s="132"/>
      <c r="F557" s="133"/>
      <c r="G557" s="130"/>
      <c r="H557" s="130"/>
      <c r="I557" s="134"/>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29"/>
      <c r="D558" s="131"/>
      <c r="E558" s="132"/>
      <c r="F558" s="133"/>
      <c r="G558" s="130"/>
      <c r="H558" s="130"/>
      <c r="I558" s="134"/>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29"/>
      <c r="D559" s="131"/>
      <c r="E559" s="132"/>
      <c r="F559" s="133"/>
      <c r="G559" s="130"/>
      <c r="H559" s="130"/>
      <c r="I559" s="134"/>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29"/>
      <c r="D560" s="131"/>
      <c r="E560" s="132"/>
      <c r="F560" s="133"/>
      <c r="G560" s="130"/>
      <c r="H560" s="130"/>
      <c r="I560" s="134"/>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29"/>
      <c r="D561" s="131"/>
      <c r="E561" s="132"/>
      <c r="F561" s="133"/>
      <c r="G561" s="130"/>
      <c r="H561" s="130"/>
      <c r="I561" s="134"/>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29"/>
      <c r="D562" s="131"/>
      <c r="E562" s="132"/>
      <c r="F562" s="133"/>
      <c r="G562" s="130"/>
      <c r="H562" s="130"/>
      <c r="I562" s="134"/>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29"/>
      <c r="D563" s="131"/>
      <c r="E563" s="132"/>
      <c r="F563" s="133"/>
      <c r="G563" s="130"/>
      <c r="H563" s="130"/>
      <c r="I563" s="134"/>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29"/>
      <c r="D564" s="131"/>
      <c r="E564" s="132"/>
      <c r="F564" s="133"/>
      <c r="G564" s="130"/>
      <c r="H564" s="130"/>
      <c r="I564" s="134"/>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29"/>
      <c r="D565" s="131"/>
      <c r="E565" s="132"/>
      <c r="F565" s="133"/>
      <c r="G565" s="130"/>
      <c r="H565" s="130"/>
      <c r="I565" s="134"/>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29"/>
      <c r="D566" s="131"/>
      <c r="E566" s="132"/>
      <c r="F566" s="133"/>
      <c r="G566" s="130"/>
      <c r="H566" s="130"/>
      <c r="I566" s="134"/>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29"/>
      <c r="D567" s="131"/>
      <c r="E567" s="132"/>
      <c r="F567" s="133"/>
      <c r="G567" s="130"/>
      <c r="H567" s="130"/>
      <c r="I567" s="134"/>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29"/>
      <c r="D568" s="131"/>
      <c r="E568" s="132"/>
      <c r="F568" s="133"/>
      <c r="G568" s="130"/>
      <c r="H568" s="130"/>
      <c r="I568" s="134"/>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29"/>
      <c r="D569" s="131"/>
      <c r="E569" s="132"/>
      <c r="F569" s="133"/>
      <c r="G569" s="130"/>
      <c r="H569" s="130"/>
      <c r="I569" s="134"/>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29"/>
      <c r="D570" s="131"/>
      <c r="E570" s="132"/>
      <c r="F570" s="133"/>
      <c r="G570" s="130"/>
      <c r="H570" s="130"/>
      <c r="I570" s="134"/>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29"/>
      <c r="D571" s="131"/>
      <c r="E571" s="132"/>
      <c r="F571" s="133"/>
      <c r="G571" s="130"/>
      <c r="H571" s="130"/>
      <c r="I571" s="134"/>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29"/>
      <c r="D572" s="131"/>
      <c r="E572" s="132"/>
      <c r="F572" s="133"/>
      <c r="G572" s="130"/>
      <c r="H572" s="130"/>
      <c r="I572" s="134"/>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29"/>
      <c r="D573" s="131"/>
      <c r="E573" s="132"/>
      <c r="F573" s="133"/>
      <c r="G573" s="130"/>
      <c r="H573" s="130"/>
      <c r="I573" s="134"/>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29"/>
      <c r="D574" s="131"/>
      <c r="E574" s="132"/>
      <c r="F574" s="133"/>
      <c r="G574" s="130"/>
      <c r="H574" s="130"/>
      <c r="I574" s="134"/>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29"/>
      <c r="D575" s="131"/>
      <c r="E575" s="132"/>
      <c r="F575" s="133"/>
      <c r="G575" s="130"/>
      <c r="H575" s="130"/>
      <c r="I575" s="134"/>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29"/>
      <c r="D576" s="131"/>
      <c r="E576" s="132"/>
      <c r="F576" s="133"/>
      <c r="G576" s="130"/>
      <c r="H576" s="130"/>
      <c r="I576" s="134"/>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29"/>
      <c r="D577" s="131"/>
      <c r="E577" s="132"/>
      <c r="F577" s="133"/>
      <c r="G577" s="130"/>
      <c r="H577" s="130"/>
      <c r="I577" s="134"/>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29"/>
      <c r="D578" s="131"/>
      <c r="E578" s="132"/>
      <c r="F578" s="133"/>
      <c r="G578" s="130"/>
      <c r="H578" s="130"/>
      <c r="I578" s="134"/>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29"/>
      <c r="D579" s="131"/>
      <c r="E579" s="132"/>
      <c r="F579" s="133"/>
      <c r="G579" s="130"/>
      <c r="H579" s="130"/>
      <c r="I579" s="134"/>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29"/>
      <c r="D580" s="131"/>
      <c r="E580" s="132"/>
      <c r="F580" s="133"/>
      <c r="G580" s="130"/>
      <c r="H580" s="130"/>
      <c r="I580" s="134"/>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29"/>
      <c r="D581" s="131"/>
      <c r="E581" s="132"/>
      <c r="F581" s="133"/>
      <c r="G581" s="130"/>
      <c r="H581" s="130"/>
      <c r="I581" s="134"/>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29"/>
      <c r="D582" s="131"/>
      <c r="E582" s="132"/>
      <c r="F582" s="133"/>
      <c r="G582" s="130"/>
      <c r="H582" s="130"/>
      <c r="I582" s="134"/>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29"/>
      <c r="D583" s="131"/>
      <c r="E583" s="132"/>
      <c r="F583" s="133"/>
      <c r="G583" s="130"/>
      <c r="H583" s="130"/>
      <c r="I583" s="134"/>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29"/>
      <c r="D584" s="131"/>
      <c r="E584" s="132"/>
      <c r="F584" s="133"/>
      <c r="G584" s="130"/>
      <c r="H584" s="130"/>
      <c r="I584" s="134"/>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29"/>
      <c r="D585" s="131"/>
      <c r="E585" s="132"/>
      <c r="F585" s="133"/>
      <c r="G585" s="130"/>
      <c r="H585" s="130"/>
      <c r="I585" s="134"/>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29"/>
      <c r="D586" s="131"/>
      <c r="E586" s="132"/>
      <c r="F586" s="133"/>
      <c r="G586" s="130"/>
      <c r="H586" s="130"/>
      <c r="I586" s="134"/>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29"/>
      <c r="D587" s="131"/>
      <c r="E587" s="132"/>
      <c r="F587" s="133"/>
      <c r="G587" s="130"/>
      <c r="H587" s="130"/>
      <c r="I587" s="134"/>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29"/>
      <c r="D588" s="131"/>
      <c r="E588" s="132"/>
      <c r="F588" s="133"/>
      <c r="G588" s="130"/>
      <c r="H588" s="130"/>
      <c r="I588" s="134"/>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29"/>
      <c r="D589" s="131"/>
      <c r="E589" s="132"/>
      <c r="F589" s="133"/>
      <c r="G589" s="130"/>
      <c r="H589" s="130"/>
      <c r="I589" s="134"/>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29"/>
      <c r="D590" s="131"/>
      <c r="E590" s="132"/>
      <c r="F590" s="133"/>
      <c r="G590" s="130"/>
      <c r="H590" s="130"/>
      <c r="I590" s="134"/>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29"/>
      <c r="D591" s="131"/>
      <c r="E591" s="132"/>
      <c r="F591" s="133"/>
      <c r="G591" s="130"/>
      <c r="H591" s="130"/>
      <c r="I591" s="134"/>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29"/>
      <c r="D592" s="131"/>
      <c r="E592" s="132"/>
      <c r="F592" s="133"/>
      <c r="G592" s="130"/>
      <c r="H592" s="130"/>
      <c r="I592" s="134"/>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29"/>
      <c r="D593" s="131"/>
      <c r="E593" s="132"/>
      <c r="F593" s="133"/>
      <c r="G593" s="130"/>
      <c r="H593" s="130"/>
      <c r="I593" s="134"/>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29"/>
      <c r="D594" s="131"/>
      <c r="E594" s="132"/>
      <c r="F594" s="133"/>
      <c r="G594" s="130"/>
      <c r="H594" s="130"/>
      <c r="I594" s="134"/>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29"/>
      <c r="D595" s="131"/>
      <c r="E595" s="132"/>
      <c r="F595" s="133"/>
      <c r="G595" s="130"/>
      <c r="H595" s="130"/>
      <c r="I595" s="134"/>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29"/>
      <c r="D596" s="131"/>
      <c r="E596" s="132"/>
      <c r="F596" s="133"/>
      <c r="G596" s="130"/>
      <c r="H596" s="130"/>
      <c r="I596" s="134"/>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29"/>
      <c r="D597" s="131"/>
      <c r="E597" s="132"/>
      <c r="F597" s="133"/>
      <c r="G597" s="130"/>
      <c r="H597" s="130"/>
      <c r="I597" s="134"/>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29"/>
      <c r="D598" s="131"/>
      <c r="E598" s="132"/>
      <c r="F598" s="133"/>
      <c r="G598" s="130"/>
      <c r="H598" s="130"/>
      <c r="I598" s="134"/>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29"/>
      <c r="D599" s="131"/>
      <c r="E599" s="132"/>
      <c r="F599" s="133"/>
      <c r="G599" s="130"/>
      <c r="H599" s="130"/>
      <c r="I599" s="134"/>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29"/>
      <c r="D600" s="131"/>
      <c r="E600" s="132"/>
      <c r="F600" s="133"/>
      <c r="G600" s="130"/>
      <c r="H600" s="130"/>
      <c r="I600" s="134"/>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29"/>
      <c r="D601" s="131"/>
      <c r="E601" s="132"/>
      <c r="F601" s="133"/>
      <c r="G601" s="130"/>
      <c r="H601" s="130"/>
      <c r="I601" s="134"/>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29"/>
      <c r="D602" s="131"/>
      <c r="E602" s="132"/>
      <c r="F602" s="133"/>
      <c r="G602" s="130"/>
      <c r="H602" s="130"/>
      <c r="I602" s="134"/>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29"/>
      <c r="D603" s="131"/>
      <c r="E603" s="132"/>
      <c r="F603" s="133"/>
      <c r="G603" s="130"/>
      <c r="H603" s="130"/>
      <c r="I603" s="134"/>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29"/>
      <c r="D604" s="131"/>
      <c r="E604" s="132"/>
      <c r="F604" s="133"/>
      <c r="G604" s="130"/>
      <c r="H604" s="130"/>
      <c r="I604" s="134"/>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29"/>
      <c r="D605" s="131"/>
      <c r="E605" s="132"/>
      <c r="F605" s="133"/>
      <c r="G605" s="130"/>
      <c r="H605" s="130"/>
      <c r="I605" s="134"/>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29"/>
      <c r="D606" s="131"/>
      <c r="E606" s="132"/>
      <c r="F606" s="133"/>
      <c r="G606" s="130"/>
      <c r="H606" s="130"/>
      <c r="I606" s="134"/>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29"/>
      <c r="D607" s="131"/>
      <c r="E607" s="132"/>
      <c r="F607" s="133"/>
      <c r="G607" s="130"/>
      <c r="H607" s="130"/>
      <c r="I607" s="134"/>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29"/>
      <c r="D608" s="131"/>
      <c r="E608" s="132"/>
      <c r="F608" s="133"/>
      <c r="G608" s="130"/>
      <c r="H608" s="130"/>
      <c r="I608" s="134"/>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29"/>
      <c r="D609" s="131"/>
      <c r="E609" s="132"/>
      <c r="F609" s="133"/>
      <c r="G609" s="130"/>
      <c r="H609" s="130"/>
      <c r="I609" s="134"/>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29"/>
      <c r="D610" s="131"/>
      <c r="E610" s="132"/>
      <c r="F610" s="133"/>
      <c r="G610" s="130"/>
      <c r="H610" s="130"/>
      <c r="I610" s="134"/>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29"/>
      <c r="D611" s="131"/>
      <c r="E611" s="132"/>
      <c r="F611" s="133"/>
      <c r="G611" s="130"/>
      <c r="H611" s="130"/>
      <c r="I611" s="134"/>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29"/>
      <c r="D612" s="131"/>
      <c r="E612" s="132"/>
      <c r="F612" s="133"/>
      <c r="G612" s="130"/>
      <c r="H612" s="130"/>
      <c r="I612" s="134"/>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29"/>
      <c r="D613" s="131"/>
      <c r="E613" s="132"/>
      <c r="F613" s="133"/>
      <c r="G613" s="130"/>
      <c r="H613" s="130"/>
      <c r="I613" s="134"/>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29"/>
      <c r="D614" s="131"/>
      <c r="E614" s="132"/>
      <c r="F614" s="133"/>
      <c r="G614" s="130"/>
      <c r="H614" s="130"/>
      <c r="I614" s="134"/>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29"/>
      <c r="D615" s="131"/>
      <c r="E615" s="132"/>
      <c r="F615" s="133"/>
      <c r="G615" s="130"/>
      <c r="H615" s="130"/>
      <c r="I615" s="134"/>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29"/>
      <c r="D616" s="131"/>
      <c r="E616" s="132"/>
      <c r="F616" s="133"/>
      <c r="G616" s="130"/>
      <c r="H616" s="130"/>
      <c r="I616" s="134"/>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29"/>
      <c r="D617" s="131"/>
      <c r="E617" s="132"/>
      <c r="F617" s="133"/>
      <c r="G617" s="130"/>
      <c r="H617" s="130"/>
      <c r="I617" s="134"/>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29"/>
      <c r="D618" s="131"/>
      <c r="E618" s="132"/>
      <c r="F618" s="133"/>
      <c r="G618" s="130"/>
      <c r="H618" s="130"/>
      <c r="I618" s="134"/>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29"/>
      <c r="D619" s="131"/>
      <c r="E619" s="132"/>
      <c r="F619" s="133"/>
      <c r="G619" s="130"/>
      <c r="H619" s="130"/>
      <c r="I619" s="134"/>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29"/>
      <c r="D620" s="131"/>
      <c r="E620" s="132"/>
      <c r="F620" s="133"/>
      <c r="G620" s="130"/>
      <c r="H620" s="130"/>
      <c r="I620" s="134"/>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29"/>
      <c r="D621" s="131"/>
      <c r="E621" s="132"/>
      <c r="F621" s="133"/>
      <c r="G621" s="130"/>
      <c r="H621" s="130"/>
      <c r="I621" s="134"/>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29"/>
      <c r="D622" s="131"/>
      <c r="E622" s="132"/>
      <c r="F622" s="133"/>
      <c r="G622" s="130"/>
      <c r="H622" s="130"/>
      <c r="I622" s="134"/>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29"/>
      <c r="D623" s="131"/>
      <c r="E623" s="132"/>
      <c r="F623" s="133"/>
      <c r="G623" s="130"/>
      <c r="H623" s="130"/>
      <c r="I623" s="134"/>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29"/>
      <c r="D624" s="131"/>
      <c r="E624" s="132"/>
      <c r="F624" s="133"/>
      <c r="G624" s="130"/>
      <c r="H624" s="130"/>
      <c r="I624" s="134"/>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29"/>
      <c r="D625" s="131"/>
      <c r="E625" s="132"/>
      <c r="F625" s="133"/>
      <c r="G625" s="130"/>
      <c r="H625" s="130"/>
      <c r="I625" s="134"/>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29"/>
      <c r="D626" s="131"/>
      <c r="E626" s="132"/>
      <c r="F626" s="133"/>
      <c r="G626" s="130"/>
      <c r="H626" s="130"/>
      <c r="I626" s="134"/>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29"/>
      <c r="D627" s="131"/>
      <c r="E627" s="132"/>
      <c r="F627" s="133"/>
      <c r="G627" s="130"/>
      <c r="H627" s="130"/>
      <c r="I627" s="134"/>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29"/>
      <c r="D628" s="131"/>
      <c r="E628" s="132"/>
      <c r="F628" s="133"/>
      <c r="G628" s="130"/>
      <c r="H628" s="130"/>
      <c r="I628" s="134"/>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29"/>
      <c r="D629" s="131"/>
      <c r="E629" s="132"/>
      <c r="F629" s="133"/>
      <c r="G629" s="130"/>
      <c r="H629" s="130"/>
      <c r="I629" s="134"/>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29"/>
      <c r="D630" s="131"/>
      <c r="E630" s="132"/>
      <c r="F630" s="133"/>
      <c r="G630" s="130"/>
      <c r="H630" s="130"/>
      <c r="I630" s="134"/>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29"/>
      <c r="D631" s="131"/>
      <c r="E631" s="132"/>
      <c r="F631" s="133"/>
      <c r="G631" s="130"/>
      <c r="H631" s="130"/>
      <c r="I631" s="134"/>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29"/>
      <c r="D632" s="131"/>
      <c r="E632" s="132"/>
      <c r="F632" s="133"/>
      <c r="G632" s="130"/>
      <c r="H632" s="130"/>
      <c r="I632" s="134"/>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29"/>
      <c r="D633" s="131"/>
      <c r="E633" s="132"/>
      <c r="F633" s="133"/>
      <c r="G633" s="130"/>
      <c r="H633" s="130"/>
      <c r="I633" s="134"/>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29"/>
      <c r="D634" s="131"/>
      <c r="E634" s="132"/>
      <c r="F634" s="133"/>
      <c r="G634" s="130"/>
      <c r="H634" s="130"/>
      <c r="I634" s="134"/>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29"/>
      <c r="D635" s="131"/>
      <c r="E635" s="132"/>
      <c r="F635" s="133"/>
      <c r="G635" s="130"/>
      <c r="H635" s="130"/>
      <c r="I635" s="134"/>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29"/>
      <c r="D636" s="131"/>
      <c r="E636" s="132"/>
      <c r="F636" s="133"/>
      <c r="G636" s="130"/>
      <c r="H636" s="130"/>
      <c r="I636" s="134"/>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29"/>
      <c r="D637" s="131"/>
      <c r="E637" s="132"/>
      <c r="F637" s="133"/>
      <c r="G637" s="130"/>
      <c r="H637" s="130"/>
      <c r="I637" s="134"/>
      <c r="J637" s="130"/>
      <c r="K637" s="130"/>
      <c r="L637" s="130"/>
      <c r="M637" s="130"/>
      <c r="N637" s="130"/>
      <c r="O637" s="130"/>
      <c r="P637" s="130"/>
      <c r="Q637" s="130"/>
      <c r="R637" s="130"/>
      <c r="S637" s="130"/>
      <c r="T637" s="130"/>
      <c r="U637" s="130"/>
      <c r="V637" s="130"/>
      <c r="W637" s="130"/>
      <c r="X637" s="130"/>
      <c r="Y637" s="130"/>
      <c r="Z637" s="130"/>
    </row>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5511811023622047" footer="0.0" header="0.0" left="0.11811023622047245" right="0.11811023622047245" top="0.5511811023622047"/>
  <pageSetup paperSize="9" scale="85" orientation="portrait"/>
  <headerFooter>
    <oddFooter>&amp;R&amp;P of</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7.25"/>
    <col customWidth="1" min="3" max="3" width="47.38"/>
    <col customWidth="1" min="4" max="4" width="16.88"/>
    <col customWidth="1" min="5" max="5" width="16.25"/>
    <col customWidth="1" min="6" max="6" width="11.0"/>
    <col customWidth="1" min="7" max="7" width="6.75"/>
    <col customWidth="1" min="8" max="8" width="11.13"/>
    <col customWidth="1" min="9" max="9" width="13.0"/>
    <col customWidth="1" min="10" max="10" width="13.13"/>
    <col customWidth="1" min="11" max="11" width="12.38"/>
    <col customWidth="1" min="12" max="12" width="12.25"/>
    <col customWidth="1" min="13" max="29" width="7.75"/>
  </cols>
  <sheetData>
    <row r="1" ht="12.75" customHeight="1">
      <c r="A1" s="129" t="s">
        <v>19</v>
      </c>
      <c r="B1" s="129"/>
      <c r="C1" s="129"/>
      <c r="D1" s="129"/>
      <c r="E1" s="196"/>
      <c r="F1" s="129"/>
      <c r="G1" s="129"/>
      <c r="H1" s="129"/>
      <c r="I1" s="129"/>
      <c r="J1" s="129"/>
      <c r="K1" s="129"/>
      <c r="L1" s="129"/>
      <c r="M1" s="129"/>
      <c r="N1" s="129"/>
      <c r="O1" s="129"/>
      <c r="P1" s="129"/>
      <c r="Q1" s="129"/>
      <c r="R1" s="129"/>
      <c r="S1" s="129"/>
      <c r="T1" s="129"/>
      <c r="U1" s="129"/>
      <c r="V1" s="129"/>
      <c r="W1" s="129"/>
      <c r="X1" s="129"/>
      <c r="Y1" s="129"/>
      <c r="Z1" s="129"/>
      <c r="AA1" s="129"/>
      <c r="AB1" s="129"/>
      <c r="AC1" s="129"/>
    </row>
    <row r="2" ht="12.75" customHeight="1">
      <c r="A2" s="135" t="s">
        <v>748</v>
      </c>
      <c r="B2" s="135"/>
      <c r="C2" s="135"/>
      <c r="D2" s="197"/>
      <c r="E2" s="198"/>
      <c r="F2" s="135"/>
      <c r="G2" s="199"/>
      <c r="H2" s="200"/>
      <c r="I2" s="200"/>
      <c r="J2" s="201"/>
      <c r="K2" s="201"/>
      <c r="L2" s="202"/>
      <c r="M2" s="129"/>
      <c r="N2" s="129"/>
      <c r="O2" s="129"/>
      <c r="P2" s="129"/>
      <c r="Q2" s="129"/>
      <c r="R2" s="129"/>
      <c r="S2" s="129"/>
      <c r="T2" s="129"/>
      <c r="U2" s="129"/>
      <c r="V2" s="129"/>
      <c r="W2" s="129"/>
      <c r="X2" s="129"/>
      <c r="Y2" s="129"/>
      <c r="Z2" s="129"/>
      <c r="AA2" s="129"/>
      <c r="AB2" s="129"/>
      <c r="AC2" s="129"/>
    </row>
    <row r="3" ht="12.75" customHeight="1">
      <c r="A3" s="49" t="s">
        <v>21</v>
      </c>
      <c r="B3" s="49" t="s">
        <v>749</v>
      </c>
      <c r="C3" s="49" t="s">
        <v>4</v>
      </c>
      <c r="D3" s="49" t="s">
        <v>750</v>
      </c>
      <c r="E3" s="141" t="s">
        <v>751</v>
      </c>
      <c r="F3" s="49" t="s">
        <v>22</v>
      </c>
      <c r="G3" s="49" t="s">
        <v>752</v>
      </c>
      <c r="H3" s="203" t="s">
        <v>753</v>
      </c>
      <c r="I3" s="203" t="s">
        <v>386</v>
      </c>
      <c r="J3" s="141" t="s">
        <v>387</v>
      </c>
      <c r="K3" s="141" t="s">
        <v>388</v>
      </c>
      <c r="L3" s="141" t="s">
        <v>389</v>
      </c>
      <c r="M3" s="204"/>
      <c r="N3" s="204"/>
      <c r="O3" s="204"/>
      <c r="P3" s="204"/>
      <c r="Q3" s="204"/>
      <c r="R3" s="204"/>
      <c r="S3" s="204"/>
      <c r="T3" s="204"/>
      <c r="U3" s="204"/>
      <c r="V3" s="204"/>
      <c r="W3" s="204"/>
      <c r="X3" s="204"/>
      <c r="Y3" s="204"/>
      <c r="Z3" s="204"/>
      <c r="AA3" s="204"/>
      <c r="AB3" s="204"/>
      <c r="AC3" s="204"/>
    </row>
    <row r="4" ht="12.75" customHeight="1">
      <c r="A4" s="54"/>
      <c r="B4" s="153"/>
      <c r="C4" s="154" t="s">
        <v>754</v>
      </c>
      <c r="D4" s="55"/>
      <c r="E4" s="53"/>
      <c r="F4" s="54"/>
      <c r="G4" s="55"/>
      <c r="H4" s="52"/>
      <c r="I4" s="52"/>
      <c r="J4" s="52"/>
      <c r="K4" s="52"/>
      <c r="L4" s="56"/>
      <c r="M4" s="129"/>
      <c r="N4" s="129"/>
      <c r="O4" s="129"/>
      <c r="P4" s="129"/>
      <c r="Q4" s="129"/>
      <c r="R4" s="129"/>
      <c r="S4" s="129"/>
      <c r="T4" s="129"/>
      <c r="U4" s="129"/>
      <c r="V4" s="129"/>
      <c r="W4" s="129"/>
      <c r="X4" s="129"/>
      <c r="Y4" s="129"/>
      <c r="Z4" s="129"/>
      <c r="AA4" s="129"/>
      <c r="AB4" s="129"/>
      <c r="AC4" s="129"/>
    </row>
    <row r="5" ht="12.75" customHeight="1">
      <c r="A5" s="54"/>
      <c r="B5" s="153"/>
      <c r="C5" s="154" t="s">
        <v>755</v>
      </c>
      <c r="D5" s="55"/>
      <c r="E5" s="53"/>
      <c r="F5" s="54"/>
      <c r="G5" s="55"/>
      <c r="H5" s="52"/>
      <c r="I5" s="52"/>
      <c r="J5" s="52"/>
      <c r="K5" s="52"/>
      <c r="L5" s="56"/>
      <c r="M5" s="129"/>
      <c r="N5" s="129"/>
      <c r="O5" s="129"/>
      <c r="P5" s="129"/>
      <c r="Q5" s="129"/>
      <c r="R5" s="129"/>
      <c r="S5" s="129"/>
      <c r="T5" s="129"/>
      <c r="U5" s="129"/>
      <c r="V5" s="129"/>
      <c r="W5" s="129"/>
      <c r="X5" s="129"/>
      <c r="Y5" s="129"/>
      <c r="Z5" s="129"/>
      <c r="AA5" s="129"/>
      <c r="AB5" s="129"/>
      <c r="AC5" s="129"/>
    </row>
    <row r="6" ht="12.75" customHeight="1">
      <c r="A6" s="205">
        <v>1.0</v>
      </c>
      <c r="B6" s="206" t="s">
        <v>756</v>
      </c>
      <c r="C6" s="170" t="s">
        <v>757</v>
      </c>
      <c r="D6" s="206"/>
      <c r="E6" s="207" t="s">
        <v>758</v>
      </c>
      <c r="F6" s="205" t="s">
        <v>702</v>
      </c>
      <c r="G6" s="208">
        <v>335.0</v>
      </c>
      <c r="H6" s="209"/>
      <c r="I6" s="209"/>
      <c r="J6" s="210">
        <f t="shared" ref="J6:J25" si="1">H6*G6</f>
        <v>0</v>
      </c>
      <c r="K6" s="210">
        <f t="shared" ref="K6:K25" si="2">I6*G6</f>
        <v>0</v>
      </c>
      <c r="L6" s="211">
        <f t="shared" ref="L6:L25" si="3">K6+J6</f>
        <v>0</v>
      </c>
      <c r="M6" s="129"/>
      <c r="N6" s="129"/>
      <c r="O6" s="129"/>
      <c r="P6" s="129"/>
      <c r="Q6" s="129"/>
      <c r="R6" s="129"/>
      <c r="S6" s="129"/>
      <c r="T6" s="129"/>
      <c r="U6" s="129"/>
      <c r="V6" s="129"/>
      <c r="W6" s="129"/>
      <c r="X6" s="129"/>
      <c r="Y6" s="129"/>
      <c r="Z6" s="129"/>
      <c r="AA6" s="129"/>
      <c r="AB6" s="129"/>
      <c r="AC6" s="129"/>
    </row>
    <row r="7" ht="12.75" customHeight="1">
      <c r="A7" s="205">
        <v>2.0</v>
      </c>
      <c r="B7" s="206" t="s">
        <v>759</v>
      </c>
      <c r="C7" s="170" t="s">
        <v>760</v>
      </c>
      <c r="D7" s="206"/>
      <c r="E7" s="212" t="s">
        <v>761</v>
      </c>
      <c r="F7" s="205" t="s">
        <v>702</v>
      </c>
      <c r="G7" s="208">
        <v>290.0</v>
      </c>
      <c r="H7" s="209"/>
      <c r="I7" s="209"/>
      <c r="J7" s="210">
        <f t="shared" si="1"/>
        <v>0</v>
      </c>
      <c r="K7" s="210">
        <f t="shared" si="2"/>
        <v>0</v>
      </c>
      <c r="L7" s="211">
        <f t="shared" si="3"/>
        <v>0</v>
      </c>
      <c r="M7" s="129"/>
      <c r="N7" s="129"/>
      <c r="O7" s="129"/>
      <c r="P7" s="129"/>
      <c r="Q7" s="129"/>
      <c r="R7" s="129"/>
      <c r="S7" s="129"/>
      <c r="T7" s="129"/>
      <c r="U7" s="129"/>
      <c r="V7" s="129"/>
      <c r="W7" s="129"/>
      <c r="X7" s="129"/>
      <c r="Y7" s="129"/>
      <c r="Z7" s="129"/>
      <c r="AA7" s="129"/>
      <c r="AB7" s="129"/>
      <c r="AC7" s="129"/>
    </row>
    <row r="8" ht="12.75" customHeight="1">
      <c r="A8" s="205">
        <v>3.0</v>
      </c>
      <c r="B8" s="206" t="s">
        <v>762</v>
      </c>
      <c r="C8" s="170" t="s">
        <v>763</v>
      </c>
      <c r="D8" s="55"/>
      <c r="E8" s="207" t="s">
        <v>764</v>
      </c>
      <c r="F8" s="205" t="s">
        <v>702</v>
      </c>
      <c r="G8" s="208">
        <v>60.0</v>
      </c>
      <c r="H8" s="209"/>
      <c r="I8" s="209"/>
      <c r="J8" s="210">
        <f t="shared" si="1"/>
        <v>0</v>
      </c>
      <c r="K8" s="210">
        <f t="shared" si="2"/>
        <v>0</v>
      </c>
      <c r="L8" s="211">
        <f t="shared" si="3"/>
        <v>0</v>
      </c>
      <c r="M8" s="129"/>
      <c r="N8" s="129"/>
      <c r="O8" s="129"/>
      <c r="P8" s="129"/>
      <c r="Q8" s="129"/>
      <c r="R8" s="129"/>
      <c r="S8" s="129"/>
      <c r="T8" s="129"/>
      <c r="U8" s="129"/>
      <c r="V8" s="129"/>
      <c r="W8" s="129"/>
      <c r="X8" s="129"/>
      <c r="Y8" s="129"/>
      <c r="Z8" s="129"/>
      <c r="AA8" s="129"/>
      <c r="AB8" s="129"/>
      <c r="AC8" s="129"/>
    </row>
    <row r="9" ht="12.75" customHeight="1">
      <c r="A9" s="205">
        <v>4.0</v>
      </c>
      <c r="B9" s="206" t="s">
        <v>765</v>
      </c>
      <c r="C9" s="170" t="s">
        <v>766</v>
      </c>
      <c r="D9" s="206"/>
      <c r="E9" s="207" t="s">
        <v>767</v>
      </c>
      <c r="F9" s="205" t="s">
        <v>702</v>
      </c>
      <c r="G9" s="208">
        <v>182.0</v>
      </c>
      <c r="H9" s="209"/>
      <c r="I9" s="209"/>
      <c r="J9" s="210">
        <f t="shared" si="1"/>
        <v>0</v>
      </c>
      <c r="K9" s="210">
        <f t="shared" si="2"/>
        <v>0</v>
      </c>
      <c r="L9" s="211">
        <f t="shared" si="3"/>
        <v>0</v>
      </c>
      <c r="M9" s="129"/>
      <c r="N9" s="129"/>
      <c r="O9" s="129"/>
      <c r="P9" s="129"/>
      <c r="Q9" s="129"/>
      <c r="R9" s="129"/>
      <c r="S9" s="129"/>
      <c r="T9" s="129"/>
      <c r="U9" s="129"/>
      <c r="V9" s="129"/>
      <c r="W9" s="129"/>
      <c r="X9" s="129"/>
      <c r="Y9" s="129"/>
      <c r="Z9" s="129"/>
      <c r="AA9" s="129"/>
      <c r="AB9" s="129"/>
      <c r="AC9" s="129"/>
    </row>
    <row r="10" ht="12.75" customHeight="1">
      <c r="A10" s="205">
        <v>5.0</v>
      </c>
      <c r="B10" s="206" t="s">
        <v>768</v>
      </c>
      <c r="C10" s="170" t="s">
        <v>769</v>
      </c>
      <c r="D10" s="153"/>
      <c r="E10" s="207" t="s">
        <v>770</v>
      </c>
      <c r="F10" s="155" t="s">
        <v>39</v>
      </c>
      <c r="G10" s="208">
        <f>980</f>
        <v>980</v>
      </c>
      <c r="H10" s="209"/>
      <c r="I10" s="209"/>
      <c r="J10" s="210">
        <f t="shared" si="1"/>
        <v>0</v>
      </c>
      <c r="K10" s="210">
        <f t="shared" si="2"/>
        <v>0</v>
      </c>
      <c r="L10" s="211">
        <f t="shared" si="3"/>
        <v>0</v>
      </c>
      <c r="M10" s="129"/>
      <c r="N10" s="129"/>
      <c r="O10" s="129"/>
      <c r="P10" s="129"/>
      <c r="Q10" s="129"/>
      <c r="R10" s="129"/>
      <c r="S10" s="129"/>
      <c r="T10" s="129"/>
      <c r="U10" s="129"/>
      <c r="V10" s="129"/>
      <c r="W10" s="129"/>
      <c r="X10" s="129"/>
      <c r="Y10" s="129"/>
      <c r="Z10" s="129"/>
      <c r="AA10" s="129"/>
      <c r="AB10" s="129"/>
      <c r="AC10" s="129"/>
    </row>
    <row r="11" ht="12.75" customHeight="1">
      <c r="A11" s="205">
        <v>6.0</v>
      </c>
      <c r="B11" s="206" t="s">
        <v>771</v>
      </c>
      <c r="C11" s="170" t="s">
        <v>772</v>
      </c>
      <c r="D11" s="206"/>
      <c r="E11" s="212" t="s">
        <v>773</v>
      </c>
      <c r="F11" s="155" t="s">
        <v>39</v>
      </c>
      <c r="G11" s="208">
        <v>252.0</v>
      </c>
      <c r="H11" s="209"/>
      <c r="I11" s="209"/>
      <c r="J11" s="210">
        <f t="shared" si="1"/>
        <v>0</v>
      </c>
      <c r="K11" s="210">
        <f t="shared" si="2"/>
        <v>0</v>
      </c>
      <c r="L11" s="211">
        <f t="shared" si="3"/>
        <v>0</v>
      </c>
      <c r="M11" s="129"/>
      <c r="N11" s="129"/>
      <c r="O11" s="129"/>
      <c r="P11" s="129"/>
      <c r="Q11" s="129"/>
      <c r="R11" s="129"/>
      <c r="S11" s="129"/>
      <c r="T11" s="129"/>
      <c r="U11" s="129"/>
      <c r="V11" s="129"/>
      <c r="W11" s="129"/>
      <c r="X11" s="129"/>
      <c r="Y11" s="129"/>
      <c r="Z11" s="129"/>
      <c r="AA11" s="129"/>
      <c r="AB11" s="129"/>
      <c r="AC11" s="129"/>
    </row>
    <row r="12" ht="12.75" customHeight="1">
      <c r="A12" s="205">
        <v>7.0</v>
      </c>
      <c r="B12" s="206" t="s">
        <v>774</v>
      </c>
      <c r="C12" s="170" t="s">
        <v>775</v>
      </c>
      <c r="D12" s="206"/>
      <c r="E12" s="212" t="s">
        <v>776</v>
      </c>
      <c r="F12" s="155" t="s">
        <v>39</v>
      </c>
      <c r="G12" s="208">
        <f>15.6*4</f>
        <v>62.4</v>
      </c>
      <c r="H12" s="209"/>
      <c r="I12" s="209"/>
      <c r="J12" s="210">
        <f t="shared" si="1"/>
        <v>0</v>
      </c>
      <c r="K12" s="210">
        <f t="shared" si="2"/>
        <v>0</v>
      </c>
      <c r="L12" s="211">
        <f t="shared" si="3"/>
        <v>0</v>
      </c>
      <c r="M12" s="129"/>
      <c r="N12" s="129"/>
      <c r="O12" s="129"/>
      <c r="P12" s="129"/>
      <c r="Q12" s="129"/>
      <c r="R12" s="129"/>
      <c r="S12" s="129"/>
      <c r="T12" s="129"/>
      <c r="U12" s="129"/>
      <c r="V12" s="129"/>
      <c r="W12" s="129"/>
      <c r="X12" s="129"/>
      <c r="Y12" s="129"/>
      <c r="Z12" s="129"/>
      <c r="AA12" s="129"/>
      <c r="AB12" s="129"/>
      <c r="AC12" s="129"/>
    </row>
    <row r="13" ht="12.75" customHeight="1">
      <c r="A13" s="205">
        <v>8.0</v>
      </c>
      <c r="B13" s="206" t="s">
        <v>777</v>
      </c>
      <c r="C13" s="154" t="s">
        <v>778</v>
      </c>
      <c r="D13" s="213"/>
      <c r="E13" s="207" t="s">
        <v>779</v>
      </c>
      <c r="F13" s="205" t="s">
        <v>702</v>
      </c>
      <c r="G13" s="208">
        <v>1.0</v>
      </c>
      <c r="H13" s="214"/>
      <c r="I13" s="214"/>
      <c r="J13" s="210">
        <f t="shared" si="1"/>
        <v>0</v>
      </c>
      <c r="K13" s="210">
        <f t="shared" si="2"/>
        <v>0</v>
      </c>
      <c r="L13" s="211">
        <f t="shared" si="3"/>
        <v>0</v>
      </c>
      <c r="M13" s="129"/>
      <c r="N13" s="129"/>
      <c r="O13" s="129"/>
      <c r="P13" s="129"/>
      <c r="Q13" s="129"/>
      <c r="R13" s="129"/>
      <c r="S13" s="129"/>
      <c r="T13" s="129"/>
      <c r="U13" s="129"/>
      <c r="V13" s="129"/>
      <c r="W13" s="129"/>
      <c r="X13" s="129"/>
      <c r="Y13" s="129"/>
      <c r="Z13" s="129"/>
      <c r="AA13" s="129"/>
      <c r="AB13" s="129"/>
      <c r="AC13" s="129"/>
    </row>
    <row r="14" ht="12.75" customHeight="1">
      <c r="A14" s="205">
        <v>9.0</v>
      </c>
      <c r="B14" s="206" t="s">
        <v>780</v>
      </c>
      <c r="C14" s="215" t="s">
        <v>781</v>
      </c>
      <c r="D14" s="213"/>
      <c r="E14" s="212" t="s">
        <v>782</v>
      </c>
      <c r="F14" s="166" t="s">
        <v>702</v>
      </c>
      <c r="G14" s="216">
        <v>1.0</v>
      </c>
      <c r="H14" s="214"/>
      <c r="I14" s="214"/>
      <c r="J14" s="210">
        <f t="shared" si="1"/>
        <v>0</v>
      </c>
      <c r="K14" s="210">
        <f t="shared" si="2"/>
        <v>0</v>
      </c>
      <c r="L14" s="211">
        <f t="shared" si="3"/>
        <v>0</v>
      </c>
      <c r="M14" s="129"/>
      <c r="N14" s="129"/>
      <c r="O14" s="129"/>
      <c r="P14" s="129"/>
      <c r="Q14" s="129"/>
      <c r="R14" s="129"/>
      <c r="S14" s="129"/>
      <c r="T14" s="129"/>
      <c r="U14" s="129"/>
      <c r="V14" s="129"/>
      <c r="W14" s="129"/>
      <c r="X14" s="129"/>
      <c r="Y14" s="129"/>
      <c r="Z14" s="129"/>
      <c r="AA14" s="129"/>
      <c r="AB14" s="129"/>
      <c r="AC14" s="129"/>
    </row>
    <row r="15" ht="12.75" customHeight="1">
      <c r="A15" s="205">
        <v>10.0</v>
      </c>
      <c r="B15" s="206" t="s">
        <v>783</v>
      </c>
      <c r="C15" s="217" t="s">
        <v>784</v>
      </c>
      <c r="D15" s="213"/>
      <c r="E15" s="212" t="s">
        <v>785</v>
      </c>
      <c r="F15" s="166" t="s">
        <v>702</v>
      </c>
      <c r="G15" s="216">
        <v>9.0</v>
      </c>
      <c r="H15" s="214"/>
      <c r="I15" s="214"/>
      <c r="J15" s="210">
        <f t="shared" si="1"/>
        <v>0</v>
      </c>
      <c r="K15" s="210">
        <f t="shared" si="2"/>
        <v>0</v>
      </c>
      <c r="L15" s="211">
        <f t="shared" si="3"/>
        <v>0</v>
      </c>
      <c r="M15" s="129"/>
      <c r="N15" s="129"/>
      <c r="O15" s="129"/>
      <c r="P15" s="129"/>
      <c r="Q15" s="129"/>
      <c r="R15" s="129"/>
      <c r="S15" s="129"/>
      <c r="T15" s="129"/>
      <c r="U15" s="129"/>
      <c r="V15" s="129"/>
      <c r="W15" s="129"/>
      <c r="X15" s="129"/>
      <c r="Y15" s="129"/>
      <c r="Z15" s="129"/>
      <c r="AA15" s="129"/>
      <c r="AB15" s="129"/>
      <c r="AC15" s="129"/>
    </row>
    <row r="16" ht="12.75" customHeight="1">
      <c r="A16" s="205">
        <v>11.0</v>
      </c>
      <c r="B16" s="206" t="s">
        <v>786</v>
      </c>
      <c r="C16" s="217" t="s">
        <v>787</v>
      </c>
      <c r="D16" s="213"/>
      <c r="E16" s="212" t="s">
        <v>788</v>
      </c>
      <c r="F16" s="166" t="s">
        <v>702</v>
      </c>
      <c r="G16" s="216">
        <v>2.0</v>
      </c>
      <c r="H16" s="214"/>
      <c r="I16" s="214"/>
      <c r="J16" s="210">
        <f t="shared" si="1"/>
        <v>0</v>
      </c>
      <c r="K16" s="210">
        <f t="shared" si="2"/>
        <v>0</v>
      </c>
      <c r="L16" s="211">
        <f t="shared" si="3"/>
        <v>0</v>
      </c>
      <c r="M16" s="129"/>
      <c r="N16" s="129"/>
      <c r="O16" s="129"/>
      <c r="P16" s="129"/>
      <c r="Q16" s="129"/>
      <c r="R16" s="129"/>
      <c r="S16" s="129"/>
      <c r="T16" s="129"/>
      <c r="U16" s="129"/>
      <c r="V16" s="129"/>
      <c r="W16" s="129"/>
      <c r="X16" s="129"/>
      <c r="Y16" s="129"/>
      <c r="Z16" s="129"/>
      <c r="AA16" s="129"/>
      <c r="AB16" s="129"/>
      <c r="AC16" s="129"/>
    </row>
    <row r="17" ht="12.75" customHeight="1">
      <c r="A17" s="205">
        <v>12.0</v>
      </c>
      <c r="B17" s="206" t="s">
        <v>789</v>
      </c>
      <c r="C17" s="215" t="s">
        <v>790</v>
      </c>
      <c r="D17" s="218"/>
      <c r="E17" s="212" t="s">
        <v>791</v>
      </c>
      <c r="F17" s="97" t="s">
        <v>702</v>
      </c>
      <c r="G17" s="216">
        <v>1.0</v>
      </c>
      <c r="H17" s="214"/>
      <c r="I17" s="214"/>
      <c r="J17" s="210">
        <f t="shared" si="1"/>
        <v>0</v>
      </c>
      <c r="K17" s="210">
        <f t="shared" si="2"/>
        <v>0</v>
      </c>
      <c r="L17" s="211">
        <f t="shared" si="3"/>
        <v>0</v>
      </c>
      <c r="M17" s="129"/>
      <c r="N17" s="129"/>
      <c r="O17" s="129"/>
      <c r="P17" s="129"/>
      <c r="Q17" s="129"/>
      <c r="R17" s="129"/>
      <c r="S17" s="129"/>
      <c r="T17" s="129"/>
      <c r="U17" s="129"/>
      <c r="V17" s="129"/>
      <c r="W17" s="129"/>
      <c r="X17" s="129"/>
      <c r="Y17" s="129"/>
      <c r="Z17" s="129"/>
      <c r="AA17" s="129"/>
      <c r="AB17" s="129"/>
      <c r="AC17" s="129"/>
    </row>
    <row r="18" ht="12.75" customHeight="1">
      <c r="A18" s="205">
        <v>13.0</v>
      </c>
      <c r="B18" s="206" t="s">
        <v>792</v>
      </c>
      <c r="C18" s="215" t="s">
        <v>793</v>
      </c>
      <c r="D18" s="218"/>
      <c r="E18" s="212" t="s">
        <v>794</v>
      </c>
      <c r="F18" s="97" t="s">
        <v>702</v>
      </c>
      <c r="G18" s="216">
        <v>2.0</v>
      </c>
      <c r="H18" s="214"/>
      <c r="I18" s="214"/>
      <c r="J18" s="210">
        <f t="shared" si="1"/>
        <v>0</v>
      </c>
      <c r="K18" s="210">
        <f t="shared" si="2"/>
        <v>0</v>
      </c>
      <c r="L18" s="211">
        <f t="shared" si="3"/>
        <v>0</v>
      </c>
      <c r="M18" s="129"/>
      <c r="N18" s="129"/>
      <c r="O18" s="129"/>
      <c r="P18" s="129"/>
      <c r="Q18" s="129"/>
      <c r="R18" s="129"/>
      <c r="S18" s="129"/>
      <c r="T18" s="129"/>
      <c r="U18" s="129"/>
      <c r="V18" s="129"/>
      <c r="W18" s="129"/>
      <c r="X18" s="129"/>
      <c r="Y18" s="129"/>
      <c r="Z18" s="129"/>
      <c r="AA18" s="129"/>
      <c r="AB18" s="129"/>
      <c r="AC18" s="129"/>
    </row>
    <row r="19" ht="12.75" customHeight="1">
      <c r="A19" s="205">
        <v>14.0</v>
      </c>
      <c r="B19" s="206" t="s">
        <v>795</v>
      </c>
      <c r="C19" s="215" t="s">
        <v>796</v>
      </c>
      <c r="D19" s="218"/>
      <c r="E19" s="212" t="s">
        <v>797</v>
      </c>
      <c r="F19" s="97" t="s">
        <v>702</v>
      </c>
      <c r="G19" s="216">
        <v>2.0</v>
      </c>
      <c r="H19" s="214"/>
      <c r="I19" s="214"/>
      <c r="J19" s="210">
        <f t="shared" si="1"/>
        <v>0</v>
      </c>
      <c r="K19" s="210">
        <f t="shared" si="2"/>
        <v>0</v>
      </c>
      <c r="L19" s="211">
        <f t="shared" si="3"/>
        <v>0</v>
      </c>
      <c r="M19" s="129"/>
      <c r="N19" s="129"/>
      <c r="O19" s="129"/>
      <c r="P19" s="129"/>
      <c r="Q19" s="129"/>
      <c r="R19" s="129"/>
      <c r="S19" s="129"/>
      <c r="T19" s="129"/>
      <c r="U19" s="129"/>
      <c r="V19" s="129"/>
      <c r="W19" s="129"/>
      <c r="X19" s="129"/>
      <c r="Y19" s="129"/>
      <c r="Z19" s="129"/>
      <c r="AA19" s="129"/>
      <c r="AB19" s="129"/>
      <c r="AC19" s="129"/>
    </row>
    <row r="20" ht="12.75" customHeight="1">
      <c r="A20" s="205">
        <v>15.0</v>
      </c>
      <c r="B20" s="206" t="s">
        <v>798</v>
      </c>
      <c r="C20" s="215" t="s">
        <v>799</v>
      </c>
      <c r="D20" s="219"/>
      <c r="E20" s="212" t="s">
        <v>800</v>
      </c>
      <c r="F20" s="155" t="s">
        <v>39</v>
      </c>
      <c r="G20" s="216">
        <v>325.0</v>
      </c>
      <c r="H20" s="214"/>
      <c r="I20" s="214"/>
      <c r="J20" s="210">
        <f t="shared" si="1"/>
        <v>0</v>
      </c>
      <c r="K20" s="210">
        <f t="shared" si="2"/>
        <v>0</v>
      </c>
      <c r="L20" s="211">
        <f t="shared" si="3"/>
        <v>0</v>
      </c>
      <c r="M20" s="129"/>
      <c r="N20" s="129"/>
      <c r="O20" s="129"/>
      <c r="P20" s="129"/>
      <c r="Q20" s="129"/>
      <c r="R20" s="129"/>
      <c r="S20" s="129"/>
      <c r="T20" s="129"/>
      <c r="U20" s="129"/>
      <c r="V20" s="129"/>
      <c r="W20" s="129"/>
      <c r="X20" s="129"/>
      <c r="Y20" s="129"/>
      <c r="Z20" s="129"/>
      <c r="AA20" s="129"/>
      <c r="AB20" s="129"/>
      <c r="AC20" s="129"/>
    </row>
    <row r="21" ht="12.75" customHeight="1">
      <c r="A21" s="205">
        <v>16.0</v>
      </c>
      <c r="B21" s="206" t="s">
        <v>786</v>
      </c>
      <c r="C21" s="215" t="s">
        <v>801</v>
      </c>
      <c r="D21" s="218"/>
      <c r="E21" s="212" t="s">
        <v>788</v>
      </c>
      <c r="F21" s="97" t="s">
        <v>702</v>
      </c>
      <c r="G21" s="216">
        <v>15.0</v>
      </c>
      <c r="H21" s="214"/>
      <c r="I21" s="214"/>
      <c r="J21" s="210">
        <f t="shared" si="1"/>
        <v>0</v>
      </c>
      <c r="K21" s="210">
        <f t="shared" si="2"/>
        <v>0</v>
      </c>
      <c r="L21" s="211">
        <f t="shared" si="3"/>
        <v>0</v>
      </c>
      <c r="M21" s="129"/>
      <c r="N21" s="129"/>
      <c r="O21" s="129"/>
      <c r="P21" s="129"/>
      <c r="Q21" s="129"/>
      <c r="R21" s="129"/>
      <c r="S21" s="129"/>
      <c r="T21" s="129"/>
      <c r="U21" s="129"/>
      <c r="V21" s="129"/>
      <c r="W21" s="129"/>
      <c r="X21" s="129"/>
      <c r="Y21" s="129"/>
      <c r="Z21" s="129"/>
      <c r="AA21" s="129"/>
      <c r="AB21" s="129"/>
      <c r="AC21" s="129"/>
    </row>
    <row r="22" ht="12.75" customHeight="1">
      <c r="A22" s="205">
        <v>17.0</v>
      </c>
      <c r="B22" s="206" t="s">
        <v>802</v>
      </c>
      <c r="C22" s="220" t="s">
        <v>803</v>
      </c>
      <c r="D22" s="221"/>
      <c r="E22" s="212" t="s">
        <v>804</v>
      </c>
      <c r="F22" s="155" t="s">
        <v>39</v>
      </c>
      <c r="G22" s="216">
        <v>310.0</v>
      </c>
      <c r="H22" s="214"/>
      <c r="I22" s="214"/>
      <c r="J22" s="210">
        <f t="shared" si="1"/>
        <v>0</v>
      </c>
      <c r="K22" s="210">
        <f t="shared" si="2"/>
        <v>0</v>
      </c>
      <c r="L22" s="211">
        <f t="shared" si="3"/>
        <v>0</v>
      </c>
      <c r="M22" s="129"/>
      <c r="N22" s="129"/>
      <c r="O22" s="129"/>
      <c r="P22" s="129"/>
      <c r="Q22" s="129"/>
      <c r="R22" s="129"/>
      <c r="S22" s="129"/>
      <c r="T22" s="129"/>
      <c r="U22" s="129"/>
      <c r="V22" s="129"/>
      <c r="W22" s="129"/>
      <c r="X22" s="129"/>
      <c r="Y22" s="129"/>
      <c r="Z22" s="129"/>
      <c r="AA22" s="129"/>
      <c r="AB22" s="129"/>
      <c r="AC22" s="129"/>
    </row>
    <row r="23" ht="12.75" customHeight="1">
      <c r="A23" s="205">
        <v>18.0</v>
      </c>
      <c r="B23" s="206"/>
      <c r="C23" s="154" t="s">
        <v>805</v>
      </c>
      <c r="D23" s="55"/>
      <c r="E23" s="212"/>
      <c r="F23" s="205" t="s">
        <v>702</v>
      </c>
      <c r="G23" s="208">
        <v>4.0</v>
      </c>
      <c r="H23" s="222"/>
      <c r="I23" s="222"/>
      <c r="J23" s="210">
        <f t="shared" si="1"/>
        <v>0</v>
      </c>
      <c r="K23" s="210">
        <f t="shared" si="2"/>
        <v>0</v>
      </c>
      <c r="L23" s="211">
        <f t="shared" si="3"/>
        <v>0</v>
      </c>
      <c r="M23" s="129"/>
      <c r="N23" s="129"/>
      <c r="O23" s="129"/>
      <c r="P23" s="129"/>
      <c r="Q23" s="129"/>
      <c r="R23" s="129"/>
      <c r="S23" s="129"/>
      <c r="T23" s="129"/>
      <c r="U23" s="129"/>
      <c r="V23" s="129"/>
      <c r="W23" s="129"/>
      <c r="X23" s="129"/>
      <c r="Y23" s="129"/>
      <c r="Z23" s="129"/>
      <c r="AA23" s="129"/>
      <c r="AB23" s="129"/>
      <c r="AC23" s="129"/>
    </row>
    <row r="24" ht="12.75" customHeight="1">
      <c r="A24" s="205">
        <v>19.0</v>
      </c>
      <c r="B24" s="206"/>
      <c r="C24" s="154" t="s">
        <v>806</v>
      </c>
      <c r="D24" s="55"/>
      <c r="E24" s="212"/>
      <c r="F24" s="205" t="s">
        <v>702</v>
      </c>
      <c r="G24" s="208">
        <v>30.0</v>
      </c>
      <c r="H24" s="222"/>
      <c r="I24" s="222"/>
      <c r="J24" s="210">
        <f t="shared" si="1"/>
        <v>0</v>
      </c>
      <c r="K24" s="210">
        <f t="shared" si="2"/>
        <v>0</v>
      </c>
      <c r="L24" s="211">
        <f t="shared" si="3"/>
        <v>0</v>
      </c>
      <c r="M24" s="129"/>
      <c r="N24" s="129"/>
      <c r="O24" s="129"/>
      <c r="P24" s="129"/>
      <c r="Q24" s="129"/>
      <c r="R24" s="129"/>
      <c r="S24" s="129"/>
      <c r="T24" s="129"/>
      <c r="U24" s="129"/>
      <c r="V24" s="129"/>
      <c r="W24" s="129"/>
      <c r="X24" s="129"/>
      <c r="Y24" s="129"/>
      <c r="Z24" s="129"/>
      <c r="AA24" s="129"/>
      <c r="AB24" s="129"/>
      <c r="AC24" s="129"/>
    </row>
    <row r="25" ht="39.75" customHeight="1">
      <c r="A25" s="205">
        <v>20.0</v>
      </c>
      <c r="B25" s="206"/>
      <c r="C25" s="154" t="s">
        <v>807</v>
      </c>
      <c r="D25" s="55"/>
      <c r="E25" s="212"/>
      <c r="F25" s="205" t="s">
        <v>702</v>
      </c>
      <c r="G25" s="208">
        <v>18.0</v>
      </c>
      <c r="H25" s="222"/>
      <c r="I25" s="222"/>
      <c r="J25" s="210">
        <f t="shared" si="1"/>
        <v>0</v>
      </c>
      <c r="K25" s="210">
        <f t="shared" si="2"/>
        <v>0</v>
      </c>
      <c r="L25" s="211">
        <f t="shared" si="3"/>
        <v>0</v>
      </c>
      <c r="M25" s="129"/>
      <c r="N25" s="129"/>
      <c r="O25" s="129"/>
      <c r="P25" s="129"/>
      <c r="Q25" s="129"/>
      <c r="R25" s="129"/>
      <c r="S25" s="129"/>
      <c r="T25" s="129"/>
      <c r="U25" s="129"/>
      <c r="V25" s="129"/>
      <c r="W25" s="129"/>
      <c r="X25" s="129"/>
      <c r="Y25" s="129"/>
      <c r="Z25" s="129"/>
      <c r="AA25" s="129"/>
      <c r="AB25" s="129"/>
      <c r="AC25" s="129"/>
    </row>
    <row r="26" ht="12.75" customHeight="1">
      <c r="A26" s="49"/>
      <c r="B26" s="49"/>
      <c r="C26" s="49" t="s">
        <v>383</v>
      </c>
      <c r="D26" s="49"/>
      <c r="E26" s="49"/>
      <c r="F26" s="49"/>
      <c r="G26" s="49"/>
      <c r="H26" s="141"/>
      <c r="I26" s="141"/>
      <c r="J26" s="141"/>
      <c r="K26" s="141"/>
      <c r="L26" s="141">
        <f>SUM(L6:L25)</f>
        <v>0</v>
      </c>
      <c r="M26" s="204"/>
      <c r="N26" s="204"/>
      <c r="O26" s="204"/>
      <c r="P26" s="204"/>
      <c r="Q26" s="204"/>
      <c r="R26" s="204"/>
      <c r="S26" s="204"/>
      <c r="T26" s="204"/>
      <c r="U26" s="204"/>
      <c r="V26" s="204"/>
      <c r="W26" s="204"/>
      <c r="X26" s="204"/>
      <c r="Y26" s="204"/>
      <c r="Z26" s="204"/>
      <c r="AA26" s="204"/>
      <c r="AB26" s="204"/>
      <c r="AC26" s="204"/>
    </row>
    <row r="27" ht="12.75" customHeight="1">
      <c r="A27" s="223"/>
      <c r="B27" s="224"/>
      <c r="C27" s="199"/>
      <c r="D27" s="199"/>
      <c r="E27" s="198"/>
      <c r="F27" s="223"/>
      <c r="G27" s="199"/>
      <c r="H27" s="200"/>
      <c r="I27" s="200"/>
      <c r="J27" s="201"/>
      <c r="K27" s="201"/>
      <c r="L27" s="202"/>
      <c r="M27" s="129"/>
      <c r="N27" s="129"/>
      <c r="O27" s="129"/>
      <c r="P27" s="129"/>
      <c r="Q27" s="129"/>
      <c r="R27" s="129"/>
      <c r="S27" s="129"/>
      <c r="T27" s="129"/>
      <c r="U27" s="129"/>
      <c r="V27" s="129"/>
      <c r="W27" s="129"/>
      <c r="X27" s="129"/>
      <c r="Y27" s="129"/>
      <c r="Z27" s="129"/>
      <c r="AA27" s="129"/>
      <c r="AB27" s="129"/>
      <c r="AC27" s="129"/>
    </row>
    <row r="28" ht="12.75" customHeight="1">
      <c r="A28" s="225"/>
      <c r="B28" s="198"/>
      <c r="C28" s="226"/>
      <c r="D28" s="199"/>
      <c r="E28" s="198"/>
      <c r="F28" s="223"/>
      <c r="G28" s="199"/>
      <c r="H28" s="200"/>
      <c r="I28" s="200"/>
      <c r="J28" s="201"/>
      <c r="K28" s="201"/>
      <c r="L28" s="202"/>
      <c r="M28" s="129"/>
      <c r="N28" s="129"/>
      <c r="O28" s="129"/>
      <c r="P28" s="129"/>
      <c r="Q28" s="129"/>
      <c r="R28" s="129"/>
      <c r="S28" s="129"/>
      <c r="T28" s="129"/>
      <c r="U28" s="129"/>
      <c r="V28" s="129"/>
      <c r="W28" s="129"/>
      <c r="X28" s="129"/>
      <c r="Y28" s="129"/>
      <c r="Z28" s="129"/>
      <c r="AA28" s="129"/>
      <c r="AB28" s="129"/>
      <c r="AC28" s="129"/>
    </row>
    <row r="29" ht="12.75" customHeight="1">
      <c r="A29" s="225"/>
      <c r="B29" s="198"/>
      <c r="C29" s="226"/>
      <c r="D29" s="199"/>
      <c r="E29" s="198"/>
      <c r="F29" s="223"/>
      <c r="G29" s="199"/>
      <c r="H29" s="200"/>
      <c r="I29" s="200"/>
      <c r="J29" s="201"/>
      <c r="K29" s="201"/>
      <c r="L29" s="202"/>
      <c r="M29" s="129"/>
      <c r="N29" s="129"/>
      <c r="O29" s="129"/>
      <c r="P29" s="129"/>
      <c r="Q29" s="129"/>
      <c r="R29" s="129"/>
      <c r="S29" s="129"/>
      <c r="T29" s="129"/>
      <c r="U29" s="129"/>
      <c r="V29" s="129"/>
      <c r="W29" s="129"/>
      <c r="X29" s="129"/>
      <c r="Y29" s="129"/>
      <c r="Z29" s="129"/>
      <c r="AA29" s="129"/>
      <c r="AB29" s="129"/>
      <c r="AC29" s="129"/>
    </row>
    <row r="30" ht="12.75" customHeight="1">
      <c r="A30" s="225"/>
      <c r="B30" s="198"/>
      <c r="C30" s="226"/>
      <c r="D30" s="199"/>
      <c r="E30" s="198"/>
      <c r="F30" s="223"/>
      <c r="G30" s="199"/>
      <c r="H30" s="200"/>
      <c r="I30" s="200"/>
      <c r="J30" s="201"/>
      <c r="K30" s="201"/>
      <c r="L30" s="202"/>
      <c r="M30" s="129"/>
      <c r="N30" s="129"/>
      <c r="O30" s="129"/>
      <c r="P30" s="129"/>
      <c r="Q30" s="129"/>
      <c r="R30" s="129"/>
      <c r="S30" s="129"/>
      <c r="T30" s="129"/>
      <c r="U30" s="129"/>
      <c r="V30" s="129"/>
      <c r="W30" s="129"/>
      <c r="X30" s="129"/>
      <c r="Y30" s="129"/>
      <c r="Z30" s="129"/>
      <c r="AA30" s="129"/>
      <c r="AB30" s="129"/>
      <c r="AC30" s="129"/>
    </row>
    <row r="31" ht="12.75" customHeight="1">
      <c r="A31" s="225"/>
      <c r="B31" s="198"/>
      <c r="C31" s="226"/>
      <c r="D31" s="199"/>
      <c r="E31" s="198"/>
      <c r="F31" s="223"/>
      <c r="G31" s="199"/>
      <c r="H31" s="200"/>
      <c r="I31" s="200"/>
      <c r="J31" s="201"/>
      <c r="K31" s="201"/>
      <c r="L31" s="202"/>
      <c r="M31" s="129"/>
      <c r="N31" s="129"/>
      <c r="O31" s="129"/>
      <c r="P31" s="129"/>
      <c r="Q31" s="129"/>
      <c r="R31" s="129"/>
      <c r="S31" s="129"/>
      <c r="T31" s="129"/>
      <c r="U31" s="129"/>
      <c r="V31" s="129"/>
      <c r="W31" s="129"/>
      <c r="X31" s="129"/>
      <c r="Y31" s="129"/>
      <c r="Z31" s="129"/>
      <c r="AA31" s="129"/>
      <c r="AB31" s="129"/>
      <c r="AC31" s="129"/>
    </row>
    <row r="32" ht="12.75" customHeight="1">
      <c r="A32" s="225"/>
      <c r="B32" s="198"/>
      <c r="C32" s="226"/>
      <c r="D32" s="199"/>
      <c r="E32" s="198"/>
      <c r="F32" s="223"/>
      <c r="G32" s="199"/>
      <c r="H32" s="200"/>
      <c r="I32" s="200"/>
      <c r="J32" s="201"/>
      <c r="K32" s="201"/>
      <c r="L32" s="202"/>
      <c r="M32" s="129"/>
      <c r="N32" s="129"/>
      <c r="O32" s="129"/>
      <c r="P32" s="129"/>
      <c r="Q32" s="129"/>
      <c r="R32" s="129"/>
      <c r="S32" s="129"/>
      <c r="T32" s="129"/>
      <c r="U32" s="129"/>
      <c r="V32" s="129"/>
      <c r="W32" s="129"/>
      <c r="X32" s="129"/>
      <c r="Y32" s="129"/>
      <c r="Z32" s="129"/>
      <c r="AA32" s="129"/>
      <c r="AB32" s="129"/>
      <c r="AC32" s="129"/>
    </row>
    <row r="33" ht="12.75" customHeight="1">
      <c r="A33" s="225"/>
      <c r="B33" s="198"/>
      <c r="C33" s="226"/>
      <c r="D33" s="199"/>
      <c r="E33" s="198"/>
      <c r="F33" s="223"/>
      <c r="G33" s="199"/>
      <c r="H33" s="200"/>
      <c r="I33" s="200"/>
      <c r="J33" s="201"/>
      <c r="K33" s="201"/>
      <c r="L33" s="202"/>
      <c r="M33" s="129"/>
      <c r="N33" s="129"/>
      <c r="O33" s="129"/>
      <c r="P33" s="129"/>
      <c r="Q33" s="129"/>
      <c r="R33" s="129"/>
      <c r="S33" s="129"/>
      <c r="T33" s="129"/>
      <c r="U33" s="129"/>
      <c r="V33" s="129"/>
      <c r="W33" s="129"/>
      <c r="X33" s="129"/>
      <c r="Y33" s="129"/>
      <c r="Z33" s="129"/>
      <c r="AA33" s="129"/>
      <c r="AB33" s="129"/>
      <c r="AC33" s="129"/>
    </row>
    <row r="34" ht="12.75" customHeight="1">
      <c r="A34" s="225"/>
      <c r="B34" s="198"/>
      <c r="C34" s="226"/>
      <c r="D34" s="199"/>
      <c r="E34" s="198"/>
      <c r="F34" s="223"/>
      <c r="G34" s="199"/>
      <c r="H34" s="200"/>
      <c r="I34" s="200"/>
      <c r="J34" s="201"/>
      <c r="K34" s="201"/>
      <c r="L34" s="202"/>
      <c r="M34" s="129"/>
      <c r="N34" s="129"/>
      <c r="O34" s="129"/>
      <c r="P34" s="129"/>
      <c r="Q34" s="129"/>
      <c r="R34" s="129"/>
      <c r="S34" s="129"/>
      <c r="T34" s="129"/>
      <c r="U34" s="129"/>
      <c r="V34" s="129"/>
      <c r="W34" s="129"/>
      <c r="X34" s="129"/>
      <c r="Y34" s="129"/>
      <c r="Z34" s="129"/>
      <c r="AA34" s="129"/>
      <c r="AB34" s="129"/>
      <c r="AC34" s="129"/>
    </row>
    <row r="35" ht="12.75" customHeight="1">
      <c r="A35" s="225"/>
      <c r="B35" s="198"/>
      <c r="C35" s="226"/>
      <c r="D35" s="199"/>
      <c r="E35" s="198"/>
      <c r="F35" s="223"/>
      <c r="G35" s="199"/>
      <c r="H35" s="200"/>
      <c r="I35" s="200"/>
      <c r="J35" s="201"/>
      <c r="K35" s="201"/>
      <c r="L35" s="202"/>
      <c r="M35" s="129"/>
      <c r="N35" s="129"/>
      <c r="O35" s="129"/>
      <c r="P35" s="129"/>
      <c r="Q35" s="129"/>
      <c r="R35" s="129"/>
      <c r="S35" s="129"/>
      <c r="T35" s="129"/>
      <c r="U35" s="129"/>
      <c r="V35" s="129"/>
      <c r="W35" s="129"/>
      <c r="X35" s="129"/>
      <c r="Y35" s="129"/>
      <c r="Z35" s="129"/>
      <c r="AA35" s="129"/>
      <c r="AB35" s="129"/>
      <c r="AC35" s="129"/>
    </row>
    <row r="36" ht="12.75" customHeight="1">
      <c r="A36" s="225"/>
      <c r="B36" s="198"/>
      <c r="C36" s="226"/>
      <c r="D36" s="199"/>
      <c r="E36" s="198"/>
      <c r="F36" s="223"/>
      <c r="G36" s="199"/>
      <c r="H36" s="200"/>
      <c r="I36" s="200"/>
      <c r="J36" s="201"/>
      <c r="K36" s="201"/>
      <c r="L36" s="202"/>
      <c r="M36" s="129"/>
      <c r="N36" s="129"/>
      <c r="O36" s="129"/>
      <c r="P36" s="129"/>
      <c r="Q36" s="129"/>
      <c r="R36" s="129"/>
      <c r="S36" s="129"/>
      <c r="T36" s="129"/>
      <c r="U36" s="129"/>
      <c r="V36" s="129"/>
      <c r="W36" s="129"/>
      <c r="X36" s="129"/>
      <c r="Y36" s="129"/>
      <c r="Z36" s="129"/>
      <c r="AA36" s="129"/>
      <c r="AB36" s="129"/>
      <c r="AC36" s="129"/>
    </row>
    <row r="37" ht="12.75" customHeight="1">
      <c r="A37" s="225"/>
      <c r="B37" s="198"/>
      <c r="C37" s="226"/>
      <c r="D37" s="199"/>
      <c r="E37" s="198"/>
      <c r="F37" s="223"/>
      <c r="G37" s="199"/>
      <c r="H37" s="200"/>
      <c r="I37" s="200"/>
      <c r="J37" s="201"/>
      <c r="K37" s="201"/>
      <c r="L37" s="202"/>
      <c r="M37" s="129"/>
      <c r="N37" s="129"/>
      <c r="O37" s="129"/>
      <c r="P37" s="129"/>
      <c r="Q37" s="129"/>
      <c r="R37" s="129"/>
      <c r="S37" s="129"/>
      <c r="T37" s="129"/>
      <c r="U37" s="129"/>
      <c r="V37" s="129"/>
      <c r="W37" s="129"/>
      <c r="X37" s="129"/>
      <c r="Y37" s="129"/>
      <c r="Z37" s="129"/>
      <c r="AA37" s="129"/>
      <c r="AB37" s="129"/>
      <c r="AC37" s="129"/>
    </row>
    <row r="38" ht="12.75" customHeight="1">
      <c r="A38" s="225"/>
      <c r="B38" s="198"/>
      <c r="C38" s="226"/>
      <c r="D38" s="199"/>
      <c r="E38" s="198"/>
      <c r="F38" s="223"/>
      <c r="G38" s="199"/>
      <c r="H38" s="200"/>
      <c r="I38" s="200"/>
      <c r="J38" s="201"/>
      <c r="K38" s="201"/>
      <c r="L38" s="202"/>
      <c r="M38" s="129"/>
      <c r="N38" s="129"/>
      <c r="O38" s="129"/>
      <c r="P38" s="129"/>
      <c r="Q38" s="129"/>
      <c r="R38" s="129"/>
      <c r="S38" s="129"/>
      <c r="T38" s="129"/>
      <c r="U38" s="129"/>
      <c r="V38" s="129"/>
      <c r="W38" s="129"/>
      <c r="X38" s="129"/>
      <c r="Y38" s="129"/>
      <c r="Z38" s="129"/>
      <c r="AA38" s="129"/>
      <c r="AB38" s="129"/>
      <c r="AC38" s="129"/>
    </row>
    <row r="39" ht="12.75" customHeight="1">
      <c r="A39" s="225"/>
      <c r="B39" s="198"/>
      <c r="C39" s="226"/>
      <c r="D39" s="199"/>
      <c r="E39" s="198"/>
      <c r="F39" s="223"/>
      <c r="G39" s="199"/>
      <c r="H39" s="200"/>
      <c r="I39" s="200"/>
      <c r="J39" s="201"/>
      <c r="K39" s="201"/>
      <c r="L39" s="202"/>
      <c r="M39" s="129"/>
      <c r="N39" s="129"/>
      <c r="O39" s="129"/>
      <c r="P39" s="129"/>
      <c r="Q39" s="129"/>
      <c r="R39" s="129"/>
      <c r="S39" s="129"/>
      <c r="T39" s="129"/>
      <c r="U39" s="129"/>
      <c r="V39" s="129"/>
      <c r="W39" s="129"/>
      <c r="X39" s="129"/>
      <c r="Y39" s="129"/>
      <c r="Z39" s="129"/>
      <c r="AA39" s="129"/>
      <c r="AB39" s="129"/>
      <c r="AC39" s="129"/>
    </row>
    <row r="40" ht="12.75" customHeight="1">
      <c r="A40" s="225"/>
      <c r="B40" s="198"/>
      <c r="C40" s="226"/>
      <c r="D40" s="199"/>
      <c r="E40" s="198"/>
      <c r="F40" s="223"/>
      <c r="G40" s="199"/>
      <c r="H40" s="200"/>
      <c r="I40" s="200"/>
      <c r="J40" s="201"/>
      <c r="K40" s="201"/>
      <c r="L40" s="202"/>
      <c r="M40" s="129"/>
      <c r="N40" s="129"/>
      <c r="O40" s="129"/>
      <c r="P40" s="129"/>
      <c r="Q40" s="129"/>
      <c r="R40" s="129"/>
      <c r="S40" s="129"/>
      <c r="T40" s="129"/>
      <c r="U40" s="129"/>
      <c r="V40" s="129"/>
      <c r="W40" s="129"/>
      <c r="X40" s="129"/>
      <c r="Y40" s="129"/>
      <c r="Z40" s="129"/>
      <c r="AA40" s="129"/>
      <c r="AB40" s="129"/>
      <c r="AC40" s="129"/>
    </row>
    <row r="41" ht="12.75" customHeight="1">
      <c r="A41" s="225"/>
      <c r="B41" s="198"/>
      <c r="C41" s="226"/>
      <c r="D41" s="199"/>
      <c r="E41" s="198"/>
      <c r="F41" s="223"/>
      <c r="G41" s="199"/>
      <c r="H41" s="200"/>
      <c r="I41" s="200"/>
      <c r="J41" s="201"/>
      <c r="K41" s="201"/>
      <c r="L41" s="202"/>
      <c r="M41" s="129"/>
      <c r="N41" s="129"/>
      <c r="O41" s="129"/>
      <c r="P41" s="129"/>
      <c r="Q41" s="129"/>
      <c r="R41" s="129"/>
      <c r="S41" s="129"/>
      <c r="T41" s="129"/>
      <c r="U41" s="129"/>
      <c r="V41" s="129"/>
      <c r="W41" s="129"/>
      <c r="X41" s="129"/>
      <c r="Y41" s="129"/>
      <c r="Z41" s="129"/>
      <c r="AA41" s="129"/>
      <c r="AB41" s="129"/>
      <c r="AC41" s="129"/>
    </row>
    <row r="42" ht="12.75" customHeight="1">
      <c r="A42" s="225"/>
      <c r="B42" s="198"/>
      <c r="C42" s="226"/>
      <c r="D42" s="199"/>
      <c r="E42" s="198"/>
      <c r="F42" s="223"/>
      <c r="G42" s="199"/>
      <c r="H42" s="200"/>
      <c r="I42" s="200"/>
      <c r="J42" s="201"/>
      <c r="K42" s="201"/>
      <c r="L42" s="202"/>
      <c r="M42" s="129"/>
      <c r="N42" s="129"/>
      <c r="O42" s="129"/>
      <c r="P42" s="129"/>
      <c r="Q42" s="129"/>
      <c r="R42" s="129"/>
      <c r="S42" s="129"/>
      <c r="T42" s="129"/>
      <c r="U42" s="129"/>
      <c r="V42" s="129"/>
      <c r="W42" s="129"/>
      <c r="X42" s="129"/>
      <c r="Y42" s="129"/>
      <c r="Z42" s="129"/>
      <c r="AA42" s="129"/>
      <c r="AB42" s="129"/>
      <c r="AC42" s="129"/>
    </row>
    <row r="43" ht="12.75" customHeight="1">
      <c r="A43" s="225"/>
      <c r="B43" s="198"/>
      <c r="C43" s="226"/>
      <c r="D43" s="199"/>
      <c r="E43" s="198"/>
      <c r="F43" s="223"/>
      <c r="G43" s="199"/>
      <c r="H43" s="200"/>
      <c r="I43" s="200"/>
      <c r="J43" s="201"/>
      <c r="K43" s="201"/>
      <c r="L43" s="202"/>
      <c r="M43" s="129"/>
      <c r="N43" s="129"/>
      <c r="O43" s="129"/>
      <c r="P43" s="129"/>
      <c r="Q43" s="129"/>
      <c r="R43" s="129"/>
      <c r="S43" s="129"/>
      <c r="T43" s="129"/>
      <c r="U43" s="129"/>
      <c r="V43" s="129"/>
      <c r="W43" s="129"/>
      <c r="X43" s="129"/>
      <c r="Y43" s="129"/>
      <c r="Z43" s="129"/>
      <c r="AA43" s="129"/>
      <c r="AB43" s="129"/>
      <c r="AC43" s="129"/>
    </row>
    <row r="44" ht="12.75" customHeight="1">
      <c r="A44" s="225"/>
      <c r="B44" s="198"/>
      <c r="C44" s="226"/>
      <c r="D44" s="199"/>
      <c r="E44" s="198"/>
      <c r="F44" s="223"/>
      <c r="G44" s="199"/>
      <c r="H44" s="200"/>
      <c r="I44" s="200"/>
      <c r="J44" s="201"/>
      <c r="K44" s="201"/>
      <c r="L44" s="202"/>
      <c r="M44" s="129"/>
      <c r="N44" s="129"/>
      <c r="O44" s="129"/>
      <c r="P44" s="129"/>
      <c r="Q44" s="129"/>
      <c r="R44" s="129"/>
      <c r="S44" s="129"/>
      <c r="T44" s="129"/>
      <c r="U44" s="129"/>
      <c r="V44" s="129"/>
      <c r="W44" s="129"/>
      <c r="X44" s="129"/>
      <c r="Y44" s="129"/>
      <c r="Z44" s="129"/>
      <c r="AA44" s="129"/>
      <c r="AB44" s="129"/>
      <c r="AC44" s="129"/>
    </row>
    <row r="45" ht="12.75" customHeight="1">
      <c r="A45" s="225"/>
      <c r="B45" s="198"/>
      <c r="C45" s="226"/>
      <c r="D45" s="199"/>
      <c r="E45" s="198"/>
      <c r="F45" s="223"/>
      <c r="G45" s="199"/>
      <c r="H45" s="200"/>
      <c r="I45" s="200"/>
      <c r="J45" s="201"/>
      <c r="K45" s="201"/>
      <c r="L45" s="202"/>
      <c r="M45" s="129"/>
      <c r="N45" s="129"/>
      <c r="O45" s="129"/>
      <c r="P45" s="129"/>
      <c r="Q45" s="129"/>
      <c r="R45" s="129"/>
      <c r="S45" s="129"/>
      <c r="T45" s="129"/>
      <c r="U45" s="129"/>
      <c r="V45" s="129"/>
      <c r="W45" s="129"/>
      <c r="X45" s="129"/>
      <c r="Y45" s="129"/>
      <c r="Z45" s="129"/>
      <c r="AA45" s="129"/>
      <c r="AB45" s="129"/>
      <c r="AC45" s="129"/>
    </row>
    <row r="46" ht="12.75" customHeight="1">
      <c r="A46" s="225"/>
      <c r="B46" s="198"/>
      <c r="C46" s="226"/>
      <c r="D46" s="199"/>
      <c r="E46" s="198"/>
      <c r="F46" s="223"/>
      <c r="G46" s="199"/>
      <c r="H46" s="200"/>
      <c r="I46" s="200"/>
      <c r="J46" s="201"/>
      <c r="K46" s="201"/>
      <c r="L46" s="202"/>
      <c r="M46" s="129"/>
      <c r="N46" s="129"/>
      <c r="O46" s="129"/>
      <c r="P46" s="129"/>
      <c r="Q46" s="129"/>
      <c r="R46" s="129"/>
      <c r="S46" s="129"/>
      <c r="T46" s="129"/>
      <c r="U46" s="129"/>
      <c r="V46" s="129"/>
      <c r="W46" s="129"/>
      <c r="X46" s="129"/>
      <c r="Y46" s="129"/>
      <c r="Z46" s="129"/>
      <c r="AA46" s="129"/>
      <c r="AB46" s="129"/>
      <c r="AC46" s="129"/>
    </row>
    <row r="47" ht="12.75" customHeight="1">
      <c r="A47" s="225"/>
      <c r="B47" s="198"/>
      <c r="C47" s="226"/>
      <c r="D47" s="199"/>
      <c r="E47" s="198"/>
      <c r="F47" s="223"/>
      <c r="G47" s="199"/>
      <c r="H47" s="200"/>
      <c r="I47" s="200"/>
      <c r="J47" s="201"/>
      <c r="K47" s="201"/>
      <c r="L47" s="202"/>
      <c r="M47" s="129"/>
      <c r="N47" s="129"/>
      <c r="O47" s="129"/>
      <c r="P47" s="129"/>
      <c r="Q47" s="129"/>
      <c r="R47" s="129"/>
      <c r="S47" s="129"/>
      <c r="T47" s="129"/>
      <c r="U47" s="129"/>
      <c r="V47" s="129"/>
      <c r="W47" s="129"/>
      <c r="X47" s="129"/>
      <c r="Y47" s="129"/>
      <c r="Z47" s="129"/>
      <c r="AA47" s="129"/>
      <c r="AB47" s="129"/>
      <c r="AC47" s="129"/>
    </row>
    <row r="48" ht="12.75" customHeight="1">
      <c r="A48" s="225"/>
      <c r="B48" s="198"/>
      <c r="C48" s="226"/>
      <c r="D48" s="199"/>
      <c r="E48" s="198"/>
      <c r="F48" s="223"/>
      <c r="G48" s="199"/>
      <c r="H48" s="200"/>
      <c r="I48" s="200"/>
      <c r="J48" s="201"/>
      <c r="K48" s="201"/>
      <c r="L48" s="202"/>
      <c r="M48" s="129"/>
      <c r="N48" s="129"/>
      <c r="O48" s="129"/>
      <c r="P48" s="129"/>
      <c r="Q48" s="129"/>
      <c r="R48" s="129"/>
      <c r="S48" s="129"/>
      <c r="T48" s="129"/>
      <c r="U48" s="129"/>
      <c r="V48" s="129"/>
      <c r="W48" s="129"/>
      <c r="X48" s="129"/>
      <c r="Y48" s="129"/>
      <c r="Z48" s="129"/>
      <c r="AA48" s="129"/>
      <c r="AB48" s="129"/>
      <c r="AC48" s="129"/>
    </row>
    <row r="49" ht="12.75" customHeight="1">
      <c r="A49" s="225"/>
      <c r="B49" s="198"/>
      <c r="C49" s="226"/>
      <c r="D49" s="199"/>
      <c r="E49" s="198"/>
      <c r="F49" s="223"/>
      <c r="G49" s="199"/>
      <c r="H49" s="200"/>
      <c r="I49" s="200"/>
      <c r="J49" s="201"/>
      <c r="K49" s="201"/>
      <c r="L49" s="202"/>
      <c r="M49" s="129"/>
      <c r="N49" s="129"/>
      <c r="O49" s="129"/>
      <c r="P49" s="129"/>
      <c r="Q49" s="129"/>
      <c r="R49" s="129"/>
      <c r="S49" s="129"/>
      <c r="T49" s="129"/>
      <c r="U49" s="129"/>
      <c r="V49" s="129"/>
      <c r="W49" s="129"/>
      <c r="X49" s="129"/>
      <c r="Y49" s="129"/>
      <c r="Z49" s="129"/>
      <c r="AA49" s="129"/>
      <c r="AB49" s="129"/>
      <c r="AC49" s="129"/>
    </row>
    <row r="50" ht="12.75" customHeight="1">
      <c r="A50" s="225"/>
      <c r="B50" s="198"/>
      <c r="C50" s="226"/>
      <c r="D50" s="199"/>
      <c r="E50" s="198"/>
      <c r="F50" s="223"/>
      <c r="G50" s="199"/>
      <c r="H50" s="200"/>
      <c r="I50" s="200"/>
      <c r="J50" s="201"/>
      <c r="K50" s="201"/>
      <c r="L50" s="202"/>
      <c r="M50" s="129"/>
      <c r="N50" s="129"/>
      <c r="O50" s="129"/>
      <c r="P50" s="129"/>
      <c r="Q50" s="129"/>
      <c r="R50" s="129"/>
      <c r="S50" s="129"/>
      <c r="T50" s="129"/>
      <c r="U50" s="129"/>
      <c r="V50" s="129"/>
      <c r="W50" s="129"/>
      <c r="X50" s="129"/>
      <c r="Y50" s="129"/>
      <c r="Z50" s="129"/>
      <c r="AA50" s="129"/>
      <c r="AB50" s="129"/>
      <c r="AC50" s="129"/>
    </row>
    <row r="51" ht="12.75" customHeight="1">
      <c r="A51" s="225"/>
      <c r="B51" s="198"/>
      <c r="C51" s="226"/>
      <c r="D51" s="199"/>
      <c r="E51" s="198"/>
      <c r="F51" s="223"/>
      <c r="G51" s="199"/>
      <c r="H51" s="200"/>
      <c r="I51" s="200"/>
      <c r="J51" s="201"/>
      <c r="K51" s="201"/>
      <c r="L51" s="202"/>
      <c r="M51" s="129"/>
      <c r="N51" s="129"/>
      <c r="O51" s="129"/>
      <c r="P51" s="129"/>
      <c r="Q51" s="129"/>
      <c r="R51" s="129"/>
      <c r="S51" s="129"/>
      <c r="T51" s="129"/>
      <c r="U51" s="129"/>
      <c r="V51" s="129"/>
      <c r="W51" s="129"/>
      <c r="X51" s="129"/>
      <c r="Y51" s="129"/>
      <c r="Z51" s="129"/>
      <c r="AA51" s="129"/>
      <c r="AB51" s="129"/>
      <c r="AC51" s="129"/>
    </row>
    <row r="52" ht="12.75" customHeight="1">
      <c r="A52" s="225"/>
      <c r="B52" s="198"/>
      <c r="C52" s="226"/>
      <c r="D52" s="199"/>
      <c r="E52" s="198"/>
      <c r="F52" s="223"/>
      <c r="G52" s="199"/>
      <c r="H52" s="200"/>
      <c r="I52" s="200"/>
      <c r="J52" s="201"/>
      <c r="K52" s="201"/>
      <c r="L52" s="202"/>
      <c r="M52" s="129"/>
      <c r="N52" s="129"/>
      <c r="O52" s="129"/>
      <c r="P52" s="129"/>
      <c r="Q52" s="129"/>
      <c r="R52" s="129"/>
      <c r="S52" s="129"/>
      <c r="T52" s="129"/>
      <c r="U52" s="129"/>
      <c r="V52" s="129"/>
      <c r="W52" s="129"/>
      <c r="X52" s="129"/>
      <c r="Y52" s="129"/>
      <c r="Z52" s="129"/>
      <c r="AA52" s="129"/>
      <c r="AB52" s="129"/>
      <c r="AC52" s="129"/>
    </row>
    <row r="53" ht="12.75" customHeight="1">
      <c r="A53" s="225"/>
      <c r="B53" s="198"/>
      <c r="C53" s="226"/>
      <c r="D53" s="199"/>
      <c r="E53" s="198"/>
      <c r="F53" s="223"/>
      <c r="G53" s="199"/>
      <c r="H53" s="200"/>
      <c r="I53" s="200"/>
      <c r="J53" s="201"/>
      <c r="K53" s="201"/>
      <c r="L53" s="202"/>
      <c r="M53" s="129"/>
      <c r="N53" s="129"/>
      <c r="O53" s="129"/>
      <c r="P53" s="129"/>
      <c r="Q53" s="129"/>
      <c r="R53" s="129"/>
      <c r="S53" s="129"/>
      <c r="T53" s="129"/>
      <c r="U53" s="129"/>
      <c r="V53" s="129"/>
      <c r="W53" s="129"/>
      <c r="X53" s="129"/>
      <c r="Y53" s="129"/>
      <c r="Z53" s="129"/>
      <c r="AA53" s="129"/>
      <c r="AB53" s="129"/>
      <c r="AC53" s="129"/>
    </row>
    <row r="54" ht="12.75" customHeight="1">
      <c r="A54" s="225"/>
      <c r="B54" s="198"/>
      <c r="C54" s="226"/>
      <c r="D54" s="199"/>
      <c r="E54" s="198"/>
      <c r="F54" s="223"/>
      <c r="G54" s="199"/>
      <c r="H54" s="200"/>
      <c r="I54" s="200"/>
      <c r="J54" s="201"/>
      <c r="K54" s="201"/>
      <c r="L54" s="202"/>
      <c r="M54" s="129"/>
      <c r="N54" s="129"/>
      <c r="O54" s="129"/>
      <c r="P54" s="129"/>
      <c r="Q54" s="129"/>
      <c r="R54" s="129"/>
      <c r="S54" s="129"/>
      <c r="T54" s="129"/>
      <c r="U54" s="129"/>
      <c r="V54" s="129"/>
      <c r="W54" s="129"/>
      <c r="X54" s="129"/>
      <c r="Y54" s="129"/>
      <c r="Z54" s="129"/>
      <c r="AA54" s="129"/>
      <c r="AB54" s="129"/>
      <c r="AC54" s="129"/>
    </row>
    <row r="55" ht="12.75" customHeight="1">
      <c r="A55" s="225"/>
      <c r="B55" s="198"/>
      <c r="C55" s="226"/>
      <c r="D55" s="199"/>
      <c r="E55" s="198"/>
      <c r="F55" s="223"/>
      <c r="G55" s="199"/>
      <c r="H55" s="200"/>
      <c r="I55" s="200"/>
      <c r="J55" s="201"/>
      <c r="K55" s="201"/>
      <c r="L55" s="202"/>
      <c r="M55" s="129"/>
      <c r="N55" s="129"/>
      <c r="O55" s="129"/>
      <c r="P55" s="129"/>
      <c r="Q55" s="129"/>
      <c r="R55" s="129"/>
      <c r="S55" s="129"/>
      <c r="T55" s="129"/>
      <c r="U55" s="129"/>
      <c r="V55" s="129"/>
      <c r="W55" s="129"/>
      <c r="X55" s="129"/>
      <c r="Y55" s="129"/>
      <c r="Z55" s="129"/>
      <c r="AA55" s="129"/>
      <c r="AB55" s="129"/>
      <c r="AC55" s="129"/>
    </row>
    <row r="56" ht="12.75" customHeight="1">
      <c r="A56" s="225"/>
      <c r="B56" s="198"/>
      <c r="C56" s="226"/>
      <c r="D56" s="199"/>
      <c r="E56" s="198"/>
      <c r="F56" s="223"/>
      <c r="G56" s="199"/>
      <c r="H56" s="200"/>
      <c r="I56" s="200"/>
      <c r="J56" s="201"/>
      <c r="K56" s="201"/>
      <c r="L56" s="202"/>
      <c r="M56" s="129"/>
      <c r="N56" s="129"/>
      <c r="O56" s="129"/>
      <c r="P56" s="129"/>
      <c r="Q56" s="129"/>
      <c r="R56" s="129"/>
      <c r="S56" s="129"/>
      <c r="T56" s="129"/>
      <c r="U56" s="129"/>
      <c r="V56" s="129"/>
      <c r="W56" s="129"/>
      <c r="X56" s="129"/>
      <c r="Y56" s="129"/>
      <c r="Z56" s="129"/>
      <c r="AA56" s="129"/>
      <c r="AB56" s="129"/>
      <c r="AC56" s="129"/>
    </row>
    <row r="57" ht="12.75" customHeight="1">
      <c r="A57" s="225"/>
      <c r="B57" s="198"/>
      <c r="C57" s="226"/>
      <c r="D57" s="199"/>
      <c r="E57" s="198"/>
      <c r="F57" s="223"/>
      <c r="G57" s="199"/>
      <c r="H57" s="200"/>
      <c r="I57" s="200"/>
      <c r="J57" s="201"/>
      <c r="K57" s="201"/>
      <c r="L57" s="202"/>
      <c r="M57" s="129"/>
      <c r="N57" s="129"/>
      <c r="O57" s="129"/>
      <c r="P57" s="129"/>
      <c r="Q57" s="129"/>
      <c r="R57" s="129"/>
      <c r="S57" s="129"/>
      <c r="T57" s="129"/>
      <c r="U57" s="129"/>
      <c r="V57" s="129"/>
      <c r="W57" s="129"/>
      <c r="X57" s="129"/>
      <c r="Y57" s="129"/>
      <c r="Z57" s="129"/>
      <c r="AA57" s="129"/>
      <c r="AB57" s="129"/>
      <c r="AC57" s="129"/>
    </row>
    <row r="58" ht="12.75" customHeight="1">
      <c r="A58" s="225"/>
      <c r="B58" s="198"/>
      <c r="C58" s="226"/>
      <c r="D58" s="199"/>
      <c r="E58" s="198"/>
      <c r="F58" s="223"/>
      <c r="G58" s="199"/>
      <c r="H58" s="200"/>
      <c r="I58" s="200"/>
      <c r="J58" s="201"/>
      <c r="K58" s="201"/>
      <c r="L58" s="202"/>
      <c r="M58" s="129"/>
      <c r="N58" s="129"/>
      <c r="O58" s="129"/>
      <c r="P58" s="129"/>
      <c r="Q58" s="129"/>
      <c r="R58" s="129"/>
      <c r="S58" s="129"/>
      <c r="T58" s="129"/>
      <c r="U58" s="129"/>
      <c r="V58" s="129"/>
      <c r="W58" s="129"/>
      <c r="X58" s="129"/>
      <c r="Y58" s="129"/>
      <c r="Z58" s="129"/>
      <c r="AA58" s="129"/>
      <c r="AB58" s="129"/>
      <c r="AC58" s="129"/>
    </row>
    <row r="59" ht="12.75" customHeight="1">
      <c r="A59" s="225"/>
      <c r="B59" s="198"/>
      <c r="C59" s="226"/>
      <c r="D59" s="199"/>
      <c r="E59" s="198"/>
      <c r="F59" s="223"/>
      <c r="G59" s="199"/>
      <c r="H59" s="200"/>
      <c r="I59" s="200"/>
      <c r="J59" s="201"/>
      <c r="K59" s="201"/>
      <c r="L59" s="202"/>
      <c r="M59" s="129"/>
      <c r="N59" s="129"/>
      <c r="O59" s="129"/>
      <c r="P59" s="129"/>
      <c r="Q59" s="129"/>
      <c r="R59" s="129"/>
      <c r="S59" s="129"/>
      <c r="T59" s="129"/>
      <c r="U59" s="129"/>
      <c r="V59" s="129"/>
      <c r="W59" s="129"/>
      <c r="X59" s="129"/>
      <c r="Y59" s="129"/>
      <c r="Z59" s="129"/>
      <c r="AA59" s="129"/>
      <c r="AB59" s="129"/>
      <c r="AC59" s="129"/>
    </row>
    <row r="60" ht="12.75" customHeight="1">
      <c r="A60" s="225"/>
      <c r="B60" s="198"/>
      <c r="C60" s="226"/>
      <c r="D60" s="199"/>
      <c r="E60" s="198"/>
      <c r="F60" s="223"/>
      <c r="G60" s="199"/>
      <c r="H60" s="200"/>
      <c r="I60" s="200"/>
      <c r="J60" s="201"/>
      <c r="K60" s="201"/>
      <c r="L60" s="202"/>
      <c r="M60" s="129"/>
      <c r="N60" s="129"/>
      <c r="O60" s="129"/>
      <c r="P60" s="129"/>
      <c r="Q60" s="129"/>
      <c r="R60" s="129"/>
      <c r="S60" s="129"/>
      <c r="T60" s="129"/>
      <c r="U60" s="129"/>
      <c r="V60" s="129"/>
      <c r="W60" s="129"/>
      <c r="X60" s="129"/>
      <c r="Y60" s="129"/>
      <c r="Z60" s="129"/>
      <c r="AA60" s="129"/>
      <c r="AB60" s="129"/>
      <c r="AC60" s="129"/>
    </row>
    <row r="61" ht="12.75" customHeight="1">
      <c r="A61" s="225"/>
      <c r="B61" s="198"/>
      <c r="C61" s="226"/>
      <c r="D61" s="199"/>
      <c r="E61" s="198"/>
      <c r="F61" s="223"/>
      <c r="G61" s="199"/>
      <c r="H61" s="200"/>
      <c r="I61" s="200"/>
      <c r="J61" s="201"/>
      <c r="K61" s="201"/>
      <c r="L61" s="202"/>
      <c r="M61" s="129"/>
      <c r="N61" s="129"/>
      <c r="O61" s="129"/>
      <c r="P61" s="129"/>
      <c r="Q61" s="129"/>
      <c r="R61" s="129"/>
      <c r="S61" s="129"/>
      <c r="T61" s="129"/>
      <c r="U61" s="129"/>
      <c r="V61" s="129"/>
      <c r="W61" s="129"/>
      <c r="X61" s="129"/>
      <c r="Y61" s="129"/>
      <c r="Z61" s="129"/>
      <c r="AA61" s="129"/>
      <c r="AB61" s="129"/>
      <c r="AC61" s="129"/>
    </row>
    <row r="62" ht="12.75" customHeight="1">
      <c r="A62" s="225"/>
      <c r="B62" s="198"/>
      <c r="C62" s="226"/>
      <c r="D62" s="199"/>
      <c r="E62" s="198"/>
      <c r="F62" s="223"/>
      <c r="G62" s="199"/>
      <c r="H62" s="200"/>
      <c r="I62" s="200"/>
      <c r="J62" s="201"/>
      <c r="K62" s="201"/>
      <c r="L62" s="202"/>
      <c r="M62" s="129"/>
      <c r="N62" s="129"/>
      <c r="O62" s="129"/>
      <c r="P62" s="129"/>
      <c r="Q62" s="129"/>
      <c r="R62" s="129"/>
      <c r="S62" s="129"/>
      <c r="T62" s="129"/>
      <c r="U62" s="129"/>
      <c r="V62" s="129"/>
      <c r="W62" s="129"/>
      <c r="X62" s="129"/>
      <c r="Y62" s="129"/>
      <c r="Z62" s="129"/>
      <c r="AA62" s="129"/>
      <c r="AB62" s="129"/>
      <c r="AC62" s="129"/>
    </row>
    <row r="63" ht="12.75" customHeight="1">
      <c r="A63" s="225"/>
      <c r="B63" s="198"/>
      <c r="C63" s="226"/>
      <c r="D63" s="199"/>
      <c r="E63" s="198"/>
      <c r="F63" s="223"/>
      <c r="G63" s="199"/>
      <c r="H63" s="200"/>
      <c r="I63" s="200"/>
      <c r="J63" s="201"/>
      <c r="K63" s="201"/>
      <c r="L63" s="202"/>
      <c r="M63" s="129"/>
      <c r="N63" s="129"/>
      <c r="O63" s="129"/>
      <c r="P63" s="129"/>
      <c r="Q63" s="129"/>
      <c r="R63" s="129"/>
      <c r="S63" s="129"/>
      <c r="T63" s="129"/>
      <c r="U63" s="129"/>
      <c r="V63" s="129"/>
      <c r="W63" s="129"/>
      <c r="X63" s="129"/>
      <c r="Y63" s="129"/>
      <c r="Z63" s="129"/>
      <c r="AA63" s="129"/>
      <c r="AB63" s="129"/>
      <c r="AC63" s="129"/>
    </row>
    <row r="64" ht="12.75" customHeight="1">
      <c r="A64" s="225"/>
      <c r="B64" s="198"/>
      <c r="C64" s="226"/>
      <c r="D64" s="199"/>
      <c r="E64" s="198"/>
      <c r="F64" s="223"/>
      <c r="G64" s="199"/>
      <c r="H64" s="200"/>
      <c r="I64" s="200"/>
      <c r="J64" s="201"/>
      <c r="K64" s="201"/>
      <c r="L64" s="202"/>
      <c r="M64" s="129"/>
      <c r="N64" s="129"/>
      <c r="O64" s="129"/>
      <c r="P64" s="129"/>
      <c r="Q64" s="129"/>
      <c r="R64" s="129"/>
      <c r="S64" s="129"/>
      <c r="T64" s="129"/>
      <c r="U64" s="129"/>
      <c r="V64" s="129"/>
      <c r="W64" s="129"/>
      <c r="X64" s="129"/>
      <c r="Y64" s="129"/>
      <c r="Z64" s="129"/>
      <c r="AA64" s="129"/>
      <c r="AB64" s="129"/>
      <c r="AC64" s="129"/>
    </row>
    <row r="65" ht="12.75" customHeight="1">
      <c r="A65" s="225"/>
      <c r="B65" s="198"/>
      <c r="C65" s="226"/>
      <c r="D65" s="199"/>
      <c r="E65" s="198"/>
      <c r="F65" s="223"/>
      <c r="G65" s="199"/>
      <c r="H65" s="200"/>
      <c r="I65" s="200"/>
      <c r="J65" s="201"/>
      <c r="K65" s="201"/>
      <c r="L65" s="202"/>
      <c r="M65" s="129"/>
      <c r="N65" s="129"/>
      <c r="O65" s="129"/>
      <c r="P65" s="129"/>
      <c r="Q65" s="129"/>
      <c r="R65" s="129"/>
      <c r="S65" s="129"/>
      <c r="T65" s="129"/>
      <c r="U65" s="129"/>
      <c r="V65" s="129"/>
      <c r="W65" s="129"/>
      <c r="X65" s="129"/>
      <c r="Y65" s="129"/>
      <c r="Z65" s="129"/>
      <c r="AA65" s="129"/>
      <c r="AB65" s="129"/>
      <c r="AC65" s="129"/>
    </row>
    <row r="66" ht="12.75" customHeight="1">
      <c r="A66" s="225"/>
      <c r="B66" s="198"/>
      <c r="C66" s="226"/>
      <c r="D66" s="199"/>
      <c r="E66" s="198"/>
      <c r="F66" s="223"/>
      <c r="G66" s="199"/>
      <c r="H66" s="200"/>
      <c r="I66" s="200"/>
      <c r="J66" s="201"/>
      <c r="K66" s="201"/>
      <c r="L66" s="202"/>
      <c r="M66" s="129"/>
      <c r="N66" s="129"/>
      <c r="O66" s="129"/>
      <c r="P66" s="129"/>
      <c r="Q66" s="129"/>
      <c r="R66" s="129"/>
      <c r="S66" s="129"/>
      <c r="T66" s="129"/>
      <c r="U66" s="129"/>
      <c r="V66" s="129"/>
      <c r="W66" s="129"/>
      <c r="X66" s="129"/>
      <c r="Y66" s="129"/>
      <c r="Z66" s="129"/>
      <c r="AA66" s="129"/>
      <c r="AB66" s="129"/>
      <c r="AC66" s="129"/>
    </row>
    <row r="67" ht="12.75" customHeight="1">
      <c r="A67" s="225"/>
      <c r="B67" s="198"/>
      <c r="C67" s="226"/>
      <c r="D67" s="199"/>
      <c r="E67" s="198"/>
      <c r="F67" s="223"/>
      <c r="G67" s="199"/>
      <c r="H67" s="200"/>
      <c r="I67" s="200"/>
      <c r="J67" s="201"/>
      <c r="K67" s="201"/>
      <c r="L67" s="202"/>
      <c r="M67" s="129"/>
      <c r="N67" s="129"/>
      <c r="O67" s="129"/>
      <c r="P67" s="129"/>
      <c r="Q67" s="129"/>
      <c r="R67" s="129"/>
      <c r="S67" s="129"/>
      <c r="T67" s="129"/>
      <c r="U67" s="129"/>
      <c r="V67" s="129"/>
      <c r="W67" s="129"/>
      <c r="X67" s="129"/>
      <c r="Y67" s="129"/>
      <c r="Z67" s="129"/>
      <c r="AA67" s="129"/>
      <c r="AB67" s="129"/>
      <c r="AC67" s="129"/>
    </row>
    <row r="68" ht="12.75" customHeight="1">
      <c r="A68" s="225"/>
      <c r="B68" s="198"/>
      <c r="C68" s="226"/>
      <c r="D68" s="199"/>
      <c r="E68" s="198"/>
      <c r="F68" s="223"/>
      <c r="G68" s="199"/>
      <c r="H68" s="200"/>
      <c r="I68" s="200"/>
      <c r="J68" s="201"/>
      <c r="K68" s="201"/>
      <c r="L68" s="202"/>
      <c r="M68" s="129"/>
      <c r="N68" s="129"/>
      <c r="O68" s="129"/>
      <c r="P68" s="129"/>
      <c r="Q68" s="129"/>
      <c r="R68" s="129"/>
      <c r="S68" s="129"/>
      <c r="T68" s="129"/>
      <c r="U68" s="129"/>
      <c r="V68" s="129"/>
      <c r="W68" s="129"/>
      <c r="X68" s="129"/>
      <c r="Y68" s="129"/>
      <c r="Z68" s="129"/>
      <c r="AA68" s="129"/>
      <c r="AB68" s="129"/>
      <c r="AC68" s="129"/>
    </row>
    <row r="69" ht="12.75" customHeight="1">
      <c r="A69" s="225"/>
      <c r="B69" s="198"/>
      <c r="C69" s="226"/>
      <c r="D69" s="199"/>
      <c r="E69" s="198"/>
      <c r="F69" s="223"/>
      <c r="G69" s="199"/>
      <c r="H69" s="200"/>
      <c r="I69" s="200"/>
      <c r="J69" s="201"/>
      <c r="K69" s="201"/>
      <c r="L69" s="202"/>
      <c r="M69" s="129"/>
      <c r="N69" s="129"/>
      <c r="O69" s="129"/>
      <c r="P69" s="129"/>
      <c r="Q69" s="129"/>
      <c r="R69" s="129"/>
      <c r="S69" s="129"/>
      <c r="T69" s="129"/>
      <c r="U69" s="129"/>
      <c r="V69" s="129"/>
      <c r="W69" s="129"/>
      <c r="X69" s="129"/>
      <c r="Y69" s="129"/>
      <c r="Z69" s="129"/>
      <c r="AA69" s="129"/>
      <c r="AB69" s="129"/>
      <c r="AC69" s="129"/>
    </row>
    <row r="70" ht="12.75" customHeight="1">
      <c r="A70" s="225"/>
      <c r="B70" s="198"/>
      <c r="C70" s="226"/>
      <c r="D70" s="199"/>
      <c r="E70" s="198"/>
      <c r="F70" s="223"/>
      <c r="G70" s="199"/>
      <c r="H70" s="200"/>
      <c r="I70" s="200"/>
      <c r="J70" s="201"/>
      <c r="K70" s="201"/>
      <c r="L70" s="202"/>
      <c r="M70" s="129"/>
      <c r="N70" s="129"/>
      <c r="O70" s="129"/>
      <c r="P70" s="129"/>
      <c r="Q70" s="129"/>
      <c r="R70" s="129"/>
      <c r="S70" s="129"/>
      <c r="T70" s="129"/>
      <c r="U70" s="129"/>
      <c r="V70" s="129"/>
      <c r="W70" s="129"/>
      <c r="X70" s="129"/>
      <c r="Y70" s="129"/>
      <c r="Z70" s="129"/>
      <c r="AA70" s="129"/>
      <c r="AB70" s="129"/>
      <c r="AC70" s="129"/>
    </row>
    <row r="71" ht="12.75" customHeight="1">
      <c r="A71" s="225"/>
      <c r="B71" s="198"/>
      <c r="C71" s="226"/>
      <c r="D71" s="199"/>
      <c r="E71" s="198"/>
      <c r="F71" s="223"/>
      <c r="G71" s="199"/>
      <c r="H71" s="200"/>
      <c r="I71" s="200"/>
      <c r="J71" s="201"/>
      <c r="K71" s="201"/>
      <c r="L71" s="202"/>
      <c r="M71" s="129"/>
      <c r="N71" s="129"/>
      <c r="O71" s="129"/>
      <c r="P71" s="129"/>
      <c r="Q71" s="129"/>
      <c r="R71" s="129"/>
      <c r="S71" s="129"/>
      <c r="T71" s="129"/>
      <c r="U71" s="129"/>
      <c r="V71" s="129"/>
      <c r="W71" s="129"/>
      <c r="X71" s="129"/>
      <c r="Y71" s="129"/>
      <c r="Z71" s="129"/>
      <c r="AA71" s="129"/>
      <c r="AB71" s="129"/>
      <c r="AC71" s="129"/>
    </row>
    <row r="72" ht="12.75" customHeight="1">
      <c r="A72" s="225"/>
      <c r="B72" s="198"/>
      <c r="C72" s="226"/>
      <c r="D72" s="199"/>
      <c r="E72" s="198"/>
      <c r="F72" s="223"/>
      <c r="G72" s="199"/>
      <c r="H72" s="200"/>
      <c r="I72" s="200"/>
      <c r="J72" s="201"/>
      <c r="K72" s="201"/>
      <c r="L72" s="202"/>
      <c r="M72" s="129"/>
      <c r="N72" s="129"/>
      <c r="O72" s="129"/>
      <c r="P72" s="129"/>
      <c r="Q72" s="129"/>
      <c r="R72" s="129"/>
      <c r="S72" s="129"/>
      <c r="T72" s="129"/>
      <c r="U72" s="129"/>
      <c r="V72" s="129"/>
      <c r="W72" s="129"/>
      <c r="X72" s="129"/>
      <c r="Y72" s="129"/>
      <c r="Z72" s="129"/>
      <c r="AA72" s="129"/>
      <c r="AB72" s="129"/>
      <c r="AC72" s="129"/>
    </row>
    <row r="73" ht="12.75" customHeight="1">
      <c r="A73" s="225"/>
      <c r="B73" s="198"/>
      <c r="C73" s="226"/>
      <c r="D73" s="199"/>
      <c r="E73" s="198"/>
      <c r="F73" s="223"/>
      <c r="G73" s="199"/>
      <c r="H73" s="200"/>
      <c r="I73" s="200"/>
      <c r="J73" s="201"/>
      <c r="K73" s="201"/>
      <c r="L73" s="202"/>
      <c r="M73" s="129"/>
      <c r="N73" s="129"/>
      <c r="O73" s="129"/>
      <c r="P73" s="129"/>
      <c r="Q73" s="129"/>
      <c r="R73" s="129"/>
      <c r="S73" s="129"/>
      <c r="T73" s="129"/>
      <c r="U73" s="129"/>
      <c r="V73" s="129"/>
      <c r="W73" s="129"/>
      <c r="X73" s="129"/>
      <c r="Y73" s="129"/>
      <c r="Z73" s="129"/>
      <c r="AA73" s="129"/>
      <c r="AB73" s="129"/>
      <c r="AC73" s="129"/>
    </row>
    <row r="74" ht="12.75" customHeight="1">
      <c r="A74" s="225"/>
      <c r="B74" s="198"/>
      <c r="C74" s="226"/>
      <c r="D74" s="199"/>
      <c r="E74" s="198"/>
      <c r="F74" s="223"/>
      <c r="G74" s="199"/>
      <c r="H74" s="200"/>
      <c r="I74" s="200"/>
      <c r="J74" s="201"/>
      <c r="K74" s="201"/>
      <c r="L74" s="202"/>
      <c r="M74" s="129"/>
      <c r="N74" s="129"/>
      <c r="O74" s="129"/>
      <c r="P74" s="129"/>
      <c r="Q74" s="129"/>
      <c r="R74" s="129"/>
      <c r="S74" s="129"/>
      <c r="T74" s="129"/>
      <c r="U74" s="129"/>
      <c r="V74" s="129"/>
      <c r="W74" s="129"/>
      <c r="X74" s="129"/>
      <c r="Y74" s="129"/>
      <c r="Z74" s="129"/>
      <c r="AA74" s="129"/>
      <c r="AB74" s="129"/>
      <c r="AC74" s="129"/>
    </row>
    <row r="75" ht="12.75" customHeight="1">
      <c r="A75" s="225"/>
      <c r="B75" s="198"/>
      <c r="C75" s="226"/>
      <c r="D75" s="199"/>
      <c r="E75" s="198"/>
      <c r="F75" s="223"/>
      <c r="G75" s="199"/>
      <c r="H75" s="200"/>
      <c r="I75" s="200"/>
      <c r="J75" s="201"/>
      <c r="K75" s="201"/>
      <c r="L75" s="202"/>
      <c r="M75" s="129"/>
      <c r="N75" s="129"/>
      <c r="O75" s="129"/>
      <c r="P75" s="129"/>
      <c r="Q75" s="129"/>
      <c r="R75" s="129"/>
      <c r="S75" s="129"/>
      <c r="T75" s="129"/>
      <c r="U75" s="129"/>
      <c r="V75" s="129"/>
      <c r="W75" s="129"/>
      <c r="X75" s="129"/>
      <c r="Y75" s="129"/>
      <c r="Z75" s="129"/>
      <c r="AA75" s="129"/>
      <c r="AB75" s="129"/>
      <c r="AC75" s="129"/>
    </row>
    <row r="76" ht="12.75" customHeight="1">
      <c r="A76" s="225"/>
      <c r="B76" s="198"/>
      <c r="C76" s="226"/>
      <c r="D76" s="199"/>
      <c r="E76" s="198"/>
      <c r="F76" s="223"/>
      <c r="G76" s="199"/>
      <c r="H76" s="200"/>
      <c r="I76" s="200"/>
      <c r="J76" s="201"/>
      <c r="K76" s="201"/>
      <c r="L76" s="202"/>
      <c r="M76" s="129"/>
      <c r="N76" s="129"/>
      <c r="O76" s="129"/>
      <c r="P76" s="129"/>
      <c r="Q76" s="129"/>
      <c r="R76" s="129"/>
      <c r="S76" s="129"/>
      <c r="T76" s="129"/>
      <c r="U76" s="129"/>
      <c r="V76" s="129"/>
      <c r="W76" s="129"/>
      <c r="X76" s="129"/>
      <c r="Y76" s="129"/>
      <c r="Z76" s="129"/>
      <c r="AA76" s="129"/>
      <c r="AB76" s="129"/>
      <c r="AC76" s="129"/>
    </row>
    <row r="77" ht="12.75" customHeight="1">
      <c r="A77" s="225"/>
      <c r="B77" s="198"/>
      <c r="C77" s="226"/>
      <c r="D77" s="199"/>
      <c r="E77" s="198"/>
      <c r="F77" s="223"/>
      <c r="G77" s="199"/>
      <c r="H77" s="200"/>
      <c r="I77" s="200"/>
      <c r="J77" s="201"/>
      <c r="K77" s="201"/>
      <c r="L77" s="202"/>
      <c r="M77" s="129"/>
      <c r="N77" s="129"/>
      <c r="O77" s="129"/>
      <c r="P77" s="129"/>
      <c r="Q77" s="129"/>
      <c r="R77" s="129"/>
      <c r="S77" s="129"/>
      <c r="T77" s="129"/>
      <c r="U77" s="129"/>
      <c r="V77" s="129"/>
      <c r="W77" s="129"/>
      <c r="X77" s="129"/>
      <c r="Y77" s="129"/>
      <c r="Z77" s="129"/>
      <c r="AA77" s="129"/>
      <c r="AB77" s="129"/>
      <c r="AC77" s="129"/>
    </row>
    <row r="78" ht="12.75" customHeight="1">
      <c r="A78" s="225"/>
      <c r="B78" s="198"/>
      <c r="C78" s="226"/>
      <c r="D78" s="199"/>
      <c r="E78" s="198"/>
      <c r="F78" s="223"/>
      <c r="G78" s="199"/>
      <c r="H78" s="200"/>
      <c r="I78" s="200"/>
      <c r="J78" s="201"/>
      <c r="K78" s="201"/>
      <c r="L78" s="202"/>
      <c r="M78" s="129"/>
      <c r="N78" s="129"/>
      <c r="O78" s="129"/>
      <c r="P78" s="129"/>
      <c r="Q78" s="129"/>
      <c r="R78" s="129"/>
      <c r="S78" s="129"/>
      <c r="T78" s="129"/>
      <c r="U78" s="129"/>
      <c r="V78" s="129"/>
      <c r="W78" s="129"/>
      <c r="X78" s="129"/>
      <c r="Y78" s="129"/>
      <c r="Z78" s="129"/>
      <c r="AA78" s="129"/>
      <c r="AB78" s="129"/>
      <c r="AC78" s="129"/>
    </row>
    <row r="79" ht="12.75" customHeight="1">
      <c r="A79" s="225"/>
      <c r="B79" s="198"/>
      <c r="C79" s="226"/>
      <c r="D79" s="199"/>
      <c r="E79" s="198"/>
      <c r="F79" s="223"/>
      <c r="G79" s="199"/>
      <c r="H79" s="200"/>
      <c r="I79" s="200"/>
      <c r="J79" s="201"/>
      <c r="K79" s="201"/>
      <c r="L79" s="202"/>
      <c r="M79" s="129"/>
      <c r="N79" s="129"/>
      <c r="O79" s="129"/>
      <c r="P79" s="129"/>
      <c r="Q79" s="129"/>
      <c r="R79" s="129"/>
      <c r="S79" s="129"/>
      <c r="T79" s="129"/>
      <c r="U79" s="129"/>
      <c r="V79" s="129"/>
      <c r="W79" s="129"/>
      <c r="X79" s="129"/>
      <c r="Y79" s="129"/>
      <c r="Z79" s="129"/>
      <c r="AA79" s="129"/>
      <c r="AB79" s="129"/>
      <c r="AC79" s="129"/>
    </row>
    <row r="80" ht="12.75" customHeight="1">
      <c r="A80" s="225"/>
      <c r="B80" s="198"/>
      <c r="C80" s="226"/>
      <c r="D80" s="199"/>
      <c r="E80" s="198"/>
      <c r="F80" s="223"/>
      <c r="G80" s="199"/>
      <c r="H80" s="200"/>
      <c r="I80" s="200"/>
      <c r="J80" s="201"/>
      <c r="K80" s="201"/>
      <c r="L80" s="202"/>
      <c r="M80" s="129"/>
      <c r="N80" s="129"/>
      <c r="O80" s="129"/>
      <c r="P80" s="129"/>
      <c r="Q80" s="129"/>
      <c r="R80" s="129"/>
      <c r="S80" s="129"/>
      <c r="T80" s="129"/>
      <c r="U80" s="129"/>
      <c r="V80" s="129"/>
      <c r="W80" s="129"/>
      <c r="X80" s="129"/>
      <c r="Y80" s="129"/>
      <c r="Z80" s="129"/>
      <c r="AA80" s="129"/>
      <c r="AB80" s="129"/>
      <c r="AC80" s="129"/>
    </row>
    <row r="81" ht="12.75" customHeight="1">
      <c r="A81" s="225"/>
      <c r="B81" s="198"/>
      <c r="C81" s="226"/>
      <c r="D81" s="199"/>
      <c r="E81" s="198"/>
      <c r="F81" s="223"/>
      <c r="G81" s="199"/>
      <c r="H81" s="200"/>
      <c r="I81" s="200"/>
      <c r="J81" s="201"/>
      <c r="K81" s="201"/>
      <c r="L81" s="202"/>
      <c r="M81" s="129"/>
      <c r="N81" s="129"/>
      <c r="O81" s="129"/>
      <c r="P81" s="129"/>
      <c r="Q81" s="129"/>
      <c r="R81" s="129"/>
      <c r="S81" s="129"/>
      <c r="T81" s="129"/>
      <c r="U81" s="129"/>
      <c r="V81" s="129"/>
      <c r="W81" s="129"/>
      <c r="X81" s="129"/>
      <c r="Y81" s="129"/>
      <c r="Z81" s="129"/>
      <c r="AA81" s="129"/>
      <c r="AB81" s="129"/>
      <c r="AC81" s="129"/>
    </row>
    <row r="82" ht="12.75" customHeight="1">
      <c r="A82" s="225"/>
      <c r="B82" s="198"/>
      <c r="C82" s="226"/>
      <c r="D82" s="199"/>
      <c r="E82" s="198"/>
      <c r="F82" s="223"/>
      <c r="G82" s="199"/>
      <c r="H82" s="200"/>
      <c r="I82" s="200"/>
      <c r="J82" s="201"/>
      <c r="K82" s="201"/>
      <c r="L82" s="202"/>
      <c r="M82" s="129"/>
      <c r="N82" s="129"/>
      <c r="O82" s="129"/>
      <c r="P82" s="129"/>
      <c r="Q82" s="129"/>
      <c r="R82" s="129"/>
      <c r="S82" s="129"/>
      <c r="T82" s="129"/>
      <c r="U82" s="129"/>
      <c r="V82" s="129"/>
      <c r="W82" s="129"/>
      <c r="X82" s="129"/>
      <c r="Y82" s="129"/>
      <c r="Z82" s="129"/>
      <c r="AA82" s="129"/>
      <c r="AB82" s="129"/>
      <c r="AC82" s="129"/>
    </row>
    <row r="83" ht="12.75" customHeight="1">
      <c r="A83" s="225"/>
      <c r="B83" s="198"/>
      <c r="C83" s="226"/>
      <c r="D83" s="199"/>
      <c r="E83" s="198"/>
      <c r="F83" s="223"/>
      <c r="G83" s="199"/>
      <c r="H83" s="200"/>
      <c r="I83" s="200"/>
      <c r="J83" s="201"/>
      <c r="K83" s="201"/>
      <c r="L83" s="202"/>
      <c r="M83" s="129"/>
      <c r="N83" s="129"/>
      <c r="O83" s="129"/>
      <c r="P83" s="129"/>
      <c r="Q83" s="129"/>
      <c r="R83" s="129"/>
      <c r="S83" s="129"/>
      <c r="T83" s="129"/>
      <c r="U83" s="129"/>
      <c r="V83" s="129"/>
      <c r="W83" s="129"/>
      <c r="X83" s="129"/>
      <c r="Y83" s="129"/>
      <c r="Z83" s="129"/>
      <c r="AA83" s="129"/>
      <c r="AB83" s="129"/>
      <c r="AC83" s="129"/>
    </row>
    <row r="84" ht="12.75" customHeight="1">
      <c r="A84" s="225"/>
      <c r="B84" s="198"/>
      <c r="C84" s="226"/>
      <c r="D84" s="199"/>
      <c r="E84" s="198"/>
      <c r="F84" s="223"/>
      <c r="G84" s="199"/>
      <c r="H84" s="200"/>
      <c r="I84" s="200"/>
      <c r="J84" s="201"/>
      <c r="K84" s="201"/>
      <c r="L84" s="202"/>
      <c r="M84" s="129"/>
      <c r="N84" s="129"/>
      <c r="O84" s="129"/>
      <c r="P84" s="129"/>
      <c r="Q84" s="129"/>
      <c r="R84" s="129"/>
      <c r="S84" s="129"/>
      <c r="T84" s="129"/>
      <c r="U84" s="129"/>
      <c r="V84" s="129"/>
      <c r="W84" s="129"/>
      <c r="X84" s="129"/>
      <c r="Y84" s="129"/>
      <c r="Z84" s="129"/>
      <c r="AA84" s="129"/>
      <c r="AB84" s="129"/>
      <c r="AC84" s="129"/>
    </row>
    <row r="85" ht="12.75" customHeight="1">
      <c r="A85" s="225"/>
      <c r="B85" s="198"/>
      <c r="C85" s="226"/>
      <c r="D85" s="199"/>
      <c r="E85" s="198"/>
      <c r="F85" s="223"/>
      <c r="G85" s="199"/>
      <c r="H85" s="200"/>
      <c r="I85" s="200"/>
      <c r="J85" s="201"/>
      <c r="K85" s="201"/>
      <c r="L85" s="202"/>
      <c r="M85" s="129"/>
      <c r="N85" s="129"/>
      <c r="O85" s="129"/>
      <c r="P85" s="129"/>
      <c r="Q85" s="129"/>
      <c r="R85" s="129"/>
      <c r="S85" s="129"/>
      <c r="T85" s="129"/>
      <c r="U85" s="129"/>
      <c r="V85" s="129"/>
      <c r="W85" s="129"/>
      <c r="X85" s="129"/>
      <c r="Y85" s="129"/>
      <c r="Z85" s="129"/>
      <c r="AA85" s="129"/>
      <c r="AB85" s="129"/>
      <c r="AC85" s="129"/>
    </row>
    <row r="86" ht="12.75" customHeight="1">
      <c r="A86" s="225"/>
      <c r="B86" s="198"/>
      <c r="C86" s="226"/>
      <c r="D86" s="199"/>
      <c r="E86" s="198"/>
      <c r="F86" s="223"/>
      <c r="G86" s="199"/>
      <c r="H86" s="200"/>
      <c r="I86" s="200"/>
      <c r="J86" s="201"/>
      <c r="K86" s="201"/>
      <c r="L86" s="202"/>
      <c r="M86" s="129"/>
      <c r="N86" s="129"/>
      <c r="O86" s="129"/>
      <c r="P86" s="129"/>
      <c r="Q86" s="129"/>
      <c r="R86" s="129"/>
      <c r="S86" s="129"/>
      <c r="T86" s="129"/>
      <c r="U86" s="129"/>
      <c r="V86" s="129"/>
      <c r="W86" s="129"/>
      <c r="X86" s="129"/>
      <c r="Y86" s="129"/>
      <c r="Z86" s="129"/>
      <c r="AA86" s="129"/>
      <c r="AB86" s="129"/>
      <c r="AC86" s="129"/>
    </row>
    <row r="87" ht="12.75" customHeight="1">
      <c r="A87" s="225"/>
      <c r="B87" s="198"/>
      <c r="C87" s="226"/>
      <c r="D87" s="199"/>
      <c r="E87" s="198"/>
      <c r="F87" s="223"/>
      <c r="G87" s="199"/>
      <c r="H87" s="200"/>
      <c r="I87" s="200"/>
      <c r="J87" s="201"/>
      <c r="K87" s="201"/>
      <c r="L87" s="202"/>
      <c r="M87" s="129"/>
      <c r="N87" s="129"/>
      <c r="O87" s="129"/>
      <c r="P87" s="129"/>
      <c r="Q87" s="129"/>
      <c r="R87" s="129"/>
      <c r="S87" s="129"/>
      <c r="T87" s="129"/>
      <c r="U87" s="129"/>
      <c r="V87" s="129"/>
      <c r="W87" s="129"/>
      <c r="X87" s="129"/>
      <c r="Y87" s="129"/>
      <c r="Z87" s="129"/>
      <c r="AA87" s="129"/>
      <c r="AB87" s="129"/>
      <c r="AC87" s="129"/>
    </row>
    <row r="88" ht="12.75" customHeight="1">
      <c r="A88" s="225"/>
      <c r="B88" s="198"/>
      <c r="C88" s="226"/>
      <c r="D88" s="199"/>
      <c r="E88" s="198"/>
      <c r="F88" s="223"/>
      <c r="G88" s="199"/>
      <c r="H88" s="200"/>
      <c r="I88" s="200"/>
      <c r="J88" s="201"/>
      <c r="K88" s="201"/>
      <c r="L88" s="202"/>
      <c r="M88" s="129"/>
      <c r="N88" s="129"/>
      <c r="O88" s="129"/>
      <c r="P88" s="129"/>
      <c r="Q88" s="129"/>
      <c r="R88" s="129"/>
      <c r="S88" s="129"/>
      <c r="T88" s="129"/>
      <c r="U88" s="129"/>
      <c r="V88" s="129"/>
      <c r="W88" s="129"/>
      <c r="X88" s="129"/>
      <c r="Y88" s="129"/>
      <c r="Z88" s="129"/>
      <c r="AA88" s="129"/>
      <c r="AB88" s="129"/>
      <c r="AC88" s="129"/>
    </row>
    <row r="89" ht="12.75" customHeight="1">
      <c r="A89" s="225"/>
      <c r="B89" s="198"/>
      <c r="C89" s="226"/>
      <c r="D89" s="199"/>
      <c r="E89" s="198"/>
      <c r="F89" s="223"/>
      <c r="G89" s="199"/>
      <c r="H89" s="200"/>
      <c r="I89" s="200"/>
      <c r="J89" s="201"/>
      <c r="K89" s="201"/>
      <c r="L89" s="202"/>
      <c r="M89" s="129"/>
      <c r="N89" s="129"/>
      <c r="O89" s="129"/>
      <c r="P89" s="129"/>
      <c r="Q89" s="129"/>
      <c r="R89" s="129"/>
      <c r="S89" s="129"/>
      <c r="T89" s="129"/>
      <c r="U89" s="129"/>
      <c r="V89" s="129"/>
      <c r="W89" s="129"/>
      <c r="X89" s="129"/>
      <c r="Y89" s="129"/>
      <c r="Z89" s="129"/>
      <c r="AA89" s="129"/>
      <c r="AB89" s="129"/>
      <c r="AC89" s="129"/>
    </row>
    <row r="90" ht="12.75" customHeight="1">
      <c r="A90" s="225"/>
      <c r="B90" s="198"/>
      <c r="C90" s="226"/>
      <c r="D90" s="199"/>
      <c r="E90" s="198"/>
      <c r="F90" s="223"/>
      <c r="G90" s="199"/>
      <c r="H90" s="200"/>
      <c r="I90" s="200"/>
      <c r="J90" s="201"/>
      <c r="K90" s="201"/>
      <c r="L90" s="202"/>
      <c r="M90" s="129"/>
      <c r="N90" s="129"/>
      <c r="O90" s="129"/>
      <c r="P90" s="129"/>
      <c r="Q90" s="129"/>
      <c r="R90" s="129"/>
      <c r="S90" s="129"/>
      <c r="T90" s="129"/>
      <c r="U90" s="129"/>
      <c r="V90" s="129"/>
      <c r="W90" s="129"/>
      <c r="X90" s="129"/>
      <c r="Y90" s="129"/>
      <c r="Z90" s="129"/>
      <c r="AA90" s="129"/>
      <c r="AB90" s="129"/>
      <c r="AC90" s="129"/>
    </row>
    <row r="91" ht="12.75" customHeight="1">
      <c r="A91" s="225"/>
      <c r="B91" s="198"/>
      <c r="C91" s="226"/>
      <c r="D91" s="199"/>
      <c r="E91" s="198"/>
      <c r="F91" s="223"/>
      <c r="G91" s="199"/>
      <c r="H91" s="200"/>
      <c r="I91" s="200"/>
      <c r="J91" s="201"/>
      <c r="K91" s="201"/>
      <c r="L91" s="202"/>
      <c r="M91" s="129"/>
      <c r="N91" s="129"/>
      <c r="O91" s="129"/>
      <c r="P91" s="129"/>
      <c r="Q91" s="129"/>
      <c r="R91" s="129"/>
      <c r="S91" s="129"/>
      <c r="T91" s="129"/>
      <c r="U91" s="129"/>
      <c r="V91" s="129"/>
      <c r="W91" s="129"/>
      <c r="X91" s="129"/>
      <c r="Y91" s="129"/>
      <c r="Z91" s="129"/>
      <c r="AA91" s="129"/>
      <c r="AB91" s="129"/>
      <c r="AC91" s="129"/>
    </row>
    <row r="92" ht="12.75" customHeight="1">
      <c r="A92" s="225"/>
      <c r="B92" s="198"/>
      <c r="C92" s="226"/>
      <c r="D92" s="199"/>
      <c r="E92" s="198"/>
      <c r="F92" s="223"/>
      <c r="G92" s="199"/>
      <c r="H92" s="200"/>
      <c r="I92" s="200"/>
      <c r="J92" s="201"/>
      <c r="K92" s="201"/>
      <c r="L92" s="202"/>
      <c r="M92" s="129"/>
      <c r="N92" s="129"/>
      <c r="O92" s="129"/>
      <c r="P92" s="129"/>
      <c r="Q92" s="129"/>
      <c r="R92" s="129"/>
      <c r="S92" s="129"/>
      <c r="T92" s="129"/>
      <c r="U92" s="129"/>
      <c r="V92" s="129"/>
      <c r="W92" s="129"/>
      <c r="X92" s="129"/>
      <c r="Y92" s="129"/>
      <c r="Z92" s="129"/>
      <c r="AA92" s="129"/>
      <c r="AB92" s="129"/>
      <c r="AC92" s="129"/>
    </row>
    <row r="93" ht="12.75" customHeight="1">
      <c r="A93" s="225"/>
      <c r="B93" s="198"/>
      <c r="C93" s="226"/>
      <c r="D93" s="199"/>
      <c r="E93" s="198"/>
      <c r="F93" s="223"/>
      <c r="G93" s="199"/>
      <c r="H93" s="200"/>
      <c r="I93" s="200"/>
      <c r="J93" s="201"/>
      <c r="K93" s="201"/>
      <c r="L93" s="202"/>
      <c r="M93" s="129"/>
      <c r="N93" s="129"/>
      <c r="O93" s="129"/>
      <c r="P93" s="129"/>
      <c r="Q93" s="129"/>
      <c r="R93" s="129"/>
      <c r="S93" s="129"/>
      <c r="T93" s="129"/>
      <c r="U93" s="129"/>
      <c r="V93" s="129"/>
      <c r="W93" s="129"/>
      <c r="X93" s="129"/>
      <c r="Y93" s="129"/>
      <c r="Z93" s="129"/>
      <c r="AA93" s="129"/>
      <c r="AB93" s="129"/>
      <c r="AC93" s="129"/>
    </row>
    <row r="94" ht="12.75" customHeight="1">
      <c r="A94" s="225"/>
      <c r="B94" s="198"/>
      <c r="C94" s="226"/>
      <c r="D94" s="199"/>
      <c r="E94" s="198"/>
      <c r="F94" s="223"/>
      <c r="G94" s="199"/>
      <c r="H94" s="200"/>
      <c r="I94" s="200"/>
      <c r="J94" s="201"/>
      <c r="K94" s="201"/>
      <c r="L94" s="202"/>
      <c r="M94" s="129"/>
      <c r="N94" s="129"/>
      <c r="O94" s="129"/>
      <c r="P94" s="129"/>
      <c r="Q94" s="129"/>
      <c r="R94" s="129"/>
      <c r="S94" s="129"/>
      <c r="T94" s="129"/>
      <c r="U94" s="129"/>
      <c r="V94" s="129"/>
      <c r="W94" s="129"/>
      <c r="X94" s="129"/>
      <c r="Y94" s="129"/>
      <c r="Z94" s="129"/>
      <c r="AA94" s="129"/>
      <c r="AB94" s="129"/>
      <c r="AC94" s="129"/>
    </row>
    <row r="95" ht="12.75" customHeight="1">
      <c r="A95" s="225"/>
      <c r="B95" s="198"/>
      <c r="C95" s="226"/>
      <c r="D95" s="199"/>
      <c r="E95" s="198"/>
      <c r="F95" s="223"/>
      <c r="G95" s="199"/>
      <c r="H95" s="200"/>
      <c r="I95" s="200"/>
      <c r="J95" s="201"/>
      <c r="K95" s="201"/>
      <c r="L95" s="202"/>
      <c r="M95" s="129"/>
      <c r="N95" s="129"/>
      <c r="O95" s="129"/>
      <c r="P95" s="129"/>
      <c r="Q95" s="129"/>
      <c r="R95" s="129"/>
      <c r="S95" s="129"/>
      <c r="T95" s="129"/>
      <c r="U95" s="129"/>
      <c r="V95" s="129"/>
      <c r="W95" s="129"/>
      <c r="X95" s="129"/>
      <c r="Y95" s="129"/>
      <c r="Z95" s="129"/>
      <c r="AA95" s="129"/>
      <c r="AB95" s="129"/>
      <c r="AC95" s="129"/>
    </row>
    <row r="96" ht="12.75" customHeight="1">
      <c r="A96" s="225"/>
      <c r="B96" s="198"/>
      <c r="C96" s="226"/>
      <c r="D96" s="199"/>
      <c r="E96" s="198"/>
      <c r="F96" s="223"/>
      <c r="G96" s="199"/>
      <c r="H96" s="200"/>
      <c r="I96" s="200"/>
      <c r="J96" s="201"/>
      <c r="K96" s="201"/>
      <c r="L96" s="202"/>
      <c r="M96" s="129"/>
      <c r="N96" s="129"/>
      <c r="O96" s="129"/>
      <c r="P96" s="129"/>
      <c r="Q96" s="129"/>
      <c r="R96" s="129"/>
      <c r="S96" s="129"/>
      <c r="T96" s="129"/>
      <c r="U96" s="129"/>
      <c r="V96" s="129"/>
      <c r="W96" s="129"/>
      <c r="X96" s="129"/>
      <c r="Y96" s="129"/>
      <c r="Z96" s="129"/>
      <c r="AA96" s="129"/>
      <c r="AB96" s="129"/>
      <c r="AC96" s="129"/>
    </row>
    <row r="97" ht="12.75" customHeight="1">
      <c r="A97" s="225"/>
      <c r="B97" s="198"/>
      <c r="C97" s="226"/>
      <c r="D97" s="199"/>
      <c r="E97" s="198"/>
      <c r="F97" s="223"/>
      <c r="G97" s="199"/>
      <c r="H97" s="200"/>
      <c r="I97" s="200"/>
      <c r="J97" s="201"/>
      <c r="K97" s="201"/>
      <c r="L97" s="202"/>
      <c r="M97" s="129"/>
      <c r="N97" s="129"/>
      <c r="O97" s="129"/>
      <c r="P97" s="129"/>
      <c r="Q97" s="129"/>
      <c r="R97" s="129"/>
      <c r="S97" s="129"/>
      <c r="T97" s="129"/>
      <c r="U97" s="129"/>
      <c r="V97" s="129"/>
      <c r="W97" s="129"/>
      <c r="X97" s="129"/>
      <c r="Y97" s="129"/>
      <c r="Z97" s="129"/>
      <c r="AA97" s="129"/>
      <c r="AB97" s="129"/>
      <c r="AC97" s="129"/>
    </row>
    <row r="98" ht="12.75" customHeight="1">
      <c r="A98" s="225"/>
      <c r="B98" s="198"/>
      <c r="C98" s="226"/>
      <c r="D98" s="199"/>
      <c r="E98" s="198"/>
      <c r="F98" s="223"/>
      <c r="G98" s="199"/>
      <c r="H98" s="200"/>
      <c r="I98" s="200"/>
      <c r="J98" s="201"/>
      <c r="K98" s="201"/>
      <c r="L98" s="202"/>
      <c r="M98" s="129"/>
      <c r="N98" s="129"/>
      <c r="O98" s="129"/>
      <c r="P98" s="129"/>
      <c r="Q98" s="129"/>
      <c r="R98" s="129"/>
      <c r="S98" s="129"/>
      <c r="T98" s="129"/>
      <c r="U98" s="129"/>
      <c r="V98" s="129"/>
      <c r="W98" s="129"/>
      <c r="X98" s="129"/>
      <c r="Y98" s="129"/>
      <c r="Z98" s="129"/>
      <c r="AA98" s="129"/>
      <c r="AB98" s="129"/>
      <c r="AC98" s="129"/>
    </row>
    <row r="99" ht="12.75" customHeight="1">
      <c r="A99" s="225"/>
      <c r="B99" s="198"/>
      <c r="C99" s="226"/>
      <c r="D99" s="199"/>
      <c r="E99" s="198"/>
      <c r="F99" s="223"/>
      <c r="G99" s="199"/>
      <c r="H99" s="200"/>
      <c r="I99" s="200"/>
      <c r="J99" s="201"/>
      <c r="K99" s="201"/>
      <c r="L99" s="202"/>
      <c r="M99" s="129"/>
      <c r="N99" s="129"/>
      <c r="O99" s="129"/>
      <c r="P99" s="129"/>
      <c r="Q99" s="129"/>
      <c r="R99" s="129"/>
      <c r="S99" s="129"/>
      <c r="T99" s="129"/>
      <c r="U99" s="129"/>
      <c r="V99" s="129"/>
      <c r="W99" s="129"/>
      <c r="X99" s="129"/>
      <c r="Y99" s="129"/>
      <c r="Z99" s="129"/>
      <c r="AA99" s="129"/>
      <c r="AB99" s="129"/>
      <c r="AC99" s="129"/>
    </row>
    <row r="100" ht="12.75" customHeight="1">
      <c r="A100" s="225"/>
      <c r="B100" s="198"/>
      <c r="C100" s="226"/>
      <c r="D100" s="199"/>
      <c r="E100" s="198"/>
      <c r="F100" s="223"/>
      <c r="G100" s="199"/>
      <c r="H100" s="200"/>
      <c r="I100" s="200"/>
      <c r="J100" s="201"/>
      <c r="K100" s="201"/>
      <c r="L100" s="202"/>
      <c r="M100" s="129"/>
      <c r="N100" s="129"/>
      <c r="O100" s="129"/>
      <c r="P100" s="129"/>
      <c r="Q100" s="129"/>
      <c r="R100" s="129"/>
      <c r="S100" s="129"/>
      <c r="T100" s="129"/>
      <c r="U100" s="129"/>
      <c r="V100" s="129"/>
      <c r="W100" s="129"/>
      <c r="X100" s="129"/>
      <c r="Y100" s="129"/>
      <c r="Z100" s="129"/>
      <c r="AA100" s="129"/>
      <c r="AB100" s="129"/>
      <c r="AC100" s="129"/>
    </row>
    <row r="101" ht="12.75" customHeight="1">
      <c r="A101" s="225"/>
      <c r="B101" s="198"/>
      <c r="C101" s="226"/>
      <c r="D101" s="199"/>
      <c r="E101" s="198"/>
      <c r="F101" s="223"/>
      <c r="G101" s="199"/>
      <c r="H101" s="200"/>
      <c r="I101" s="200"/>
      <c r="J101" s="201"/>
      <c r="K101" s="201"/>
      <c r="L101" s="202"/>
      <c r="M101" s="129"/>
      <c r="N101" s="129"/>
      <c r="O101" s="129"/>
      <c r="P101" s="129"/>
      <c r="Q101" s="129"/>
      <c r="R101" s="129"/>
      <c r="S101" s="129"/>
      <c r="T101" s="129"/>
      <c r="U101" s="129"/>
      <c r="V101" s="129"/>
      <c r="W101" s="129"/>
      <c r="X101" s="129"/>
      <c r="Y101" s="129"/>
      <c r="Z101" s="129"/>
      <c r="AA101" s="129"/>
      <c r="AB101" s="129"/>
      <c r="AC101" s="129"/>
    </row>
    <row r="102" ht="12.75" customHeight="1">
      <c r="A102" s="225"/>
      <c r="B102" s="198"/>
      <c r="C102" s="226"/>
      <c r="D102" s="199"/>
      <c r="E102" s="198"/>
      <c r="F102" s="223"/>
      <c r="G102" s="199"/>
      <c r="H102" s="200"/>
      <c r="I102" s="200"/>
      <c r="J102" s="201"/>
      <c r="K102" s="201"/>
      <c r="L102" s="202"/>
      <c r="M102" s="129"/>
      <c r="N102" s="129"/>
      <c r="O102" s="129"/>
      <c r="P102" s="129"/>
      <c r="Q102" s="129"/>
      <c r="R102" s="129"/>
      <c r="S102" s="129"/>
      <c r="T102" s="129"/>
      <c r="U102" s="129"/>
      <c r="V102" s="129"/>
      <c r="W102" s="129"/>
      <c r="X102" s="129"/>
      <c r="Y102" s="129"/>
      <c r="Z102" s="129"/>
      <c r="AA102" s="129"/>
      <c r="AB102" s="129"/>
      <c r="AC102" s="129"/>
    </row>
    <row r="103" ht="12.75" customHeight="1">
      <c r="A103" s="225"/>
      <c r="B103" s="198"/>
      <c r="C103" s="226"/>
      <c r="D103" s="199"/>
      <c r="E103" s="198"/>
      <c r="F103" s="223"/>
      <c r="G103" s="199"/>
      <c r="H103" s="200"/>
      <c r="I103" s="200"/>
      <c r="J103" s="201"/>
      <c r="K103" s="201"/>
      <c r="L103" s="202"/>
      <c r="M103" s="129"/>
      <c r="N103" s="129"/>
      <c r="O103" s="129"/>
      <c r="P103" s="129"/>
      <c r="Q103" s="129"/>
      <c r="R103" s="129"/>
      <c r="S103" s="129"/>
      <c r="T103" s="129"/>
      <c r="U103" s="129"/>
      <c r="V103" s="129"/>
      <c r="W103" s="129"/>
      <c r="X103" s="129"/>
      <c r="Y103" s="129"/>
      <c r="Z103" s="129"/>
      <c r="AA103" s="129"/>
      <c r="AB103" s="129"/>
      <c r="AC103" s="129"/>
    </row>
    <row r="104" ht="12.75" customHeight="1">
      <c r="A104" s="225"/>
      <c r="B104" s="198"/>
      <c r="C104" s="226"/>
      <c r="D104" s="199"/>
      <c r="E104" s="198"/>
      <c r="F104" s="223"/>
      <c r="G104" s="199"/>
      <c r="H104" s="200"/>
      <c r="I104" s="200"/>
      <c r="J104" s="201"/>
      <c r="K104" s="201"/>
      <c r="L104" s="202"/>
      <c r="M104" s="129"/>
      <c r="N104" s="129"/>
      <c r="O104" s="129"/>
      <c r="P104" s="129"/>
      <c r="Q104" s="129"/>
      <c r="R104" s="129"/>
      <c r="S104" s="129"/>
      <c r="T104" s="129"/>
      <c r="U104" s="129"/>
      <c r="V104" s="129"/>
      <c r="W104" s="129"/>
      <c r="X104" s="129"/>
      <c r="Y104" s="129"/>
      <c r="Z104" s="129"/>
      <c r="AA104" s="129"/>
      <c r="AB104" s="129"/>
      <c r="AC104" s="129"/>
    </row>
    <row r="105" ht="12.75" customHeight="1">
      <c r="A105" s="225"/>
      <c r="B105" s="198"/>
      <c r="C105" s="226"/>
      <c r="D105" s="199"/>
      <c r="E105" s="198"/>
      <c r="F105" s="223"/>
      <c r="G105" s="199"/>
      <c r="H105" s="200"/>
      <c r="I105" s="200"/>
      <c r="J105" s="201"/>
      <c r="K105" s="201"/>
      <c r="L105" s="202"/>
      <c r="M105" s="129"/>
      <c r="N105" s="129"/>
      <c r="O105" s="129"/>
      <c r="P105" s="129"/>
      <c r="Q105" s="129"/>
      <c r="R105" s="129"/>
      <c r="S105" s="129"/>
      <c r="T105" s="129"/>
      <c r="U105" s="129"/>
      <c r="V105" s="129"/>
      <c r="W105" s="129"/>
      <c r="X105" s="129"/>
      <c r="Y105" s="129"/>
      <c r="Z105" s="129"/>
      <c r="AA105" s="129"/>
      <c r="AB105" s="129"/>
      <c r="AC105" s="129"/>
    </row>
    <row r="106" ht="12.75" customHeight="1">
      <c r="A106" s="225"/>
      <c r="B106" s="198"/>
      <c r="C106" s="226"/>
      <c r="D106" s="199"/>
      <c r="E106" s="198"/>
      <c r="F106" s="223"/>
      <c r="G106" s="199"/>
      <c r="H106" s="200"/>
      <c r="I106" s="200"/>
      <c r="J106" s="201"/>
      <c r="K106" s="201"/>
      <c r="L106" s="202"/>
      <c r="M106" s="129"/>
      <c r="N106" s="129"/>
      <c r="O106" s="129"/>
      <c r="P106" s="129"/>
      <c r="Q106" s="129"/>
      <c r="R106" s="129"/>
      <c r="S106" s="129"/>
      <c r="T106" s="129"/>
      <c r="U106" s="129"/>
      <c r="V106" s="129"/>
      <c r="W106" s="129"/>
      <c r="X106" s="129"/>
      <c r="Y106" s="129"/>
      <c r="Z106" s="129"/>
      <c r="AA106" s="129"/>
      <c r="AB106" s="129"/>
      <c r="AC106" s="129"/>
    </row>
    <row r="107" ht="12.75" customHeight="1">
      <c r="A107" s="225"/>
      <c r="B107" s="198"/>
      <c r="C107" s="226"/>
      <c r="D107" s="199"/>
      <c r="E107" s="198"/>
      <c r="F107" s="223"/>
      <c r="G107" s="199"/>
      <c r="H107" s="200"/>
      <c r="I107" s="200"/>
      <c r="J107" s="201"/>
      <c r="K107" s="201"/>
      <c r="L107" s="202"/>
      <c r="M107" s="129"/>
      <c r="N107" s="129"/>
      <c r="O107" s="129"/>
      <c r="P107" s="129"/>
      <c r="Q107" s="129"/>
      <c r="R107" s="129"/>
      <c r="S107" s="129"/>
      <c r="T107" s="129"/>
      <c r="U107" s="129"/>
      <c r="V107" s="129"/>
      <c r="W107" s="129"/>
      <c r="X107" s="129"/>
      <c r="Y107" s="129"/>
      <c r="Z107" s="129"/>
      <c r="AA107" s="129"/>
      <c r="AB107" s="129"/>
      <c r="AC107" s="129"/>
    </row>
    <row r="108" ht="12.75" customHeight="1">
      <c r="A108" s="225"/>
      <c r="B108" s="198"/>
      <c r="C108" s="226"/>
      <c r="D108" s="199"/>
      <c r="E108" s="198"/>
      <c r="F108" s="223"/>
      <c r="G108" s="199"/>
      <c r="H108" s="200"/>
      <c r="I108" s="200"/>
      <c r="J108" s="201"/>
      <c r="K108" s="201"/>
      <c r="L108" s="202"/>
      <c r="M108" s="129"/>
      <c r="N108" s="129"/>
      <c r="O108" s="129"/>
      <c r="P108" s="129"/>
      <c r="Q108" s="129"/>
      <c r="R108" s="129"/>
      <c r="S108" s="129"/>
      <c r="T108" s="129"/>
      <c r="U108" s="129"/>
      <c r="V108" s="129"/>
      <c r="W108" s="129"/>
      <c r="X108" s="129"/>
      <c r="Y108" s="129"/>
      <c r="Z108" s="129"/>
      <c r="AA108" s="129"/>
      <c r="AB108" s="129"/>
      <c r="AC108" s="129"/>
    </row>
    <row r="109" ht="12.75" customHeight="1">
      <c r="A109" s="225"/>
      <c r="B109" s="198"/>
      <c r="C109" s="226"/>
      <c r="D109" s="199"/>
      <c r="E109" s="198"/>
      <c r="F109" s="223"/>
      <c r="G109" s="199"/>
      <c r="H109" s="200"/>
      <c r="I109" s="200"/>
      <c r="J109" s="201"/>
      <c r="K109" s="201"/>
      <c r="L109" s="202"/>
      <c r="M109" s="129"/>
      <c r="N109" s="129"/>
      <c r="O109" s="129"/>
      <c r="P109" s="129"/>
      <c r="Q109" s="129"/>
      <c r="R109" s="129"/>
      <c r="S109" s="129"/>
      <c r="T109" s="129"/>
      <c r="U109" s="129"/>
      <c r="V109" s="129"/>
      <c r="W109" s="129"/>
      <c r="X109" s="129"/>
      <c r="Y109" s="129"/>
      <c r="Z109" s="129"/>
      <c r="AA109" s="129"/>
      <c r="AB109" s="129"/>
      <c r="AC109" s="129"/>
    </row>
    <row r="110" ht="12.75" customHeight="1">
      <c r="A110" s="225"/>
      <c r="B110" s="198"/>
      <c r="C110" s="226"/>
      <c r="D110" s="199"/>
      <c r="E110" s="198"/>
      <c r="F110" s="223"/>
      <c r="G110" s="199"/>
      <c r="H110" s="200"/>
      <c r="I110" s="200"/>
      <c r="J110" s="201"/>
      <c r="K110" s="201"/>
      <c r="L110" s="202"/>
      <c r="M110" s="129"/>
      <c r="N110" s="129"/>
      <c r="O110" s="129"/>
      <c r="P110" s="129"/>
      <c r="Q110" s="129"/>
      <c r="R110" s="129"/>
      <c r="S110" s="129"/>
      <c r="T110" s="129"/>
      <c r="U110" s="129"/>
      <c r="V110" s="129"/>
      <c r="W110" s="129"/>
      <c r="X110" s="129"/>
      <c r="Y110" s="129"/>
      <c r="Z110" s="129"/>
      <c r="AA110" s="129"/>
      <c r="AB110" s="129"/>
      <c r="AC110" s="129"/>
    </row>
    <row r="111" ht="12.75" customHeight="1">
      <c r="A111" s="225"/>
      <c r="B111" s="198"/>
      <c r="C111" s="226"/>
      <c r="D111" s="199"/>
      <c r="E111" s="198"/>
      <c r="F111" s="223"/>
      <c r="G111" s="199"/>
      <c r="H111" s="200"/>
      <c r="I111" s="200"/>
      <c r="J111" s="201"/>
      <c r="K111" s="201"/>
      <c r="L111" s="202"/>
      <c r="M111" s="129"/>
      <c r="N111" s="129"/>
      <c r="O111" s="129"/>
      <c r="P111" s="129"/>
      <c r="Q111" s="129"/>
      <c r="R111" s="129"/>
      <c r="S111" s="129"/>
      <c r="T111" s="129"/>
      <c r="U111" s="129"/>
      <c r="V111" s="129"/>
      <c r="W111" s="129"/>
      <c r="X111" s="129"/>
      <c r="Y111" s="129"/>
      <c r="Z111" s="129"/>
      <c r="AA111" s="129"/>
      <c r="AB111" s="129"/>
      <c r="AC111" s="129"/>
    </row>
    <row r="112" ht="12.75" customHeight="1">
      <c r="A112" s="225"/>
      <c r="B112" s="198"/>
      <c r="C112" s="226"/>
      <c r="D112" s="199"/>
      <c r="E112" s="198"/>
      <c r="F112" s="223"/>
      <c r="G112" s="199"/>
      <c r="H112" s="200"/>
      <c r="I112" s="200"/>
      <c r="J112" s="201"/>
      <c r="K112" s="201"/>
      <c r="L112" s="202"/>
      <c r="M112" s="129"/>
      <c r="N112" s="129"/>
      <c r="O112" s="129"/>
      <c r="P112" s="129"/>
      <c r="Q112" s="129"/>
      <c r="R112" s="129"/>
      <c r="S112" s="129"/>
      <c r="T112" s="129"/>
      <c r="U112" s="129"/>
      <c r="V112" s="129"/>
      <c r="W112" s="129"/>
      <c r="X112" s="129"/>
      <c r="Y112" s="129"/>
      <c r="Z112" s="129"/>
      <c r="AA112" s="129"/>
      <c r="AB112" s="129"/>
      <c r="AC112" s="129"/>
    </row>
    <row r="113" ht="12.75" customHeight="1">
      <c r="A113" s="225"/>
      <c r="B113" s="198"/>
      <c r="C113" s="226"/>
      <c r="D113" s="199"/>
      <c r="E113" s="198"/>
      <c r="F113" s="223"/>
      <c r="G113" s="199"/>
      <c r="H113" s="200"/>
      <c r="I113" s="200"/>
      <c r="J113" s="201"/>
      <c r="K113" s="201"/>
      <c r="L113" s="202"/>
      <c r="M113" s="129"/>
      <c r="N113" s="129"/>
      <c r="O113" s="129"/>
      <c r="P113" s="129"/>
      <c r="Q113" s="129"/>
      <c r="R113" s="129"/>
      <c r="S113" s="129"/>
      <c r="T113" s="129"/>
      <c r="U113" s="129"/>
      <c r="V113" s="129"/>
      <c r="W113" s="129"/>
      <c r="X113" s="129"/>
      <c r="Y113" s="129"/>
      <c r="Z113" s="129"/>
      <c r="AA113" s="129"/>
      <c r="AB113" s="129"/>
      <c r="AC113" s="129"/>
    </row>
    <row r="114" ht="12.75" customHeight="1">
      <c r="A114" s="225"/>
      <c r="B114" s="198"/>
      <c r="C114" s="226"/>
      <c r="D114" s="199"/>
      <c r="E114" s="198"/>
      <c r="F114" s="223"/>
      <c r="G114" s="199"/>
      <c r="H114" s="200"/>
      <c r="I114" s="200"/>
      <c r="J114" s="201"/>
      <c r="K114" s="201"/>
      <c r="L114" s="202"/>
      <c r="M114" s="129"/>
      <c r="N114" s="129"/>
      <c r="O114" s="129"/>
      <c r="P114" s="129"/>
      <c r="Q114" s="129"/>
      <c r="R114" s="129"/>
      <c r="S114" s="129"/>
      <c r="T114" s="129"/>
      <c r="U114" s="129"/>
      <c r="V114" s="129"/>
      <c r="W114" s="129"/>
      <c r="X114" s="129"/>
      <c r="Y114" s="129"/>
      <c r="Z114" s="129"/>
      <c r="AA114" s="129"/>
      <c r="AB114" s="129"/>
      <c r="AC114" s="129"/>
    </row>
    <row r="115" ht="12.75" customHeight="1">
      <c r="A115" s="225"/>
      <c r="B115" s="198"/>
      <c r="C115" s="226"/>
      <c r="D115" s="199"/>
      <c r="E115" s="198"/>
      <c r="F115" s="223"/>
      <c r="G115" s="199"/>
      <c r="H115" s="200"/>
      <c r="I115" s="200"/>
      <c r="J115" s="201"/>
      <c r="K115" s="201"/>
      <c r="L115" s="202"/>
      <c r="M115" s="129"/>
      <c r="N115" s="129"/>
      <c r="O115" s="129"/>
      <c r="P115" s="129"/>
      <c r="Q115" s="129"/>
      <c r="R115" s="129"/>
      <c r="S115" s="129"/>
      <c r="T115" s="129"/>
      <c r="U115" s="129"/>
      <c r="V115" s="129"/>
      <c r="W115" s="129"/>
      <c r="X115" s="129"/>
      <c r="Y115" s="129"/>
      <c r="Z115" s="129"/>
      <c r="AA115" s="129"/>
      <c r="AB115" s="129"/>
      <c r="AC115" s="129"/>
    </row>
    <row r="116" ht="12.75" customHeight="1">
      <c r="A116" s="225"/>
      <c r="B116" s="198"/>
      <c r="C116" s="226"/>
      <c r="D116" s="199"/>
      <c r="E116" s="198"/>
      <c r="F116" s="223"/>
      <c r="G116" s="199"/>
      <c r="H116" s="200"/>
      <c r="I116" s="200"/>
      <c r="J116" s="201"/>
      <c r="K116" s="201"/>
      <c r="L116" s="202"/>
      <c r="M116" s="129"/>
      <c r="N116" s="129"/>
      <c r="O116" s="129"/>
      <c r="P116" s="129"/>
      <c r="Q116" s="129"/>
      <c r="R116" s="129"/>
      <c r="S116" s="129"/>
      <c r="T116" s="129"/>
      <c r="U116" s="129"/>
      <c r="V116" s="129"/>
      <c r="W116" s="129"/>
      <c r="X116" s="129"/>
      <c r="Y116" s="129"/>
      <c r="Z116" s="129"/>
      <c r="AA116" s="129"/>
      <c r="AB116" s="129"/>
      <c r="AC116" s="129"/>
    </row>
    <row r="117" ht="12.75" customHeight="1">
      <c r="A117" s="225"/>
      <c r="B117" s="198"/>
      <c r="C117" s="226"/>
      <c r="D117" s="199"/>
      <c r="E117" s="198"/>
      <c r="F117" s="223"/>
      <c r="G117" s="199"/>
      <c r="H117" s="200"/>
      <c r="I117" s="200"/>
      <c r="J117" s="201"/>
      <c r="K117" s="201"/>
      <c r="L117" s="202"/>
      <c r="M117" s="129"/>
      <c r="N117" s="129"/>
      <c r="O117" s="129"/>
      <c r="P117" s="129"/>
      <c r="Q117" s="129"/>
      <c r="R117" s="129"/>
      <c r="S117" s="129"/>
      <c r="T117" s="129"/>
      <c r="U117" s="129"/>
      <c r="V117" s="129"/>
      <c r="W117" s="129"/>
      <c r="X117" s="129"/>
      <c r="Y117" s="129"/>
      <c r="Z117" s="129"/>
      <c r="AA117" s="129"/>
      <c r="AB117" s="129"/>
      <c r="AC117" s="129"/>
    </row>
    <row r="118" ht="12.75" customHeight="1">
      <c r="A118" s="225"/>
      <c r="B118" s="198"/>
      <c r="C118" s="226"/>
      <c r="D118" s="199"/>
      <c r="E118" s="198"/>
      <c r="F118" s="223"/>
      <c r="G118" s="199"/>
      <c r="H118" s="200"/>
      <c r="I118" s="200"/>
      <c r="J118" s="201"/>
      <c r="K118" s="201"/>
      <c r="L118" s="202"/>
      <c r="M118" s="129"/>
      <c r="N118" s="129"/>
      <c r="O118" s="129"/>
      <c r="P118" s="129"/>
      <c r="Q118" s="129"/>
      <c r="R118" s="129"/>
      <c r="S118" s="129"/>
      <c r="T118" s="129"/>
      <c r="U118" s="129"/>
      <c r="V118" s="129"/>
      <c r="W118" s="129"/>
      <c r="X118" s="129"/>
      <c r="Y118" s="129"/>
      <c r="Z118" s="129"/>
      <c r="AA118" s="129"/>
      <c r="AB118" s="129"/>
      <c r="AC118" s="129"/>
    </row>
    <row r="119" ht="12.75" customHeight="1">
      <c r="A119" s="225"/>
      <c r="B119" s="198"/>
      <c r="C119" s="226"/>
      <c r="D119" s="199"/>
      <c r="E119" s="198"/>
      <c r="F119" s="223"/>
      <c r="G119" s="199"/>
      <c r="H119" s="200"/>
      <c r="I119" s="200"/>
      <c r="J119" s="201"/>
      <c r="K119" s="201"/>
      <c r="L119" s="202"/>
      <c r="M119" s="129"/>
      <c r="N119" s="129"/>
      <c r="O119" s="129"/>
      <c r="P119" s="129"/>
      <c r="Q119" s="129"/>
      <c r="R119" s="129"/>
      <c r="S119" s="129"/>
      <c r="T119" s="129"/>
      <c r="U119" s="129"/>
      <c r="V119" s="129"/>
      <c r="W119" s="129"/>
      <c r="X119" s="129"/>
      <c r="Y119" s="129"/>
      <c r="Z119" s="129"/>
      <c r="AA119" s="129"/>
      <c r="AB119" s="129"/>
      <c r="AC119" s="129"/>
    </row>
    <row r="120" ht="12.75" customHeight="1">
      <c r="A120" s="225"/>
      <c r="B120" s="198"/>
      <c r="C120" s="226"/>
      <c r="D120" s="199"/>
      <c r="E120" s="198"/>
      <c r="F120" s="223"/>
      <c r="G120" s="199"/>
      <c r="H120" s="200"/>
      <c r="I120" s="200"/>
      <c r="J120" s="201"/>
      <c r="K120" s="201"/>
      <c r="L120" s="202"/>
      <c r="M120" s="129"/>
      <c r="N120" s="129"/>
      <c r="O120" s="129"/>
      <c r="P120" s="129"/>
      <c r="Q120" s="129"/>
      <c r="R120" s="129"/>
      <c r="S120" s="129"/>
      <c r="T120" s="129"/>
      <c r="U120" s="129"/>
      <c r="V120" s="129"/>
      <c r="W120" s="129"/>
      <c r="X120" s="129"/>
      <c r="Y120" s="129"/>
      <c r="Z120" s="129"/>
      <c r="AA120" s="129"/>
      <c r="AB120" s="129"/>
      <c r="AC120" s="129"/>
    </row>
    <row r="121" ht="12.75" customHeight="1">
      <c r="A121" s="225"/>
      <c r="B121" s="198"/>
      <c r="C121" s="226"/>
      <c r="D121" s="199"/>
      <c r="E121" s="198"/>
      <c r="F121" s="223"/>
      <c r="G121" s="199"/>
      <c r="H121" s="200"/>
      <c r="I121" s="200"/>
      <c r="J121" s="201"/>
      <c r="K121" s="201"/>
      <c r="L121" s="202"/>
      <c r="M121" s="129"/>
      <c r="N121" s="129"/>
      <c r="O121" s="129"/>
      <c r="P121" s="129"/>
      <c r="Q121" s="129"/>
      <c r="R121" s="129"/>
      <c r="S121" s="129"/>
      <c r="T121" s="129"/>
      <c r="U121" s="129"/>
      <c r="V121" s="129"/>
      <c r="W121" s="129"/>
      <c r="X121" s="129"/>
      <c r="Y121" s="129"/>
      <c r="Z121" s="129"/>
      <c r="AA121" s="129"/>
      <c r="AB121" s="129"/>
      <c r="AC121" s="129"/>
    </row>
    <row r="122" ht="12.75" customHeight="1">
      <c r="A122" s="225"/>
      <c r="B122" s="198"/>
      <c r="C122" s="226"/>
      <c r="D122" s="199"/>
      <c r="E122" s="198"/>
      <c r="F122" s="223"/>
      <c r="G122" s="199"/>
      <c r="H122" s="200"/>
      <c r="I122" s="200"/>
      <c r="J122" s="201"/>
      <c r="K122" s="201"/>
      <c r="L122" s="202"/>
      <c r="M122" s="129"/>
      <c r="N122" s="129"/>
      <c r="O122" s="129"/>
      <c r="P122" s="129"/>
      <c r="Q122" s="129"/>
      <c r="R122" s="129"/>
      <c r="S122" s="129"/>
      <c r="T122" s="129"/>
      <c r="U122" s="129"/>
      <c r="V122" s="129"/>
      <c r="W122" s="129"/>
      <c r="X122" s="129"/>
      <c r="Y122" s="129"/>
      <c r="Z122" s="129"/>
      <c r="AA122" s="129"/>
      <c r="AB122" s="129"/>
      <c r="AC122" s="129"/>
    </row>
    <row r="123" ht="12.75" customHeight="1">
      <c r="A123" s="225"/>
      <c r="B123" s="198"/>
      <c r="C123" s="226"/>
      <c r="D123" s="199"/>
      <c r="E123" s="198"/>
      <c r="F123" s="223"/>
      <c r="G123" s="199"/>
      <c r="H123" s="200"/>
      <c r="I123" s="200"/>
      <c r="J123" s="201"/>
      <c r="K123" s="201"/>
      <c r="L123" s="202"/>
      <c r="M123" s="129"/>
      <c r="N123" s="129"/>
      <c r="O123" s="129"/>
      <c r="P123" s="129"/>
      <c r="Q123" s="129"/>
      <c r="R123" s="129"/>
      <c r="S123" s="129"/>
      <c r="T123" s="129"/>
      <c r="U123" s="129"/>
      <c r="V123" s="129"/>
      <c r="W123" s="129"/>
      <c r="X123" s="129"/>
      <c r="Y123" s="129"/>
      <c r="Z123" s="129"/>
      <c r="AA123" s="129"/>
      <c r="AB123" s="129"/>
      <c r="AC123" s="129"/>
    </row>
    <row r="124" ht="12.75" customHeight="1">
      <c r="A124" s="225"/>
      <c r="B124" s="198"/>
      <c r="C124" s="226"/>
      <c r="D124" s="199"/>
      <c r="E124" s="198"/>
      <c r="F124" s="223"/>
      <c r="G124" s="199"/>
      <c r="H124" s="200"/>
      <c r="I124" s="200"/>
      <c r="J124" s="201"/>
      <c r="K124" s="201"/>
      <c r="L124" s="202"/>
      <c r="M124" s="129"/>
      <c r="N124" s="129"/>
      <c r="O124" s="129"/>
      <c r="P124" s="129"/>
      <c r="Q124" s="129"/>
      <c r="R124" s="129"/>
      <c r="S124" s="129"/>
      <c r="T124" s="129"/>
      <c r="U124" s="129"/>
      <c r="V124" s="129"/>
      <c r="W124" s="129"/>
      <c r="X124" s="129"/>
      <c r="Y124" s="129"/>
      <c r="Z124" s="129"/>
      <c r="AA124" s="129"/>
      <c r="AB124" s="129"/>
      <c r="AC124" s="129"/>
    </row>
    <row r="125" ht="12.75" customHeight="1">
      <c r="A125" s="225"/>
      <c r="B125" s="198"/>
      <c r="C125" s="226"/>
      <c r="D125" s="199"/>
      <c r="E125" s="198"/>
      <c r="F125" s="223"/>
      <c r="G125" s="199"/>
      <c r="H125" s="200"/>
      <c r="I125" s="200"/>
      <c r="J125" s="201"/>
      <c r="K125" s="201"/>
      <c r="L125" s="202"/>
      <c r="M125" s="129"/>
      <c r="N125" s="129"/>
      <c r="O125" s="129"/>
      <c r="P125" s="129"/>
      <c r="Q125" s="129"/>
      <c r="R125" s="129"/>
      <c r="S125" s="129"/>
      <c r="T125" s="129"/>
      <c r="U125" s="129"/>
      <c r="V125" s="129"/>
      <c r="W125" s="129"/>
      <c r="X125" s="129"/>
      <c r="Y125" s="129"/>
      <c r="Z125" s="129"/>
      <c r="AA125" s="129"/>
      <c r="AB125" s="129"/>
      <c r="AC125" s="129"/>
    </row>
    <row r="126" ht="12.75" customHeight="1">
      <c r="A126" s="225"/>
      <c r="B126" s="198"/>
      <c r="C126" s="226"/>
      <c r="D126" s="199"/>
      <c r="E126" s="198"/>
      <c r="F126" s="223"/>
      <c r="G126" s="199"/>
      <c r="H126" s="200"/>
      <c r="I126" s="200"/>
      <c r="J126" s="201"/>
      <c r="K126" s="201"/>
      <c r="L126" s="202"/>
      <c r="M126" s="129"/>
      <c r="N126" s="129"/>
      <c r="O126" s="129"/>
      <c r="P126" s="129"/>
      <c r="Q126" s="129"/>
      <c r="R126" s="129"/>
      <c r="S126" s="129"/>
      <c r="T126" s="129"/>
      <c r="U126" s="129"/>
      <c r="V126" s="129"/>
      <c r="W126" s="129"/>
      <c r="X126" s="129"/>
      <c r="Y126" s="129"/>
      <c r="Z126" s="129"/>
      <c r="AA126" s="129"/>
      <c r="AB126" s="129"/>
      <c r="AC126" s="129"/>
    </row>
    <row r="127" ht="12.75" customHeight="1">
      <c r="A127" s="225"/>
      <c r="B127" s="198"/>
      <c r="C127" s="226"/>
      <c r="D127" s="199"/>
      <c r="E127" s="198"/>
      <c r="F127" s="223"/>
      <c r="G127" s="199"/>
      <c r="H127" s="200"/>
      <c r="I127" s="200"/>
      <c r="J127" s="201"/>
      <c r="K127" s="201"/>
      <c r="L127" s="202"/>
      <c r="M127" s="129"/>
      <c r="N127" s="129"/>
      <c r="O127" s="129"/>
      <c r="P127" s="129"/>
      <c r="Q127" s="129"/>
      <c r="R127" s="129"/>
      <c r="S127" s="129"/>
      <c r="T127" s="129"/>
      <c r="U127" s="129"/>
      <c r="V127" s="129"/>
      <c r="W127" s="129"/>
      <c r="X127" s="129"/>
      <c r="Y127" s="129"/>
      <c r="Z127" s="129"/>
      <c r="AA127" s="129"/>
      <c r="AB127" s="129"/>
      <c r="AC127" s="129"/>
    </row>
    <row r="128" ht="12.75" customHeight="1">
      <c r="A128" s="225"/>
      <c r="B128" s="198"/>
      <c r="C128" s="226"/>
      <c r="D128" s="199"/>
      <c r="E128" s="198"/>
      <c r="F128" s="223"/>
      <c r="G128" s="199"/>
      <c r="H128" s="200"/>
      <c r="I128" s="200"/>
      <c r="J128" s="201"/>
      <c r="K128" s="201"/>
      <c r="L128" s="202"/>
      <c r="M128" s="129"/>
      <c r="N128" s="129"/>
      <c r="O128" s="129"/>
      <c r="P128" s="129"/>
      <c r="Q128" s="129"/>
      <c r="R128" s="129"/>
      <c r="S128" s="129"/>
      <c r="T128" s="129"/>
      <c r="U128" s="129"/>
      <c r="V128" s="129"/>
      <c r="W128" s="129"/>
      <c r="X128" s="129"/>
      <c r="Y128" s="129"/>
      <c r="Z128" s="129"/>
      <c r="AA128" s="129"/>
      <c r="AB128" s="129"/>
      <c r="AC128" s="129"/>
    </row>
    <row r="129" ht="12.75" customHeight="1">
      <c r="A129" s="225"/>
      <c r="B129" s="198"/>
      <c r="C129" s="226"/>
      <c r="D129" s="199"/>
      <c r="E129" s="198"/>
      <c r="F129" s="223"/>
      <c r="G129" s="199"/>
      <c r="H129" s="200"/>
      <c r="I129" s="200"/>
      <c r="J129" s="201"/>
      <c r="K129" s="201"/>
      <c r="L129" s="202"/>
      <c r="M129" s="129"/>
      <c r="N129" s="129"/>
      <c r="O129" s="129"/>
      <c r="P129" s="129"/>
      <c r="Q129" s="129"/>
      <c r="R129" s="129"/>
      <c r="S129" s="129"/>
      <c r="T129" s="129"/>
      <c r="U129" s="129"/>
      <c r="V129" s="129"/>
      <c r="W129" s="129"/>
      <c r="X129" s="129"/>
      <c r="Y129" s="129"/>
      <c r="Z129" s="129"/>
      <c r="AA129" s="129"/>
      <c r="AB129" s="129"/>
      <c r="AC129" s="129"/>
    </row>
    <row r="130" ht="12.75" customHeight="1">
      <c r="A130" s="225"/>
      <c r="B130" s="198"/>
      <c r="C130" s="226"/>
      <c r="D130" s="199"/>
      <c r="E130" s="198"/>
      <c r="F130" s="223"/>
      <c r="G130" s="199"/>
      <c r="H130" s="200"/>
      <c r="I130" s="200"/>
      <c r="J130" s="201"/>
      <c r="K130" s="201"/>
      <c r="L130" s="202"/>
      <c r="M130" s="129"/>
      <c r="N130" s="129"/>
      <c r="O130" s="129"/>
      <c r="P130" s="129"/>
      <c r="Q130" s="129"/>
      <c r="R130" s="129"/>
      <c r="S130" s="129"/>
      <c r="T130" s="129"/>
      <c r="U130" s="129"/>
      <c r="V130" s="129"/>
      <c r="W130" s="129"/>
      <c r="X130" s="129"/>
      <c r="Y130" s="129"/>
      <c r="Z130" s="129"/>
      <c r="AA130" s="129"/>
      <c r="AB130" s="129"/>
      <c r="AC130" s="129"/>
    </row>
    <row r="131" ht="12.75" customHeight="1">
      <c r="A131" s="225"/>
      <c r="B131" s="198"/>
      <c r="C131" s="226"/>
      <c r="D131" s="199"/>
      <c r="E131" s="198"/>
      <c r="F131" s="223"/>
      <c r="G131" s="199"/>
      <c r="H131" s="200"/>
      <c r="I131" s="200"/>
      <c r="J131" s="201"/>
      <c r="K131" s="201"/>
      <c r="L131" s="202"/>
      <c r="M131" s="129"/>
      <c r="N131" s="129"/>
      <c r="O131" s="129"/>
      <c r="P131" s="129"/>
      <c r="Q131" s="129"/>
      <c r="R131" s="129"/>
      <c r="S131" s="129"/>
      <c r="T131" s="129"/>
      <c r="U131" s="129"/>
      <c r="V131" s="129"/>
      <c r="W131" s="129"/>
      <c r="X131" s="129"/>
      <c r="Y131" s="129"/>
      <c r="Z131" s="129"/>
      <c r="AA131" s="129"/>
      <c r="AB131" s="129"/>
      <c r="AC131" s="129"/>
    </row>
    <row r="132" ht="12.75" customHeight="1">
      <c r="A132" s="225"/>
      <c r="B132" s="198"/>
      <c r="C132" s="226"/>
      <c r="D132" s="199"/>
      <c r="E132" s="198"/>
      <c r="F132" s="223"/>
      <c r="G132" s="199"/>
      <c r="H132" s="200"/>
      <c r="I132" s="200"/>
      <c r="J132" s="201"/>
      <c r="K132" s="201"/>
      <c r="L132" s="202"/>
      <c r="M132" s="129"/>
      <c r="N132" s="129"/>
      <c r="O132" s="129"/>
      <c r="P132" s="129"/>
      <c r="Q132" s="129"/>
      <c r="R132" s="129"/>
      <c r="S132" s="129"/>
      <c r="T132" s="129"/>
      <c r="U132" s="129"/>
      <c r="V132" s="129"/>
      <c r="W132" s="129"/>
      <c r="X132" s="129"/>
      <c r="Y132" s="129"/>
      <c r="Z132" s="129"/>
      <c r="AA132" s="129"/>
      <c r="AB132" s="129"/>
      <c r="AC132" s="129"/>
    </row>
    <row r="133" ht="12.75" customHeight="1">
      <c r="A133" s="225"/>
      <c r="B133" s="198"/>
      <c r="C133" s="226"/>
      <c r="D133" s="199"/>
      <c r="E133" s="198"/>
      <c r="F133" s="223"/>
      <c r="G133" s="199"/>
      <c r="H133" s="200"/>
      <c r="I133" s="200"/>
      <c r="J133" s="201"/>
      <c r="K133" s="201"/>
      <c r="L133" s="202"/>
      <c r="M133" s="129"/>
      <c r="N133" s="129"/>
      <c r="O133" s="129"/>
      <c r="P133" s="129"/>
      <c r="Q133" s="129"/>
      <c r="R133" s="129"/>
      <c r="S133" s="129"/>
      <c r="T133" s="129"/>
      <c r="U133" s="129"/>
      <c r="V133" s="129"/>
      <c r="W133" s="129"/>
      <c r="X133" s="129"/>
      <c r="Y133" s="129"/>
      <c r="Z133" s="129"/>
      <c r="AA133" s="129"/>
      <c r="AB133" s="129"/>
      <c r="AC133" s="129"/>
    </row>
    <row r="134" ht="12.75" customHeight="1">
      <c r="A134" s="225"/>
      <c r="B134" s="198"/>
      <c r="C134" s="226"/>
      <c r="D134" s="199"/>
      <c r="E134" s="198"/>
      <c r="F134" s="223"/>
      <c r="G134" s="199"/>
      <c r="H134" s="200"/>
      <c r="I134" s="200"/>
      <c r="J134" s="201"/>
      <c r="K134" s="201"/>
      <c r="L134" s="202"/>
      <c r="M134" s="129"/>
      <c r="N134" s="129"/>
      <c r="O134" s="129"/>
      <c r="P134" s="129"/>
      <c r="Q134" s="129"/>
      <c r="R134" s="129"/>
      <c r="S134" s="129"/>
      <c r="T134" s="129"/>
      <c r="U134" s="129"/>
      <c r="V134" s="129"/>
      <c r="W134" s="129"/>
      <c r="X134" s="129"/>
      <c r="Y134" s="129"/>
      <c r="Z134" s="129"/>
      <c r="AA134" s="129"/>
      <c r="AB134" s="129"/>
      <c r="AC134" s="129"/>
    </row>
    <row r="135" ht="12.75" customHeight="1">
      <c r="A135" s="225"/>
      <c r="B135" s="198"/>
      <c r="C135" s="226"/>
      <c r="D135" s="199"/>
      <c r="E135" s="198"/>
      <c r="F135" s="223"/>
      <c r="G135" s="199"/>
      <c r="H135" s="200"/>
      <c r="I135" s="200"/>
      <c r="J135" s="201"/>
      <c r="K135" s="201"/>
      <c r="L135" s="202"/>
      <c r="M135" s="129"/>
      <c r="N135" s="129"/>
      <c r="O135" s="129"/>
      <c r="P135" s="129"/>
      <c r="Q135" s="129"/>
      <c r="R135" s="129"/>
      <c r="S135" s="129"/>
      <c r="T135" s="129"/>
      <c r="U135" s="129"/>
      <c r="V135" s="129"/>
      <c r="W135" s="129"/>
      <c r="X135" s="129"/>
      <c r="Y135" s="129"/>
      <c r="Z135" s="129"/>
      <c r="AA135" s="129"/>
      <c r="AB135" s="129"/>
      <c r="AC135" s="129"/>
    </row>
    <row r="136" ht="12.75" customHeight="1">
      <c r="A136" s="225"/>
      <c r="B136" s="198"/>
      <c r="C136" s="226"/>
      <c r="D136" s="199"/>
      <c r="E136" s="198"/>
      <c r="F136" s="223"/>
      <c r="G136" s="199"/>
      <c r="H136" s="200"/>
      <c r="I136" s="200"/>
      <c r="J136" s="201"/>
      <c r="K136" s="201"/>
      <c r="L136" s="202"/>
      <c r="M136" s="129"/>
      <c r="N136" s="129"/>
      <c r="O136" s="129"/>
      <c r="P136" s="129"/>
      <c r="Q136" s="129"/>
      <c r="R136" s="129"/>
      <c r="S136" s="129"/>
      <c r="T136" s="129"/>
      <c r="U136" s="129"/>
      <c r="V136" s="129"/>
      <c r="W136" s="129"/>
      <c r="X136" s="129"/>
      <c r="Y136" s="129"/>
      <c r="Z136" s="129"/>
      <c r="AA136" s="129"/>
      <c r="AB136" s="129"/>
      <c r="AC136" s="129"/>
    </row>
    <row r="137" ht="12.75" customHeight="1">
      <c r="A137" s="225"/>
      <c r="B137" s="198"/>
      <c r="C137" s="226"/>
      <c r="D137" s="199"/>
      <c r="E137" s="198"/>
      <c r="F137" s="223"/>
      <c r="G137" s="199"/>
      <c r="H137" s="200"/>
      <c r="I137" s="200"/>
      <c r="J137" s="201"/>
      <c r="K137" s="201"/>
      <c r="L137" s="202"/>
      <c r="M137" s="129"/>
      <c r="N137" s="129"/>
      <c r="O137" s="129"/>
      <c r="P137" s="129"/>
      <c r="Q137" s="129"/>
      <c r="R137" s="129"/>
      <c r="S137" s="129"/>
      <c r="T137" s="129"/>
      <c r="U137" s="129"/>
      <c r="V137" s="129"/>
      <c r="W137" s="129"/>
      <c r="X137" s="129"/>
      <c r="Y137" s="129"/>
      <c r="Z137" s="129"/>
      <c r="AA137" s="129"/>
      <c r="AB137" s="129"/>
      <c r="AC137" s="129"/>
    </row>
    <row r="138" ht="12.75" customHeight="1">
      <c r="A138" s="225"/>
      <c r="B138" s="198"/>
      <c r="C138" s="226"/>
      <c r="D138" s="199"/>
      <c r="E138" s="198"/>
      <c r="F138" s="223"/>
      <c r="G138" s="199"/>
      <c r="H138" s="200"/>
      <c r="I138" s="200"/>
      <c r="J138" s="201"/>
      <c r="K138" s="201"/>
      <c r="L138" s="202"/>
      <c r="M138" s="129"/>
      <c r="N138" s="129"/>
      <c r="O138" s="129"/>
      <c r="P138" s="129"/>
      <c r="Q138" s="129"/>
      <c r="R138" s="129"/>
      <c r="S138" s="129"/>
      <c r="T138" s="129"/>
      <c r="U138" s="129"/>
      <c r="V138" s="129"/>
      <c r="W138" s="129"/>
      <c r="X138" s="129"/>
      <c r="Y138" s="129"/>
      <c r="Z138" s="129"/>
      <c r="AA138" s="129"/>
      <c r="AB138" s="129"/>
      <c r="AC138" s="129"/>
    </row>
    <row r="139" ht="12.75" customHeight="1">
      <c r="A139" s="225"/>
      <c r="B139" s="198"/>
      <c r="C139" s="226"/>
      <c r="D139" s="199"/>
      <c r="E139" s="198"/>
      <c r="F139" s="223"/>
      <c r="G139" s="199"/>
      <c r="H139" s="200"/>
      <c r="I139" s="200"/>
      <c r="J139" s="201"/>
      <c r="K139" s="201"/>
      <c r="L139" s="202"/>
      <c r="M139" s="129"/>
      <c r="N139" s="129"/>
      <c r="O139" s="129"/>
      <c r="P139" s="129"/>
      <c r="Q139" s="129"/>
      <c r="R139" s="129"/>
      <c r="S139" s="129"/>
      <c r="T139" s="129"/>
      <c r="U139" s="129"/>
      <c r="V139" s="129"/>
      <c r="W139" s="129"/>
      <c r="X139" s="129"/>
      <c r="Y139" s="129"/>
      <c r="Z139" s="129"/>
      <c r="AA139" s="129"/>
      <c r="AB139" s="129"/>
      <c r="AC139" s="129"/>
    </row>
    <row r="140" ht="12.75" customHeight="1">
      <c r="A140" s="225"/>
      <c r="B140" s="198"/>
      <c r="C140" s="226"/>
      <c r="D140" s="199"/>
      <c r="E140" s="198"/>
      <c r="F140" s="223"/>
      <c r="G140" s="199"/>
      <c r="H140" s="200"/>
      <c r="I140" s="200"/>
      <c r="J140" s="201"/>
      <c r="K140" s="201"/>
      <c r="L140" s="202"/>
      <c r="M140" s="129"/>
      <c r="N140" s="129"/>
      <c r="O140" s="129"/>
      <c r="P140" s="129"/>
      <c r="Q140" s="129"/>
      <c r="R140" s="129"/>
      <c r="S140" s="129"/>
      <c r="T140" s="129"/>
      <c r="U140" s="129"/>
      <c r="V140" s="129"/>
      <c r="W140" s="129"/>
      <c r="X140" s="129"/>
      <c r="Y140" s="129"/>
      <c r="Z140" s="129"/>
      <c r="AA140" s="129"/>
      <c r="AB140" s="129"/>
      <c r="AC140" s="129"/>
    </row>
    <row r="141" ht="12.75" customHeight="1">
      <c r="A141" s="225"/>
      <c r="B141" s="198"/>
      <c r="C141" s="226"/>
      <c r="D141" s="199"/>
      <c r="E141" s="198"/>
      <c r="F141" s="223"/>
      <c r="G141" s="199"/>
      <c r="H141" s="200"/>
      <c r="I141" s="200"/>
      <c r="J141" s="201"/>
      <c r="K141" s="201"/>
      <c r="L141" s="202"/>
      <c r="M141" s="129"/>
      <c r="N141" s="129"/>
      <c r="O141" s="129"/>
      <c r="P141" s="129"/>
      <c r="Q141" s="129"/>
      <c r="R141" s="129"/>
      <c r="S141" s="129"/>
      <c r="T141" s="129"/>
      <c r="U141" s="129"/>
      <c r="V141" s="129"/>
      <c r="W141" s="129"/>
      <c r="X141" s="129"/>
      <c r="Y141" s="129"/>
      <c r="Z141" s="129"/>
      <c r="AA141" s="129"/>
      <c r="AB141" s="129"/>
      <c r="AC141" s="129"/>
    </row>
    <row r="142" ht="12.75" customHeight="1">
      <c r="A142" s="225"/>
      <c r="B142" s="198"/>
      <c r="C142" s="226"/>
      <c r="D142" s="199"/>
      <c r="E142" s="198"/>
      <c r="F142" s="223"/>
      <c r="G142" s="199"/>
      <c r="H142" s="200"/>
      <c r="I142" s="200"/>
      <c r="J142" s="201"/>
      <c r="K142" s="201"/>
      <c r="L142" s="202"/>
      <c r="M142" s="129"/>
      <c r="N142" s="129"/>
      <c r="O142" s="129"/>
      <c r="P142" s="129"/>
      <c r="Q142" s="129"/>
      <c r="R142" s="129"/>
      <c r="S142" s="129"/>
      <c r="T142" s="129"/>
      <c r="U142" s="129"/>
      <c r="V142" s="129"/>
      <c r="W142" s="129"/>
      <c r="X142" s="129"/>
      <c r="Y142" s="129"/>
      <c r="Z142" s="129"/>
      <c r="AA142" s="129"/>
      <c r="AB142" s="129"/>
      <c r="AC142" s="129"/>
    </row>
    <row r="143" ht="12.75" customHeight="1">
      <c r="A143" s="225"/>
      <c r="B143" s="198"/>
      <c r="C143" s="226"/>
      <c r="D143" s="199"/>
      <c r="E143" s="198"/>
      <c r="F143" s="223"/>
      <c r="G143" s="199"/>
      <c r="H143" s="200"/>
      <c r="I143" s="200"/>
      <c r="J143" s="201"/>
      <c r="K143" s="201"/>
      <c r="L143" s="202"/>
      <c r="M143" s="129"/>
      <c r="N143" s="129"/>
      <c r="O143" s="129"/>
      <c r="P143" s="129"/>
      <c r="Q143" s="129"/>
      <c r="R143" s="129"/>
      <c r="S143" s="129"/>
      <c r="T143" s="129"/>
      <c r="U143" s="129"/>
      <c r="V143" s="129"/>
      <c r="W143" s="129"/>
      <c r="X143" s="129"/>
      <c r="Y143" s="129"/>
      <c r="Z143" s="129"/>
      <c r="AA143" s="129"/>
      <c r="AB143" s="129"/>
      <c r="AC143" s="129"/>
    </row>
    <row r="144" ht="12.75" customHeight="1">
      <c r="A144" s="225"/>
      <c r="B144" s="198"/>
      <c r="C144" s="226"/>
      <c r="D144" s="199"/>
      <c r="E144" s="198"/>
      <c r="F144" s="223"/>
      <c r="G144" s="199"/>
      <c r="H144" s="200"/>
      <c r="I144" s="200"/>
      <c r="J144" s="201"/>
      <c r="K144" s="201"/>
      <c r="L144" s="202"/>
      <c r="M144" s="129"/>
      <c r="N144" s="129"/>
      <c r="O144" s="129"/>
      <c r="P144" s="129"/>
      <c r="Q144" s="129"/>
      <c r="R144" s="129"/>
      <c r="S144" s="129"/>
      <c r="T144" s="129"/>
      <c r="U144" s="129"/>
      <c r="V144" s="129"/>
      <c r="W144" s="129"/>
      <c r="X144" s="129"/>
      <c r="Y144" s="129"/>
      <c r="Z144" s="129"/>
      <c r="AA144" s="129"/>
      <c r="AB144" s="129"/>
      <c r="AC144" s="129"/>
    </row>
    <row r="145" ht="12.75" customHeight="1">
      <c r="A145" s="225"/>
      <c r="B145" s="198"/>
      <c r="C145" s="226"/>
      <c r="D145" s="199"/>
      <c r="E145" s="198"/>
      <c r="F145" s="223"/>
      <c r="G145" s="199"/>
      <c r="H145" s="200"/>
      <c r="I145" s="200"/>
      <c r="J145" s="201"/>
      <c r="K145" s="201"/>
      <c r="L145" s="202"/>
      <c r="M145" s="129"/>
      <c r="N145" s="129"/>
      <c r="O145" s="129"/>
      <c r="P145" s="129"/>
      <c r="Q145" s="129"/>
      <c r="R145" s="129"/>
      <c r="S145" s="129"/>
      <c r="T145" s="129"/>
      <c r="U145" s="129"/>
      <c r="V145" s="129"/>
      <c r="W145" s="129"/>
      <c r="X145" s="129"/>
      <c r="Y145" s="129"/>
      <c r="Z145" s="129"/>
      <c r="AA145" s="129"/>
      <c r="AB145" s="129"/>
      <c r="AC145" s="129"/>
    </row>
    <row r="146" ht="12.75" customHeight="1">
      <c r="A146" s="225"/>
      <c r="B146" s="198"/>
      <c r="C146" s="226"/>
      <c r="D146" s="199"/>
      <c r="E146" s="198"/>
      <c r="F146" s="223"/>
      <c r="G146" s="199"/>
      <c r="H146" s="200"/>
      <c r="I146" s="200"/>
      <c r="J146" s="201"/>
      <c r="K146" s="201"/>
      <c r="L146" s="202"/>
      <c r="M146" s="129"/>
      <c r="N146" s="129"/>
      <c r="O146" s="129"/>
      <c r="P146" s="129"/>
      <c r="Q146" s="129"/>
      <c r="R146" s="129"/>
      <c r="S146" s="129"/>
      <c r="T146" s="129"/>
      <c r="U146" s="129"/>
      <c r="V146" s="129"/>
      <c r="W146" s="129"/>
      <c r="X146" s="129"/>
      <c r="Y146" s="129"/>
      <c r="Z146" s="129"/>
      <c r="AA146" s="129"/>
      <c r="AB146" s="129"/>
      <c r="AC146" s="129"/>
    </row>
    <row r="147" ht="12.75" customHeight="1">
      <c r="A147" s="225"/>
      <c r="B147" s="198"/>
      <c r="C147" s="226"/>
      <c r="D147" s="199"/>
      <c r="E147" s="198"/>
      <c r="F147" s="223"/>
      <c r="G147" s="199"/>
      <c r="H147" s="200"/>
      <c r="I147" s="200"/>
      <c r="J147" s="201"/>
      <c r="K147" s="201"/>
      <c r="L147" s="202"/>
      <c r="M147" s="129"/>
      <c r="N147" s="129"/>
      <c r="O147" s="129"/>
      <c r="P147" s="129"/>
      <c r="Q147" s="129"/>
      <c r="R147" s="129"/>
      <c r="S147" s="129"/>
      <c r="T147" s="129"/>
      <c r="U147" s="129"/>
      <c r="V147" s="129"/>
      <c r="W147" s="129"/>
      <c r="X147" s="129"/>
      <c r="Y147" s="129"/>
      <c r="Z147" s="129"/>
      <c r="AA147" s="129"/>
      <c r="AB147" s="129"/>
      <c r="AC147" s="129"/>
    </row>
    <row r="148" ht="12.75" customHeight="1">
      <c r="A148" s="225"/>
      <c r="B148" s="198"/>
      <c r="C148" s="226"/>
      <c r="D148" s="199"/>
      <c r="E148" s="198"/>
      <c r="F148" s="223"/>
      <c r="G148" s="199"/>
      <c r="H148" s="200"/>
      <c r="I148" s="200"/>
      <c r="J148" s="201"/>
      <c r="K148" s="201"/>
      <c r="L148" s="202"/>
      <c r="M148" s="129"/>
      <c r="N148" s="129"/>
      <c r="O148" s="129"/>
      <c r="P148" s="129"/>
      <c r="Q148" s="129"/>
      <c r="R148" s="129"/>
      <c r="S148" s="129"/>
      <c r="T148" s="129"/>
      <c r="U148" s="129"/>
      <c r="V148" s="129"/>
      <c r="W148" s="129"/>
      <c r="X148" s="129"/>
      <c r="Y148" s="129"/>
      <c r="Z148" s="129"/>
      <c r="AA148" s="129"/>
      <c r="AB148" s="129"/>
      <c r="AC148" s="129"/>
    </row>
    <row r="149" ht="12.75" customHeight="1">
      <c r="A149" s="225"/>
      <c r="B149" s="198"/>
      <c r="C149" s="226"/>
      <c r="D149" s="199"/>
      <c r="E149" s="198"/>
      <c r="F149" s="223"/>
      <c r="G149" s="199"/>
      <c r="H149" s="200"/>
      <c r="I149" s="200"/>
      <c r="J149" s="201"/>
      <c r="K149" s="201"/>
      <c r="L149" s="202"/>
      <c r="M149" s="129"/>
      <c r="N149" s="129"/>
      <c r="O149" s="129"/>
      <c r="P149" s="129"/>
      <c r="Q149" s="129"/>
      <c r="R149" s="129"/>
      <c r="S149" s="129"/>
      <c r="T149" s="129"/>
      <c r="U149" s="129"/>
      <c r="V149" s="129"/>
      <c r="W149" s="129"/>
      <c r="X149" s="129"/>
      <c r="Y149" s="129"/>
      <c r="Z149" s="129"/>
      <c r="AA149" s="129"/>
      <c r="AB149" s="129"/>
      <c r="AC149" s="129"/>
    </row>
    <row r="150" ht="12.75" customHeight="1">
      <c r="A150" s="225"/>
      <c r="B150" s="198"/>
      <c r="C150" s="226"/>
      <c r="D150" s="199"/>
      <c r="E150" s="198"/>
      <c r="F150" s="223"/>
      <c r="G150" s="199"/>
      <c r="H150" s="200"/>
      <c r="I150" s="200"/>
      <c r="J150" s="201"/>
      <c r="K150" s="201"/>
      <c r="L150" s="202"/>
      <c r="M150" s="129"/>
      <c r="N150" s="129"/>
      <c r="O150" s="129"/>
      <c r="P150" s="129"/>
      <c r="Q150" s="129"/>
      <c r="R150" s="129"/>
      <c r="S150" s="129"/>
      <c r="T150" s="129"/>
      <c r="U150" s="129"/>
      <c r="V150" s="129"/>
      <c r="W150" s="129"/>
      <c r="X150" s="129"/>
      <c r="Y150" s="129"/>
      <c r="Z150" s="129"/>
      <c r="AA150" s="129"/>
      <c r="AB150" s="129"/>
      <c r="AC150" s="129"/>
    </row>
    <row r="151" ht="12.75" customHeight="1">
      <c r="A151" s="225"/>
      <c r="B151" s="198"/>
      <c r="C151" s="226"/>
      <c r="D151" s="199"/>
      <c r="E151" s="198"/>
      <c r="F151" s="223"/>
      <c r="G151" s="199"/>
      <c r="H151" s="200"/>
      <c r="I151" s="200"/>
      <c r="J151" s="201"/>
      <c r="K151" s="201"/>
      <c r="L151" s="202"/>
      <c r="M151" s="129"/>
      <c r="N151" s="129"/>
      <c r="O151" s="129"/>
      <c r="P151" s="129"/>
      <c r="Q151" s="129"/>
      <c r="R151" s="129"/>
      <c r="S151" s="129"/>
      <c r="T151" s="129"/>
      <c r="U151" s="129"/>
      <c r="V151" s="129"/>
      <c r="W151" s="129"/>
      <c r="X151" s="129"/>
      <c r="Y151" s="129"/>
      <c r="Z151" s="129"/>
      <c r="AA151" s="129"/>
      <c r="AB151" s="129"/>
      <c r="AC151" s="129"/>
    </row>
    <row r="152" ht="12.75" customHeight="1">
      <c r="A152" s="225"/>
      <c r="B152" s="198"/>
      <c r="C152" s="226"/>
      <c r="D152" s="199"/>
      <c r="E152" s="198"/>
      <c r="F152" s="223"/>
      <c r="G152" s="199"/>
      <c r="H152" s="200"/>
      <c r="I152" s="200"/>
      <c r="J152" s="201"/>
      <c r="K152" s="201"/>
      <c r="L152" s="202"/>
      <c r="M152" s="129"/>
      <c r="N152" s="129"/>
      <c r="O152" s="129"/>
      <c r="P152" s="129"/>
      <c r="Q152" s="129"/>
      <c r="R152" s="129"/>
      <c r="S152" s="129"/>
      <c r="T152" s="129"/>
      <c r="U152" s="129"/>
      <c r="V152" s="129"/>
      <c r="W152" s="129"/>
      <c r="X152" s="129"/>
      <c r="Y152" s="129"/>
      <c r="Z152" s="129"/>
      <c r="AA152" s="129"/>
      <c r="AB152" s="129"/>
      <c r="AC152" s="129"/>
    </row>
    <row r="153" ht="12.75" customHeight="1">
      <c r="A153" s="225"/>
      <c r="B153" s="198"/>
      <c r="C153" s="226"/>
      <c r="D153" s="199"/>
      <c r="E153" s="198"/>
      <c r="F153" s="223"/>
      <c r="G153" s="199"/>
      <c r="H153" s="200"/>
      <c r="I153" s="200"/>
      <c r="J153" s="201"/>
      <c r="K153" s="201"/>
      <c r="L153" s="202"/>
      <c r="M153" s="129"/>
      <c r="N153" s="129"/>
      <c r="O153" s="129"/>
      <c r="P153" s="129"/>
      <c r="Q153" s="129"/>
      <c r="R153" s="129"/>
      <c r="S153" s="129"/>
      <c r="T153" s="129"/>
      <c r="U153" s="129"/>
      <c r="V153" s="129"/>
      <c r="W153" s="129"/>
      <c r="X153" s="129"/>
      <c r="Y153" s="129"/>
      <c r="Z153" s="129"/>
      <c r="AA153" s="129"/>
      <c r="AB153" s="129"/>
      <c r="AC153" s="129"/>
    </row>
    <row r="154" ht="12.75" customHeight="1">
      <c r="A154" s="225"/>
      <c r="B154" s="198"/>
      <c r="C154" s="226"/>
      <c r="D154" s="199"/>
      <c r="E154" s="198"/>
      <c r="F154" s="223"/>
      <c r="G154" s="199"/>
      <c r="H154" s="200"/>
      <c r="I154" s="200"/>
      <c r="J154" s="201"/>
      <c r="K154" s="201"/>
      <c r="L154" s="202"/>
      <c r="M154" s="129"/>
      <c r="N154" s="129"/>
      <c r="O154" s="129"/>
      <c r="P154" s="129"/>
      <c r="Q154" s="129"/>
      <c r="R154" s="129"/>
      <c r="S154" s="129"/>
      <c r="T154" s="129"/>
      <c r="U154" s="129"/>
      <c r="V154" s="129"/>
      <c r="W154" s="129"/>
      <c r="X154" s="129"/>
      <c r="Y154" s="129"/>
      <c r="Z154" s="129"/>
      <c r="AA154" s="129"/>
      <c r="AB154" s="129"/>
      <c r="AC154" s="129"/>
    </row>
    <row r="155" ht="12.75" customHeight="1">
      <c r="A155" s="225"/>
      <c r="B155" s="198"/>
      <c r="C155" s="226"/>
      <c r="D155" s="199"/>
      <c r="E155" s="198"/>
      <c r="F155" s="223"/>
      <c r="G155" s="199"/>
      <c r="H155" s="200"/>
      <c r="I155" s="200"/>
      <c r="J155" s="201"/>
      <c r="K155" s="201"/>
      <c r="L155" s="202"/>
      <c r="M155" s="129"/>
      <c r="N155" s="129"/>
      <c r="O155" s="129"/>
      <c r="P155" s="129"/>
      <c r="Q155" s="129"/>
      <c r="R155" s="129"/>
      <c r="S155" s="129"/>
      <c r="T155" s="129"/>
      <c r="U155" s="129"/>
      <c r="V155" s="129"/>
      <c r="W155" s="129"/>
      <c r="X155" s="129"/>
      <c r="Y155" s="129"/>
      <c r="Z155" s="129"/>
      <c r="AA155" s="129"/>
      <c r="AB155" s="129"/>
      <c r="AC155" s="129"/>
    </row>
    <row r="156" ht="12.75" customHeight="1">
      <c r="A156" s="225"/>
      <c r="B156" s="198"/>
      <c r="C156" s="226"/>
      <c r="D156" s="199"/>
      <c r="E156" s="198"/>
      <c r="F156" s="223"/>
      <c r="G156" s="199"/>
      <c r="H156" s="200"/>
      <c r="I156" s="200"/>
      <c r="J156" s="201"/>
      <c r="K156" s="201"/>
      <c r="L156" s="202"/>
      <c r="M156" s="129"/>
      <c r="N156" s="129"/>
      <c r="O156" s="129"/>
      <c r="P156" s="129"/>
      <c r="Q156" s="129"/>
      <c r="R156" s="129"/>
      <c r="S156" s="129"/>
      <c r="T156" s="129"/>
      <c r="U156" s="129"/>
      <c r="V156" s="129"/>
      <c r="W156" s="129"/>
      <c r="X156" s="129"/>
      <c r="Y156" s="129"/>
      <c r="Z156" s="129"/>
      <c r="AA156" s="129"/>
      <c r="AB156" s="129"/>
      <c r="AC156" s="129"/>
    </row>
    <row r="157" ht="12.75" customHeight="1">
      <c r="A157" s="225"/>
      <c r="B157" s="198"/>
      <c r="C157" s="226"/>
      <c r="D157" s="199"/>
      <c r="E157" s="198"/>
      <c r="F157" s="223"/>
      <c r="G157" s="199"/>
      <c r="H157" s="200"/>
      <c r="I157" s="200"/>
      <c r="J157" s="201"/>
      <c r="K157" s="201"/>
      <c r="L157" s="202"/>
      <c r="M157" s="129"/>
      <c r="N157" s="129"/>
      <c r="O157" s="129"/>
      <c r="P157" s="129"/>
      <c r="Q157" s="129"/>
      <c r="R157" s="129"/>
      <c r="S157" s="129"/>
      <c r="T157" s="129"/>
      <c r="U157" s="129"/>
      <c r="V157" s="129"/>
      <c r="W157" s="129"/>
      <c r="X157" s="129"/>
      <c r="Y157" s="129"/>
      <c r="Z157" s="129"/>
      <c r="AA157" s="129"/>
      <c r="AB157" s="129"/>
      <c r="AC157" s="129"/>
    </row>
    <row r="158" ht="12.75" customHeight="1">
      <c r="A158" s="225"/>
      <c r="B158" s="198"/>
      <c r="C158" s="226"/>
      <c r="D158" s="199"/>
      <c r="E158" s="198"/>
      <c r="F158" s="223"/>
      <c r="G158" s="199"/>
      <c r="H158" s="200"/>
      <c r="I158" s="200"/>
      <c r="J158" s="201"/>
      <c r="K158" s="201"/>
      <c r="L158" s="202"/>
      <c r="M158" s="129"/>
      <c r="N158" s="129"/>
      <c r="O158" s="129"/>
      <c r="P158" s="129"/>
      <c r="Q158" s="129"/>
      <c r="R158" s="129"/>
      <c r="S158" s="129"/>
      <c r="T158" s="129"/>
      <c r="U158" s="129"/>
      <c r="V158" s="129"/>
      <c r="W158" s="129"/>
      <c r="X158" s="129"/>
      <c r="Y158" s="129"/>
      <c r="Z158" s="129"/>
      <c r="AA158" s="129"/>
      <c r="AB158" s="129"/>
      <c r="AC158" s="129"/>
    </row>
    <row r="159" ht="12.75" customHeight="1">
      <c r="A159" s="225"/>
      <c r="B159" s="198"/>
      <c r="C159" s="226"/>
      <c r="D159" s="199"/>
      <c r="E159" s="198"/>
      <c r="F159" s="223"/>
      <c r="G159" s="199"/>
      <c r="H159" s="200"/>
      <c r="I159" s="200"/>
      <c r="J159" s="201"/>
      <c r="K159" s="201"/>
      <c r="L159" s="202"/>
      <c r="M159" s="129"/>
      <c r="N159" s="129"/>
      <c r="O159" s="129"/>
      <c r="P159" s="129"/>
      <c r="Q159" s="129"/>
      <c r="R159" s="129"/>
      <c r="S159" s="129"/>
      <c r="T159" s="129"/>
      <c r="U159" s="129"/>
      <c r="V159" s="129"/>
      <c r="W159" s="129"/>
      <c r="X159" s="129"/>
      <c r="Y159" s="129"/>
      <c r="Z159" s="129"/>
      <c r="AA159" s="129"/>
      <c r="AB159" s="129"/>
      <c r="AC159" s="129"/>
    </row>
    <row r="160" ht="12.75" customHeight="1">
      <c r="A160" s="225"/>
      <c r="B160" s="198"/>
      <c r="C160" s="226"/>
      <c r="D160" s="199"/>
      <c r="E160" s="198"/>
      <c r="F160" s="223"/>
      <c r="G160" s="199"/>
      <c r="H160" s="200"/>
      <c r="I160" s="200"/>
      <c r="J160" s="201"/>
      <c r="K160" s="201"/>
      <c r="L160" s="202"/>
      <c r="M160" s="129"/>
      <c r="N160" s="129"/>
      <c r="O160" s="129"/>
      <c r="P160" s="129"/>
      <c r="Q160" s="129"/>
      <c r="R160" s="129"/>
      <c r="S160" s="129"/>
      <c r="T160" s="129"/>
      <c r="U160" s="129"/>
      <c r="V160" s="129"/>
      <c r="W160" s="129"/>
      <c r="X160" s="129"/>
      <c r="Y160" s="129"/>
      <c r="Z160" s="129"/>
      <c r="AA160" s="129"/>
      <c r="AB160" s="129"/>
      <c r="AC160" s="129"/>
    </row>
    <row r="161" ht="12.75" customHeight="1">
      <c r="A161" s="225"/>
      <c r="B161" s="198"/>
      <c r="C161" s="226"/>
      <c r="D161" s="199"/>
      <c r="E161" s="198"/>
      <c r="F161" s="223"/>
      <c r="G161" s="199"/>
      <c r="H161" s="200"/>
      <c r="I161" s="200"/>
      <c r="J161" s="201"/>
      <c r="K161" s="201"/>
      <c r="L161" s="202"/>
      <c r="M161" s="129"/>
      <c r="N161" s="129"/>
      <c r="O161" s="129"/>
      <c r="P161" s="129"/>
      <c r="Q161" s="129"/>
      <c r="R161" s="129"/>
      <c r="S161" s="129"/>
      <c r="T161" s="129"/>
      <c r="U161" s="129"/>
      <c r="V161" s="129"/>
      <c r="W161" s="129"/>
      <c r="X161" s="129"/>
      <c r="Y161" s="129"/>
      <c r="Z161" s="129"/>
      <c r="AA161" s="129"/>
      <c r="AB161" s="129"/>
      <c r="AC161" s="129"/>
    </row>
    <row r="162" ht="12.75" customHeight="1">
      <c r="A162" s="225"/>
      <c r="B162" s="198"/>
      <c r="C162" s="226"/>
      <c r="D162" s="199"/>
      <c r="E162" s="198"/>
      <c r="F162" s="223"/>
      <c r="G162" s="199"/>
      <c r="H162" s="200"/>
      <c r="I162" s="200"/>
      <c r="J162" s="201"/>
      <c r="K162" s="201"/>
      <c r="L162" s="202"/>
      <c r="M162" s="129"/>
      <c r="N162" s="129"/>
      <c r="O162" s="129"/>
      <c r="P162" s="129"/>
      <c r="Q162" s="129"/>
      <c r="R162" s="129"/>
      <c r="S162" s="129"/>
      <c r="T162" s="129"/>
      <c r="U162" s="129"/>
      <c r="V162" s="129"/>
      <c r="W162" s="129"/>
      <c r="X162" s="129"/>
      <c r="Y162" s="129"/>
      <c r="Z162" s="129"/>
      <c r="AA162" s="129"/>
      <c r="AB162" s="129"/>
      <c r="AC162" s="129"/>
    </row>
    <row r="163" ht="12.75" customHeight="1">
      <c r="A163" s="225"/>
      <c r="B163" s="198"/>
      <c r="C163" s="226"/>
      <c r="D163" s="199"/>
      <c r="E163" s="198"/>
      <c r="F163" s="223"/>
      <c r="G163" s="199"/>
      <c r="H163" s="200"/>
      <c r="I163" s="200"/>
      <c r="J163" s="201"/>
      <c r="K163" s="201"/>
      <c r="L163" s="202"/>
      <c r="M163" s="129"/>
      <c r="N163" s="129"/>
      <c r="O163" s="129"/>
      <c r="P163" s="129"/>
      <c r="Q163" s="129"/>
      <c r="R163" s="129"/>
      <c r="S163" s="129"/>
      <c r="T163" s="129"/>
      <c r="U163" s="129"/>
      <c r="V163" s="129"/>
      <c r="W163" s="129"/>
      <c r="X163" s="129"/>
      <c r="Y163" s="129"/>
      <c r="Z163" s="129"/>
      <c r="AA163" s="129"/>
      <c r="AB163" s="129"/>
      <c r="AC163" s="129"/>
    </row>
    <row r="164" ht="12.75" customHeight="1">
      <c r="A164" s="225"/>
      <c r="B164" s="198"/>
      <c r="C164" s="226"/>
      <c r="D164" s="199"/>
      <c r="E164" s="198"/>
      <c r="F164" s="223"/>
      <c r="G164" s="199"/>
      <c r="H164" s="200"/>
      <c r="I164" s="200"/>
      <c r="J164" s="201"/>
      <c r="K164" s="201"/>
      <c r="L164" s="202"/>
      <c r="M164" s="129"/>
      <c r="N164" s="129"/>
      <c r="O164" s="129"/>
      <c r="P164" s="129"/>
      <c r="Q164" s="129"/>
      <c r="R164" s="129"/>
      <c r="S164" s="129"/>
      <c r="T164" s="129"/>
      <c r="U164" s="129"/>
      <c r="V164" s="129"/>
      <c r="W164" s="129"/>
      <c r="X164" s="129"/>
      <c r="Y164" s="129"/>
      <c r="Z164" s="129"/>
      <c r="AA164" s="129"/>
      <c r="AB164" s="129"/>
      <c r="AC164" s="129"/>
    </row>
    <row r="165" ht="12.75" customHeight="1">
      <c r="A165" s="225"/>
      <c r="B165" s="198"/>
      <c r="C165" s="226"/>
      <c r="D165" s="199"/>
      <c r="E165" s="198"/>
      <c r="F165" s="223"/>
      <c r="G165" s="199"/>
      <c r="H165" s="200"/>
      <c r="I165" s="200"/>
      <c r="J165" s="201"/>
      <c r="K165" s="201"/>
      <c r="L165" s="202"/>
      <c r="M165" s="129"/>
      <c r="N165" s="129"/>
      <c r="O165" s="129"/>
      <c r="P165" s="129"/>
      <c r="Q165" s="129"/>
      <c r="R165" s="129"/>
      <c r="S165" s="129"/>
      <c r="T165" s="129"/>
      <c r="U165" s="129"/>
      <c r="V165" s="129"/>
      <c r="W165" s="129"/>
      <c r="X165" s="129"/>
      <c r="Y165" s="129"/>
      <c r="Z165" s="129"/>
      <c r="AA165" s="129"/>
      <c r="AB165" s="129"/>
      <c r="AC165" s="129"/>
    </row>
    <row r="166" ht="12.75" customHeight="1">
      <c r="A166" s="225"/>
      <c r="B166" s="198"/>
      <c r="C166" s="226"/>
      <c r="D166" s="199"/>
      <c r="E166" s="198"/>
      <c r="F166" s="223"/>
      <c r="G166" s="199"/>
      <c r="H166" s="200"/>
      <c r="I166" s="200"/>
      <c r="J166" s="201"/>
      <c r="K166" s="201"/>
      <c r="L166" s="202"/>
      <c r="M166" s="129"/>
      <c r="N166" s="129"/>
      <c r="O166" s="129"/>
      <c r="P166" s="129"/>
      <c r="Q166" s="129"/>
      <c r="R166" s="129"/>
      <c r="S166" s="129"/>
      <c r="T166" s="129"/>
      <c r="U166" s="129"/>
      <c r="V166" s="129"/>
      <c r="W166" s="129"/>
      <c r="X166" s="129"/>
      <c r="Y166" s="129"/>
      <c r="Z166" s="129"/>
      <c r="AA166" s="129"/>
      <c r="AB166" s="129"/>
      <c r="AC166" s="129"/>
    </row>
    <row r="167" ht="12.75" customHeight="1">
      <c r="A167" s="225"/>
      <c r="B167" s="198"/>
      <c r="C167" s="226"/>
      <c r="D167" s="199"/>
      <c r="E167" s="198"/>
      <c r="F167" s="223"/>
      <c r="G167" s="199"/>
      <c r="H167" s="200"/>
      <c r="I167" s="200"/>
      <c r="J167" s="201"/>
      <c r="K167" s="201"/>
      <c r="L167" s="202"/>
      <c r="M167" s="129"/>
      <c r="N167" s="129"/>
      <c r="O167" s="129"/>
      <c r="P167" s="129"/>
      <c r="Q167" s="129"/>
      <c r="R167" s="129"/>
      <c r="S167" s="129"/>
      <c r="T167" s="129"/>
      <c r="U167" s="129"/>
      <c r="V167" s="129"/>
      <c r="W167" s="129"/>
      <c r="X167" s="129"/>
      <c r="Y167" s="129"/>
      <c r="Z167" s="129"/>
      <c r="AA167" s="129"/>
      <c r="AB167" s="129"/>
      <c r="AC167" s="129"/>
    </row>
    <row r="168" ht="12.75" customHeight="1">
      <c r="A168" s="225"/>
      <c r="B168" s="198"/>
      <c r="C168" s="226"/>
      <c r="D168" s="199"/>
      <c r="E168" s="198"/>
      <c r="F168" s="223"/>
      <c r="G168" s="199"/>
      <c r="H168" s="200"/>
      <c r="I168" s="200"/>
      <c r="J168" s="201"/>
      <c r="K168" s="201"/>
      <c r="L168" s="202"/>
      <c r="M168" s="129"/>
      <c r="N168" s="129"/>
      <c r="O168" s="129"/>
      <c r="P168" s="129"/>
      <c r="Q168" s="129"/>
      <c r="R168" s="129"/>
      <c r="S168" s="129"/>
      <c r="T168" s="129"/>
      <c r="U168" s="129"/>
      <c r="V168" s="129"/>
      <c r="W168" s="129"/>
      <c r="X168" s="129"/>
      <c r="Y168" s="129"/>
      <c r="Z168" s="129"/>
      <c r="AA168" s="129"/>
      <c r="AB168" s="129"/>
      <c r="AC168" s="129"/>
    </row>
    <row r="169" ht="12.75" customHeight="1">
      <c r="A169" s="225"/>
      <c r="B169" s="198"/>
      <c r="C169" s="226"/>
      <c r="D169" s="199"/>
      <c r="E169" s="198"/>
      <c r="F169" s="223"/>
      <c r="G169" s="199"/>
      <c r="H169" s="200"/>
      <c r="I169" s="200"/>
      <c r="J169" s="201"/>
      <c r="K169" s="201"/>
      <c r="L169" s="202"/>
      <c r="M169" s="129"/>
      <c r="N169" s="129"/>
      <c r="O169" s="129"/>
      <c r="P169" s="129"/>
      <c r="Q169" s="129"/>
      <c r="R169" s="129"/>
      <c r="S169" s="129"/>
      <c r="T169" s="129"/>
      <c r="U169" s="129"/>
      <c r="V169" s="129"/>
      <c r="W169" s="129"/>
      <c r="X169" s="129"/>
      <c r="Y169" s="129"/>
      <c r="Z169" s="129"/>
      <c r="AA169" s="129"/>
      <c r="AB169" s="129"/>
      <c r="AC169" s="129"/>
    </row>
    <row r="170" ht="12.75" customHeight="1">
      <c r="A170" s="225"/>
      <c r="B170" s="198"/>
      <c r="C170" s="226"/>
      <c r="D170" s="199"/>
      <c r="E170" s="198"/>
      <c r="F170" s="223"/>
      <c r="G170" s="199"/>
      <c r="H170" s="200"/>
      <c r="I170" s="200"/>
      <c r="J170" s="201"/>
      <c r="K170" s="201"/>
      <c r="L170" s="202"/>
      <c r="M170" s="129"/>
      <c r="N170" s="129"/>
      <c r="O170" s="129"/>
      <c r="P170" s="129"/>
      <c r="Q170" s="129"/>
      <c r="R170" s="129"/>
      <c r="S170" s="129"/>
      <c r="T170" s="129"/>
      <c r="U170" s="129"/>
      <c r="V170" s="129"/>
      <c r="W170" s="129"/>
      <c r="X170" s="129"/>
      <c r="Y170" s="129"/>
      <c r="Z170" s="129"/>
      <c r="AA170" s="129"/>
      <c r="AB170" s="129"/>
      <c r="AC170" s="129"/>
    </row>
    <row r="171" ht="12.75" customHeight="1">
      <c r="A171" s="225"/>
      <c r="B171" s="198"/>
      <c r="C171" s="226"/>
      <c r="D171" s="199"/>
      <c r="E171" s="198"/>
      <c r="F171" s="223"/>
      <c r="G171" s="199"/>
      <c r="H171" s="200"/>
      <c r="I171" s="200"/>
      <c r="J171" s="201"/>
      <c r="K171" s="201"/>
      <c r="L171" s="202"/>
      <c r="M171" s="129"/>
      <c r="N171" s="129"/>
      <c r="O171" s="129"/>
      <c r="P171" s="129"/>
      <c r="Q171" s="129"/>
      <c r="R171" s="129"/>
      <c r="S171" s="129"/>
      <c r="T171" s="129"/>
      <c r="U171" s="129"/>
      <c r="V171" s="129"/>
      <c r="W171" s="129"/>
      <c r="X171" s="129"/>
      <c r="Y171" s="129"/>
      <c r="Z171" s="129"/>
      <c r="AA171" s="129"/>
      <c r="AB171" s="129"/>
      <c r="AC171" s="129"/>
    </row>
    <row r="172" ht="12.75" customHeight="1">
      <c r="A172" s="225"/>
      <c r="B172" s="198"/>
      <c r="C172" s="226"/>
      <c r="D172" s="199"/>
      <c r="E172" s="198"/>
      <c r="F172" s="223"/>
      <c r="G172" s="199"/>
      <c r="H172" s="200"/>
      <c r="I172" s="200"/>
      <c r="J172" s="201"/>
      <c r="K172" s="201"/>
      <c r="L172" s="202"/>
      <c r="M172" s="129"/>
      <c r="N172" s="129"/>
      <c r="O172" s="129"/>
      <c r="P172" s="129"/>
      <c r="Q172" s="129"/>
      <c r="R172" s="129"/>
      <c r="S172" s="129"/>
      <c r="T172" s="129"/>
      <c r="U172" s="129"/>
      <c r="V172" s="129"/>
      <c r="W172" s="129"/>
      <c r="X172" s="129"/>
      <c r="Y172" s="129"/>
      <c r="Z172" s="129"/>
      <c r="AA172" s="129"/>
      <c r="AB172" s="129"/>
      <c r="AC172" s="129"/>
    </row>
    <row r="173" ht="12.75" customHeight="1">
      <c r="A173" s="225"/>
      <c r="B173" s="198"/>
      <c r="C173" s="226"/>
      <c r="D173" s="199"/>
      <c r="E173" s="198"/>
      <c r="F173" s="223"/>
      <c r="G173" s="199"/>
      <c r="H173" s="200"/>
      <c r="I173" s="200"/>
      <c r="J173" s="201"/>
      <c r="K173" s="201"/>
      <c r="L173" s="202"/>
      <c r="M173" s="129"/>
      <c r="N173" s="129"/>
      <c r="O173" s="129"/>
      <c r="P173" s="129"/>
      <c r="Q173" s="129"/>
      <c r="R173" s="129"/>
      <c r="S173" s="129"/>
      <c r="T173" s="129"/>
      <c r="U173" s="129"/>
      <c r="V173" s="129"/>
      <c r="W173" s="129"/>
      <c r="X173" s="129"/>
      <c r="Y173" s="129"/>
      <c r="Z173" s="129"/>
      <c r="AA173" s="129"/>
      <c r="AB173" s="129"/>
      <c r="AC173" s="129"/>
    </row>
    <row r="174" ht="12.75" customHeight="1">
      <c r="A174" s="225"/>
      <c r="B174" s="198"/>
      <c r="C174" s="226"/>
      <c r="D174" s="199"/>
      <c r="E174" s="198"/>
      <c r="F174" s="223"/>
      <c r="G174" s="199"/>
      <c r="H174" s="200"/>
      <c r="I174" s="200"/>
      <c r="J174" s="201"/>
      <c r="K174" s="201"/>
      <c r="L174" s="202"/>
      <c r="M174" s="129"/>
      <c r="N174" s="129"/>
      <c r="O174" s="129"/>
      <c r="P174" s="129"/>
      <c r="Q174" s="129"/>
      <c r="R174" s="129"/>
      <c r="S174" s="129"/>
      <c r="T174" s="129"/>
      <c r="U174" s="129"/>
      <c r="V174" s="129"/>
      <c r="W174" s="129"/>
      <c r="X174" s="129"/>
      <c r="Y174" s="129"/>
      <c r="Z174" s="129"/>
      <c r="AA174" s="129"/>
      <c r="AB174" s="129"/>
      <c r="AC174" s="129"/>
    </row>
    <row r="175" ht="12.75" customHeight="1">
      <c r="A175" s="225"/>
      <c r="B175" s="198"/>
      <c r="C175" s="226"/>
      <c r="D175" s="199"/>
      <c r="E175" s="198"/>
      <c r="F175" s="223"/>
      <c r="G175" s="199"/>
      <c r="H175" s="200"/>
      <c r="I175" s="200"/>
      <c r="J175" s="201"/>
      <c r="K175" s="201"/>
      <c r="L175" s="202"/>
      <c r="M175" s="129"/>
      <c r="N175" s="129"/>
      <c r="O175" s="129"/>
      <c r="P175" s="129"/>
      <c r="Q175" s="129"/>
      <c r="R175" s="129"/>
      <c r="S175" s="129"/>
      <c r="T175" s="129"/>
      <c r="U175" s="129"/>
      <c r="V175" s="129"/>
      <c r="W175" s="129"/>
      <c r="X175" s="129"/>
      <c r="Y175" s="129"/>
      <c r="Z175" s="129"/>
      <c r="AA175" s="129"/>
      <c r="AB175" s="129"/>
      <c r="AC175" s="129"/>
    </row>
    <row r="176" ht="12.75" customHeight="1">
      <c r="A176" s="225"/>
      <c r="B176" s="198"/>
      <c r="C176" s="226"/>
      <c r="D176" s="199"/>
      <c r="E176" s="198"/>
      <c r="F176" s="223"/>
      <c r="G176" s="199"/>
      <c r="H176" s="200"/>
      <c r="I176" s="200"/>
      <c r="J176" s="201"/>
      <c r="K176" s="201"/>
      <c r="L176" s="202"/>
      <c r="M176" s="129"/>
      <c r="N176" s="129"/>
      <c r="O176" s="129"/>
      <c r="P176" s="129"/>
      <c r="Q176" s="129"/>
      <c r="R176" s="129"/>
      <c r="S176" s="129"/>
      <c r="T176" s="129"/>
      <c r="U176" s="129"/>
      <c r="V176" s="129"/>
      <c r="W176" s="129"/>
      <c r="X176" s="129"/>
      <c r="Y176" s="129"/>
      <c r="Z176" s="129"/>
      <c r="AA176" s="129"/>
      <c r="AB176" s="129"/>
      <c r="AC176" s="129"/>
    </row>
    <row r="177" ht="12.75" customHeight="1">
      <c r="A177" s="225"/>
      <c r="B177" s="198"/>
      <c r="C177" s="226"/>
      <c r="D177" s="199"/>
      <c r="E177" s="198"/>
      <c r="F177" s="223"/>
      <c r="G177" s="199"/>
      <c r="H177" s="200"/>
      <c r="I177" s="200"/>
      <c r="J177" s="201"/>
      <c r="K177" s="201"/>
      <c r="L177" s="202"/>
      <c r="M177" s="129"/>
      <c r="N177" s="129"/>
      <c r="O177" s="129"/>
      <c r="P177" s="129"/>
      <c r="Q177" s="129"/>
      <c r="R177" s="129"/>
      <c r="S177" s="129"/>
      <c r="T177" s="129"/>
      <c r="U177" s="129"/>
      <c r="V177" s="129"/>
      <c r="W177" s="129"/>
      <c r="X177" s="129"/>
      <c r="Y177" s="129"/>
      <c r="Z177" s="129"/>
      <c r="AA177" s="129"/>
      <c r="AB177" s="129"/>
      <c r="AC177" s="129"/>
    </row>
    <row r="178" ht="12.75" customHeight="1">
      <c r="A178" s="225"/>
      <c r="B178" s="198"/>
      <c r="C178" s="226"/>
      <c r="D178" s="199"/>
      <c r="E178" s="198"/>
      <c r="F178" s="223"/>
      <c r="G178" s="199"/>
      <c r="H178" s="200"/>
      <c r="I178" s="200"/>
      <c r="J178" s="201"/>
      <c r="K178" s="201"/>
      <c r="L178" s="202"/>
      <c r="M178" s="129"/>
      <c r="N178" s="129"/>
      <c r="O178" s="129"/>
      <c r="P178" s="129"/>
      <c r="Q178" s="129"/>
      <c r="R178" s="129"/>
      <c r="S178" s="129"/>
      <c r="T178" s="129"/>
      <c r="U178" s="129"/>
      <c r="V178" s="129"/>
      <c r="W178" s="129"/>
      <c r="X178" s="129"/>
      <c r="Y178" s="129"/>
      <c r="Z178" s="129"/>
      <c r="AA178" s="129"/>
      <c r="AB178" s="129"/>
      <c r="AC178" s="129"/>
    </row>
    <row r="179" ht="12.75" customHeight="1">
      <c r="A179" s="225"/>
      <c r="B179" s="198"/>
      <c r="C179" s="226"/>
      <c r="D179" s="199"/>
      <c r="E179" s="198"/>
      <c r="F179" s="223"/>
      <c r="G179" s="199"/>
      <c r="H179" s="200"/>
      <c r="I179" s="200"/>
      <c r="J179" s="201"/>
      <c r="K179" s="201"/>
      <c r="L179" s="202"/>
      <c r="M179" s="129"/>
      <c r="N179" s="129"/>
      <c r="O179" s="129"/>
      <c r="P179" s="129"/>
      <c r="Q179" s="129"/>
      <c r="R179" s="129"/>
      <c r="S179" s="129"/>
      <c r="T179" s="129"/>
      <c r="U179" s="129"/>
      <c r="V179" s="129"/>
      <c r="W179" s="129"/>
      <c r="X179" s="129"/>
      <c r="Y179" s="129"/>
      <c r="Z179" s="129"/>
      <c r="AA179" s="129"/>
      <c r="AB179" s="129"/>
      <c r="AC179" s="129"/>
    </row>
    <row r="180" ht="12.75" customHeight="1">
      <c r="A180" s="225"/>
      <c r="B180" s="198"/>
      <c r="C180" s="226"/>
      <c r="D180" s="199"/>
      <c r="E180" s="198"/>
      <c r="F180" s="223"/>
      <c r="G180" s="199"/>
      <c r="H180" s="200"/>
      <c r="I180" s="200"/>
      <c r="J180" s="201"/>
      <c r="K180" s="201"/>
      <c r="L180" s="202"/>
      <c r="M180" s="129"/>
      <c r="N180" s="129"/>
      <c r="O180" s="129"/>
      <c r="P180" s="129"/>
      <c r="Q180" s="129"/>
      <c r="R180" s="129"/>
      <c r="S180" s="129"/>
      <c r="T180" s="129"/>
      <c r="U180" s="129"/>
      <c r="V180" s="129"/>
      <c r="W180" s="129"/>
      <c r="X180" s="129"/>
      <c r="Y180" s="129"/>
      <c r="Z180" s="129"/>
      <c r="AA180" s="129"/>
      <c r="AB180" s="129"/>
      <c r="AC180" s="129"/>
    </row>
    <row r="181" ht="12.75" customHeight="1">
      <c r="A181" s="225"/>
      <c r="B181" s="198"/>
      <c r="C181" s="226"/>
      <c r="D181" s="199"/>
      <c r="E181" s="198"/>
      <c r="F181" s="223"/>
      <c r="G181" s="199"/>
      <c r="H181" s="200"/>
      <c r="I181" s="200"/>
      <c r="J181" s="201"/>
      <c r="K181" s="201"/>
      <c r="L181" s="202"/>
      <c r="M181" s="129"/>
      <c r="N181" s="129"/>
      <c r="O181" s="129"/>
      <c r="P181" s="129"/>
      <c r="Q181" s="129"/>
      <c r="R181" s="129"/>
      <c r="S181" s="129"/>
      <c r="T181" s="129"/>
      <c r="U181" s="129"/>
      <c r="V181" s="129"/>
      <c r="W181" s="129"/>
      <c r="X181" s="129"/>
      <c r="Y181" s="129"/>
      <c r="Z181" s="129"/>
      <c r="AA181" s="129"/>
      <c r="AB181" s="129"/>
      <c r="AC181" s="129"/>
    </row>
    <row r="182" ht="12.75" customHeight="1">
      <c r="A182" s="225"/>
      <c r="B182" s="198"/>
      <c r="C182" s="226"/>
      <c r="D182" s="199"/>
      <c r="E182" s="198"/>
      <c r="F182" s="223"/>
      <c r="G182" s="199"/>
      <c r="H182" s="200"/>
      <c r="I182" s="200"/>
      <c r="J182" s="201"/>
      <c r="K182" s="201"/>
      <c r="L182" s="202"/>
      <c r="M182" s="129"/>
      <c r="N182" s="129"/>
      <c r="O182" s="129"/>
      <c r="P182" s="129"/>
      <c r="Q182" s="129"/>
      <c r="R182" s="129"/>
      <c r="S182" s="129"/>
      <c r="T182" s="129"/>
      <c r="U182" s="129"/>
      <c r="V182" s="129"/>
      <c r="W182" s="129"/>
      <c r="X182" s="129"/>
      <c r="Y182" s="129"/>
      <c r="Z182" s="129"/>
      <c r="AA182" s="129"/>
      <c r="AB182" s="129"/>
      <c r="AC182" s="129"/>
    </row>
    <row r="183" ht="12.75" customHeight="1">
      <c r="A183" s="225"/>
      <c r="B183" s="198"/>
      <c r="C183" s="226"/>
      <c r="D183" s="199"/>
      <c r="E183" s="198"/>
      <c r="F183" s="223"/>
      <c r="G183" s="199"/>
      <c r="H183" s="200"/>
      <c r="I183" s="200"/>
      <c r="J183" s="201"/>
      <c r="K183" s="201"/>
      <c r="L183" s="202"/>
      <c r="M183" s="129"/>
      <c r="N183" s="129"/>
      <c r="O183" s="129"/>
      <c r="P183" s="129"/>
      <c r="Q183" s="129"/>
      <c r="R183" s="129"/>
      <c r="S183" s="129"/>
      <c r="T183" s="129"/>
      <c r="U183" s="129"/>
      <c r="V183" s="129"/>
      <c r="W183" s="129"/>
      <c r="X183" s="129"/>
      <c r="Y183" s="129"/>
      <c r="Z183" s="129"/>
      <c r="AA183" s="129"/>
      <c r="AB183" s="129"/>
      <c r="AC183" s="129"/>
    </row>
    <row r="184" ht="12.75" customHeight="1">
      <c r="A184" s="225"/>
      <c r="B184" s="198"/>
      <c r="C184" s="226"/>
      <c r="D184" s="199"/>
      <c r="E184" s="198"/>
      <c r="F184" s="223"/>
      <c r="G184" s="199"/>
      <c r="H184" s="200"/>
      <c r="I184" s="200"/>
      <c r="J184" s="201"/>
      <c r="K184" s="201"/>
      <c r="L184" s="202"/>
      <c r="M184" s="129"/>
      <c r="N184" s="129"/>
      <c r="O184" s="129"/>
      <c r="P184" s="129"/>
      <c r="Q184" s="129"/>
      <c r="R184" s="129"/>
      <c r="S184" s="129"/>
      <c r="T184" s="129"/>
      <c r="U184" s="129"/>
      <c r="V184" s="129"/>
      <c r="W184" s="129"/>
      <c r="X184" s="129"/>
      <c r="Y184" s="129"/>
      <c r="Z184" s="129"/>
      <c r="AA184" s="129"/>
      <c r="AB184" s="129"/>
      <c r="AC184" s="129"/>
    </row>
    <row r="185" ht="12.75" customHeight="1">
      <c r="A185" s="225"/>
      <c r="B185" s="198"/>
      <c r="C185" s="226"/>
      <c r="D185" s="199"/>
      <c r="E185" s="198"/>
      <c r="F185" s="223"/>
      <c r="G185" s="199"/>
      <c r="H185" s="200"/>
      <c r="I185" s="200"/>
      <c r="J185" s="201"/>
      <c r="K185" s="201"/>
      <c r="L185" s="202"/>
      <c r="M185" s="129"/>
      <c r="N185" s="129"/>
      <c r="O185" s="129"/>
      <c r="P185" s="129"/>
      <c r="Q185" s="129"/>
      <c r="R185" s="129"/>
      <c r="S185" s="129"/>
      <c r="T185" s="129"/>
      <c r="U185" s="129"/>
      <c r="V185" s="129"/>
      <c r="W185" s="129"/>
      <c r="X185" s="129"/>
      <c r="Y185" s="129"/>
      <c r="Z185" s="129"/>
      <c r="AA185" s="129"/>
      <c r="AB185" s="129"/>
      <c r="AC185" s="129"/>
    </row>
    <row r="186" ht="12.75" customHeight="1">
      <c r="A186" s="225"/>
      <c r="B186" s="198"/>
      <c r="C186" s="226"/>
      <c r="D186" s="199"/>
      <c r="E186" s="198"/>
      <c r="F186" s="223"/>
      <c r="G186" s="199"/>
      <c r="H186" s="200"/>
      <c r="I186" s="200"/>
      <c r="J186" s="201"/>
      <c r="K186" s="201"/>
      <c r="L186" s="202"/>
      <c r="M186" s="129"/>
      <c r="N186" s="129"/>
      <c r="O186" s="129"/>
      <c r="P186" s="129"/>
      <c r="Q186" s="129"/>
      <c r="R186" s="129"/>
      <c r="S186" s="129"/>
      <c r="T186" s="129"/>
      <c r="U186" s="129"/>
      <c r="V186" s="129"/>
      <c r="W186" s="129"/>
      <c r="X186" s="129"/>
      <c r="Y186" s="129"/>
      <c r="Z186" s="129"/>
      <c r="AA186" s="129"/>
      <c r="AB186" s="129"/>
      <c r="AC186" s="129"/>
    </row>
    <row r="187" ht="12.75" customHeight="1">
      <c r="A187" s="225"/>
      <c r="B187" s="198"/>
      <c r="C187" s="226"/>
      <c r="D187" s="199"/>
      <c r="E187" s="198"/>
      <c r="F187" s="223"/>
      <c r="G187" s="199"/>
      <c r="H187" s="200"/>
      <c r="I187" s="200"/>
      <c r="J187" s="201"/>
      <c r="K187" s="201"/>
      <c r="L187" s="202"/>
      <c r="M187" s="129"/>
      <c r="N187" s="129"/>
      <c r="O187" s="129"/>
      <c r="P187" s="129"/>
      <c r="Q187" s="129"/>
      <c r="R187" s="129"/>
      <c r="S187" s="129"/>
      <c r="T187" s="129"/>
      <c r="U187" s="129"/>
      <c r="V187" s="129"/>
      <c r="W187" s="129"/>
      <c r="X187" s="129"/>
      <c r="Y187" s="129"/>
      <c r="Z187" s="129"/>
      <c r="AA187" s="129"/>
      <c r="AB187" s="129"/>
      <c r="AC187" s="129"/>
    </row>
    <row r="188" ht="12.75" customHeight="1">
      <c r="A188" s="225"/>
      <c r="B188" s="198"/>
      <c r="C188" s="226"/>
      <c r="D188" s="199"/>
      <c r="E188" s="198"/>
      <c r="F188" s="223"/>
      <c r="G188" s="199"/>
      <c r="H188" s="200"/>
      <c r="I188" s="200"/>
      <c r="J188" s="201"/>
      <c r="K188" s="201"/>
      <c r="L188" s="202"/>
      <c r="M188" s="129"/>
      <c r="N188" s="129"/>
      <c r="O188" s="129"/>
      <c r="P188" s="129"/>
      <c r="Q188" s="129"/>
      <c r="R188" s="129"/>
      <c r="S188" s="129"/>
      <c r="T188" s="129"/>
      <c r="U188" s="129"/>
      <c r="V188" s="129"/>
      <c r="W188" s="129"/>
      <c r="X188" s="129"/>
      <c r="Y188" s="129"/>
      <c r="Z188" s="129"/>
      <c r="AA188" s="129"/>
      <c r="AB188" s="129"/>
      <c r="AC188" s="129"/>
    </row>
    <row r="189" ht="12.75" customHeight="1">
      <c r="A189" s="225"/>
      <c r="B189" s="198"/>
      <c r="C189" s="226"/>
      <c r="D189" s="199"/>
      <c r="E189" s="198"/>
      <c r="F189" s="223"/>
      <c r="G189" s="199"/>
      <c r="H189" s="200"/>
      <c r="I189" s="200"/>
      <c r="J189" s="201"/>
      <c r="K189" s="201"/>
      <c r="L189" s="202"/>
      <c r="M189" s="129"/>
      <c r="N189" s="129"/>
      <c r="O189" s="129"/>
      <c r="P189" s="129"/>
      <c r="Q189" s="129"/>
      <c r="R189" s="129"/>
      <c r="S189" s="129"/>
      <c r="T189" s="129"/>
      <c r="U189" s="129"/>
      <c r="V189" s="129"/>
      <c r="W189" s="129"/>
      <c r="X189" s="129"/>
      <c r="Y189" s="129"/>
      <c r="Z189" s="129"/>
      <c r="AA189" s="129"/>
      <c r="AB189" s="129"/>
      <c r="AC189" s="129"/>
    </row>
    <row r="190" ht="12.75" customHeight="1">
      <c r="A190" s="225"/>
      <c r="B190" s="198"/>
      <c r="C190" s="226"/>
      <c r="D190" s="199"/>
      <c r="E190" s="198"/>
      <c r="F190" s="223"/>
      <c r="G190" s="199"/>
      <c r="H190" s="200"/>
      <c r="I190" s="200"/>
      <c r="J190" s="201"/>
      <c r="K190" s="201"/>
      <c r="L190" s="202"/>
      <c r="M190" s="129"/>
      <c r="N190" s="129"/>
      <c r="O190" s="129"/>
      <c r="P190" s="129"/>
      <c r="Q190" s="129"/>
      <c r="R190" s="129"/>
      <c r="S190" s="129"/>
      <c r="T190" s="129"/>
      <c r="U190" s="129"/>
      <c r="V190" s="129"/>
      <c r="W190" s="129"/>
      <c r="X190" s="129"/>
      <c r="Y190" s="129"/>
      <c r="Z190" s="129"/>
      <c r="AA190" s="129"/>
      <c r="AB190" s="129"/>
      <c r="AC190" s="129"/>
    </row>
    <row r="191" ht="12.75" customHeight="1">
      <c r="A191" s="225"/>
      <c r="B191" s="198"/>
      <c r="C191" s="226"/>
      <c r="D191" s="199"/>
      <c r="E191" s="198"/>
      <c r="F191" s="223"/>
      <c r="G191" s="199"/>
      <c r="H191" s="200"/>
      <c r="I191" s="200"/>
      <c r="J191" s="201"/>
      <c r="K191" s="201"/>
      <c r="L191" s="202"/>
      <c r="M191" s="129"/>
      <c r="N191" s="129"/>
      <c r="O191" s="129"/>
      <c r="P191" s="129"/>
      <c r="Q191" s="129"/>
      <c r="R191" s="129"/>
      <c r="S191" s="129"/>
      <c r="T191" s="129"/>
      <c r="U191" s="129"/>
      <c r="V191" s="129"/>
      <c r="W191" s="129"/>
      <c r="X191" s="129"/>
      <c r="Y191" s="129"/>
      <c r="Z191" s="129"/>
      <c r="AA191" s="129"/>
      <c r="AB191" s="129"/>
      <c r="AC191" s="129"/>
    </row>
    <row r="192" ht="12.75" customHeight="1">
      <c r="A192" s="225"/>
      <c r="B192" s="198"/>
      <c r="C192" s="226"/>
      <c r="D192" s="199"/>
      <c r="E192" s="198"/>
      <c r="F192" s="223"/>
      <c r="G192" s="199"/>
      <c r="H192" s="200"/>
      <c r="I192" s="200"/>
      <c r="J192" s="201"/>
      <c r="K192" s="201"/>
      <c r="L192" s="202"/>
      <c r="M192" s="129"/>
      <c r="N192" s="129"/>
      <c r="O192" s="129"/>
      <c r="P192" s="129"/>
      <c r="Q192" s="129"/>
      <c r="R192" s="129"/>
      <c r="S192" s="129"/>
      <c r="T192" s="129"/>
      <c r="U192" s="129"/>
      <c r="V192" s="129"/>
      <c r="W192" s="129"/>
      <c r="X192" s="129"/>
      <c r="Y192" s="129"/>
      <c r="Z192" s="129"/>
      <c r="AA192" s="129"/>
      <c r="AB192" s="129"/>
      <c r="AC192" s="129"/>
    </row>
    <row r="193" ht="12.75" customHeight="1">
      <c r="A193" s="225"/>
      <c r="B193" s="198"/>
      <c r="C193" s="226"/>
      <c r="D193" s="199"/>
      <c r="E193" s="198"/>
      <c r="F193" s="223"/>
      <c r="G193" s="199"/>
      <c r="H193" s="200"/>
      <c r="I193" s="200"/>
      <c r="J193" s="201"/>
      <c r="K193" s="201"/>
      <c r="L193" s="202"/>
      <c r="M193" s="129"/>
      <c r="N193" s="129"/>
      <c r="O193" s="129"/>
      <c r="P193" s="129"/>
      <c r="Q193" s="129"/>
      <c r="R193" s="129"/>
      <c r="S193" s="129"/>
      <c r="T193" s="129"/>
      <c r="U193" s="129"/>
      <c r="V193" s="129"/>
      <c r="W193" s="129"/>
      <c r="X193" s="129"/>
      <c r="Y193" s="129"/>
      <c r="Z193" s="129"/>
      <c r="AA193" s="129"/>
      <c r="AB193" s="129"/>
      <c r="AC193" s="129"/>
    </row>
    <row r="194" ht="12.75" customHeight="1">
      <c r="A194" s="225"/>
      <c r="B194" s="198"/>
      <c r="C194" s="226"/>
      <c r="D194" s="199"/>
      <c r="E194" s="198"/>
      <c r="F194" s="223"/>
      <c r="G194" s="199"/>
      <c r="H194" s="200"/>
      <c r="I194" s="200"/>
      <c r="J194" s="201"/>
      <c r="K194" s="201"/>
      <c r="L194" s="202"/>
      <c r="M194" s="129"/>
      <c r="N194" s="129"/>
      <c r="O194" s="129"/>
      <c r="P194" s="129"/>
      <c r="Q194" s="129"/>
      <c r="R194" s="129"/>
      <c r="S194" s="129"/>
      <c r="T194" s="129"/>
      <c r="U194" s="129"/>
      <c r="V194" s="129"/>
      <c r="W194" s="129"/>
      <c r="X194" s="129"/>
      <c r="Y194" s="129"/>
      <c r="Z194" s="129"/>
      <c r="AA194" s="129"/>
      <c r="AB194" s="129"/>
      <c r="AC194" s="129"/>
    </row>
    <row r="195" ht="12.75" customHeight="1">
      <c r="A195" s="225"/>
      <c r="B195" s="198"/>
      <c r="C195" s="226"/>
      <c r="D195" s="199"/>
      <c r="E195" s="198"/>
      <c r="F195" s="223"/>
      <c r="G195" s="199"/>
      <c r="H195" s="200"/>
      <c r="I195" s="200"/>
      <c r="J195" s="201"/>
      <c r="K195" s="201"/>
      <c r="L195" s="202"/>
      <c r="M195" s="129"/>
      <c r="N195" s="129"/>
      <c r="O195" s="129"/>
      <c r="P195" s="129"/>
      <c r="Q195" s="129"/>
      <c r="R195" s="129"/>
      <c r="S195" s="129"/>
      <c r="T195" s="129"/>
      <c r="U195" s="129"/>
      <c r="V195" s="129"/>
      <c r="W195" s="129"/>
      <c r="X195" s="129"/>
      <c r="Y195" s="129"/>
      <c r="Z195" s="129"/>
      <c r="AA195" s="129"/>
      <c r="AB195" s="129"/>
      <c r="AC195" s="129"/>
    </row>
    <row r="196" ht="12.75" customHeight="1">
      <c r="A196" s="225"/>
      <c r="B196" s="198"/>
      <c r="C196" s="226"/>
      <c r="D196" s="199"/>
      <c r="E196" s="198"/>
      <c r="F196" s="223"/>
      <c r="G196" s="199"/>
      <c r="H196" s="200"/>
      <c r="I196" s="200"/>
      <c r="J196" s="201"/>
      <c r="K196" s="201"/>
      <c r="L196" s="202"/>
      <c r="M196" s="129"/>
      <c r="N196" s="129"/>
      <c r="O196" s="129"/>
      <c r="P196" s="129"/>
      <c r="Q196" s="129"/>
      <c r="R196" s="129"/>
      <c r="S196" s="129"/>
      <c r="T196" s="129"/>
      <c r="U196" s="129"/>
      <c r="V196" s="129"/>
      <c r="W196" s="129"/>
      <c r="X196" s="129"/>
      <c r="Y196" s="129"/>
      <c r="Z196" s="129"/>
      <c r="AA196" s="129"/>
      <c r="AB196" s="129"/>
      <c r="AC196" s="129"/>
    </row>
    <row r="197" ht="12.75" customHeight="1">
      <c r="A197" s="225"/>
      <c r="B197" s="198"/>
      <c r="C197" s="226"/>
      <c r="D197" s="199"/>
      <c r="E197" s="198"/>
      <c r="F197" s="223"/>
      <c r="G197" s="199"/>
      <c r="H197" s="200"/>
      <c r="I197" s="200"/>
      <c r="J197" s="201"/>
      <c r="K197" s="201"/>
      <c r="L197" s="202"/>
      <c r="M197" s="129"/>
      <c r="N197" s="129"/>
      <c r="O197" s="129"/>
      <c r="P197" s="129"/>
      <c r="Q197" s="129"/>
      <c r="R197" s="129"/>
      <c r="S197" s="129"/>
      <c r="T197" s="129"/>
      <c r="U197" s="129"/>
      <c r="V197" s="129"/>
      <c r="W197" s="129"/>
      <c r="X197" s="129"/>
      <c r="Y197" s="129"/>
      <c r="Z197" s="129"/>
      <c r="AA197" s="129"/>
      <c r="AB197" s="129"/>
      <c r="AC197" s="129"/>
    </row>
    <row r="198" ht="12.75" customHeight="1">
      <c r="A198" s="225"/>
      <c r="B198" s="198"/>
      <c r="C198" s="226"/>
      <c r="D198" s="199"/>
      <c r="E198" s="198"/>
      <c r="F198" s="223"/>
      <c r="G198" s="199"/>
      <c r="H198" s="200"/>
      <c r="I198" s="200"/>
      <c r="J198" s="201"/>
      <c r="K198" s="201"/>
      <c r="L198" s="202"/>
      <c r="M198" s="129"/>
      <c r="N198" s="129"/>
      <c r="O198" s="129"/>
      <c r="P198" s="129"/>
      <c r="Q198" s="129"/>
      <c r="R198" s="129"/>
      <c r="S198" s="129"/>
      <c r="T198" s="129"/>
      <c r="U198" s="129"/>
      <c r="V198" s="129"/>
      <c r="W198" s="129"/>
      <c r="X198" s="129"/>
      <c r="Y198" s="129"/>
      <c r="Z198" s="129"/>
      <c r="AA198" s="129"/>
      <c r="AB198" s="129"/>
      <c r="AC198" s="129"/>
    </row>
    <row r="199" ht="12.75" customHeight="1">
      <c r="A199" s="225"/>
      <c r="B199" s="198"/>
      <c r="C199" s="226"/>
      <c r="D199" s="199"/>
      <c r="E199" s="198"/>
      <c r="F199" s="223"/>
      <c r="G199" s="199"/>
      <c r="H199" s="200"/>
      <c r="I199" s="200"/>
      <c r="J199" s="201"/>
      <c r="K199" s="201"/>
      <c r="L199" s="202"/>
      <c r="M199" s="129"/>
      <c r="N199" s="129"/>
      <c r="O199" s="129"/>
      <c r="P199" s="129"/>
      <c r="Q199" s="129"/>
      <c r="R199" s="129"/>
      <c r="S199" s="129"/>
      <c r="T199" s="129"/>
      <c r="U199" s="129"/>
      <c r="V199" s="129"/>
      <c r="W199" s="129"/>
      <c r="X199" s="129"/>
      <c r="Y199" s="129"/>
      <c r="Z199" s="129"/>
      <c r="AA199" s="129"/>
      <c r="AB199" s="129"/>
      <c r="AC199" s="129"/>
    </row>
    <row r="200" ht="12.75" customHeight="1">
      <c r="A200" s="225"/>
      <c r="B200" s="198"/>
      <c r="C200" s="226"/>
      <c r="D200" s="199"/>
      <c r="E200" s="198"/>
      <c r="F200" s="223"/>
      <c r="G200" s="199"/>
      <c r="H200" s="200"/>
      <c r="I200" s="200"/>
      <c r="J200" s="201"/>
      <c r="K200" s="201"/>
      <c r="L200" s="202"/>
      <c r="M200" s="129"/>
      <c r="N200" s="129"/>
      <c r="O200" s="129"/>
      <c r="P200" s="129"/>
      <c r="Q200" s="129"/>
      <c r="R200" s="129"/>
      <c r="S200" s="129"/>
      <c r="T200" s="129"/>
      <c r="U200" s="129"/>
      <c r="V200" s="129"/>
      <c r="W200" s="129"/>
      <c r="X200" s="129"/>
      <c r="Y200" s="129"/>
      <c r="Z200" s="129"/>
      <c r="AA200" s="129"/>
      <c r="AB200" s="129"/>
      <c r="AC200" s="129"/>
    </row>
    <row r="201" ht="12.75" customHeight="1">
      <c r="A201" s="225"/>
      <c r="B201" s="198"/>
      <c r="C201" s="226"/>
      <c r="D201" s="199"/>
      <c r="E201" s="198"/>
      <c r="F201" s="223"/>
      <c r="G201" s="199"/>
      <c r="H201" s="200"/>
      <c r="I201" s="200"/>
      <c r="J201" s="201"/>
      <c r="K201" s="201"/>
      <c r="L201" s="202"/>
      <c r="M201" s="129"/>
      <c r="N201" s="129"/>
      <c r="O201" s="129"/>
      <c r="P201" s="129"/>
      <c r="Q201" s="129"/>
      <c r="R201" s="129"/>
      <c r="S201" s="129"/>
      <c r="T201" s="129"/>
      <c r="U201" s="129"/>
      <c r="V201" s="129"/>
      <c r="W201" s="129"/>
      <c r="X201" s="129"/>
      <c r="Y201" s="129"/>
      <c r="Z201" s="129"/>
      <c r="AA201" s="129"/>
      <c r="AB201" s="129"/>
      <c r="AC201" s="129"/>
    </row>
    <row r="202" ht="12.75" customHeight="1">
      <c r="A202" s="225"/>
      <c r="B202" s="198"/>
      <c r="C202" s="226"/>
      <c r="D202" s="199"/>
      <c r="E202" s="198"/>
      <c r="F202" s="223"/>
      <c r="G202" s="199"/>
      <c r="H202" s="200"/>
      <c r="I202" s="200"/>
      <c r="J202" s="201"/>
      <c r="K202" s="201"/>
      <c r="L202" s="202"/>
      <c r="M202" s="129"/>
      <c r="N202" s="129"/>
      <c r="O202" s="129"/>
      <c r="P202" s="129"/>
      <c r="Q202" s="129"/>
      <c r="R202" s="129"/>
      <c r="S202" s="129"/>
      <c r="T202" s="129"/>
      <c r="U202" s="129"/>
      <c r="V202" s="129"/>
      <c r="W202" s="129"/>
      <c r="X202" s="129"/>
      <c r="Y202" s="129"/>
      <c r="Z202" s="129"/>
      <c r="AA202" s="129"/>
      <c r="AB202" s="129"/>
      <c r="AC202" s="129"/>
    </row>
    <row r="203" ht="12.75" customHeight="1">
      <c r="A203" s="225"/>
      <c r="B203" s="198"/>
      <c r="C203" s="226"/>
      <c r="D203" s="199"/>
      <c r="E203" s="198"/>
      <c r="F203" s="223"/>
      <c r="G203" s="199"/>
      <c r="H203" s="200"/>
      <c r="I203" s="200"/>
      <c r="J203" s="201"/>
      <c r="K203" s="201"/>
      <c r="L203" s="202"/>
      <c r="M203" s="129"/>
      <c r="N203" s="129"/>
      <c r="O203" s="129"/>
      <c r="P203" s="129"/>
      <c r="Q203" s="129"/>
      <c r="R203" s="129"/>
      <c r="S203" s="129"/>
      <c r="T203" s="129"/>
      <c r="U203" s="129"/>
      <c r="V203" s="129"/>
      <c r="W203" s="129"/>
      <c r="X203" s="129"/>
      <c r="Y203" s="129"/>
      <c r="Z203" s="129"/>
      <c r="AA203" s="129"/>
      <c r="AB203" s="129"/>
      <c r="AC203" s="129"/>
    </row>
    <row r="204" ht="12.75" customHeight="1">
      <c r="A204" s="225"/>
      <c r="B204" s="198"/>
      <c r="C204" s="226"/>
      <c r="D204" s="199"/>
      <c r="E204" s="198"/>
      <c r="F204" s="223"/>
      <c r="G204" s="199"/>
      <c r="H204" s="200"/>
      <c r="I204" s="200"/>
      <c r="J204" s="201"/>
      <c r="K204" s="201"/>
      <c r="L204" s="202"/>
      <c r="M204" s="129"/>
      <c r="N204" s="129"/>
      <c r="O204" s="129"/>
      <c r="P204" s="129"/>
      <c r="Q204" s="129"/>
      <c r="R204" s="129"/>
      <c r="S204" s="129"/>
      <c r="T204" s="129"/>
      <c r="U204" s="129"/>
      <c r="V204" s="129"/>
      <c r="W204" s="129"/>
      <c r="X204" s="129"/>
      <c r="Y204" s="129"/>
      <c r="Z204" s="129"/>
      <c r="AA204" s="129"/>
      <c r="AB204" s="129"/>
      <c r="AC204" s="129"/>
    </row>
    <row r="205" ht="12.75" customHeight="1">
      <c r="A205" s="225"/>
      <c r="B205" s="198"/>
      <c r="C205" s="226"/>
      <c r="D205" s="199"/>
      <c r="E205" s="198"/>
      <c r="F205" s="223"/>
      <c r="G205" s="199"/>
      <c r="H205" s="200"/>
      <c r="I205" s="200"/>
      <c r="J205" s="201"/>
      <c r="K205" s="201"/>
      <c r="L205" s="202"/>
      <c r="M205" s="129"/>
      <c r="N205" s="129"/>
      <c r="O205" s="129"/>
      <c r="P205" s="129"/>
      <c r="Q205" s="129"/>
      <c r="R205" s="129"/>
      <c r="S205" s="129"/>
      <c r="T205" s="129"/>
      <c r="U205" s="129"/>
      <c r="V205" s="129"/>
      <c r="W205" s="129"/>
      <c r="X205" s="129"/>
      <c r="Y205" s="129"/>
      <c r="Z205" s="129"/>
      <c r="AA205" s="129"/>
      <c r="AB205" s="129"/>
      <c r="AC205" s="129"/>
    </row>
    <row r="206" ht="12.75" customHeight="1">
      <c r="A206" s="225"/>
      <c r="B206" s="198"/>
      <c r="C206" s="226"/>
      <c r="D206" s="199"/>
      <c r="E206" s="198"/>
      <c r="F206" s="223"/>
      <c r="G206" s="199"/>
      <c r="H206" s="200"/>
      <c r="I206" s="200"/>
      <c r="J206" s="201"/>
      <c r="K206" s="201"/>
      <c r="L206" s="202"/>
      <c r="M206" s="129"/>
      <c r="N206" s="129"/>
      <c r="O206" s="129"/>
      <c r="P206" s="129"/>
      <c r="Q206" s="129"/>
      <c r="R206" s="129"/>
      <c r="S206" s="129"/>
      <c r="T206" s="129"/>
      <c r="U206" s="129"/>
      <c r="V206" s="129"/>
      <c r="W206" s="129"/>
      <c r="X206" s="129"/>
      <c r="Y206" s="129"/>
      <c r="Z206" s="129"/>
      <c r="AA206" s="129"/>
      <c r="AB206" s="129"/>
      <c r="AC206" s="129"/>
    </row>
    <row r="207" ht="12.75" customHeight="1">
      <c r="A207" s="225"/>
      <c r="B207" s="198"/>
      <c r="C207" s="226"/>
      <c r="D207" s="199"/>
      <c r="E207" s="198"/>
      <c r="F207" s="223"/>
      <c r="G207" s="199"/>
      <c r="H207" s="200"/>
      <c r="I207" s="200"/>
      <c r="J207" s="201"/>
      <c r="K207" s="201"/>
      <c r="L207" s="202"/>
      <c r="M207" s="129"/>
      <c r="N207" s="129"/>
      <c r="O207" s="129"/>
      <c r="P207" s="129"/>
      <c r="Q207" s="129"/>
      <c r="R207" s="129"/>
      <c r="S207" s="129"/>
      <c r="T207" s="129"/>
      <c r="U207" s="129"/>
      <c r="V207" s="129"/>
      <c r="W207" s="129"/>
      <c r="X207" s="129"/>
      <c r="Y207" s="129"/>
      <c r="Z207" s="129"/>
      <c r="AA207" s="129"/>
      <c r="AB207" s="129"/>
      <c r="AC207" s="129"/>
    </row>
    <row r="208" ht="12.75" customHeight="1">
      <c r="A208" s="225"/>
      <c r="B208" s="198"/>
      <c r="C208" s="226"/>
      <c r="D208" s="199"/>
      <c r="E208" s="198"/>
      <c r="F208" s="223"/>
      <c r="G208" s="199"/>
      <c r="H208" s="200"/>
      <c r="I208" s="200"/>
      <c r="J208" s="201"/>
      <c r="K208" s="201"/>
      <c r="L208" s="202"/>
      <c r="M208" s="129"/>
      <c r="N208" s="129"/>
      <c r="O208" s="129"/>
      <c r="P208" s="129"/>
      <c r="Q208" s="129"/>
      <c r="R208" s="129"/>
      <c r="S208" s="129"/>
      <c r="T208" s="129"/>
      <c r="U208" s="129"/>
      <c r="V208" s="129"/>
      <c r="W208" s="129"/>
      <c r="X208" s="129"/>
      <c r="Y208" s="129"/>
      <c r="Z208" s="129"/>
      <c r="AA208" s="129"/>
      <c r="AB208" s="129"/>
      <c r="AC208" s="129"/>
    </row>
    <row r="209" ht="12.75" customHeight="1">
      <c r="A209" s="225"/>
      <c r="B209" s="198"/>
      <c r="C209" s="226"/>
      <c r="D209" s="199"/>
      <c r="E209" s="198"/>
      <c r="F209" s="223"/>
      <c r="G209" s="199"/>
      <c r="H209" s="200"/>
      <c r="I209" s="200"/>
      <c r="J209" s="201"/>
      <c r="K209" s="201"/>
      <c r="L209" s="202"/>
      <c r="M209" s="129"/>
      <c r="N209" s="129"/>
      <c r="O209" s="129"/>
      <c r="P209" s="129"/>
      <c r="Q209" s="129"/>
      <c r="R209" s="129"/>
      <c r="S209" s="129"/>
      <c r="T209" s="129"/>
      <c r="U209" s="129"/>
      <c r="V209" s="129"/>
      <c r="W209" s="129"/>
      <c r="X209" s="129"/>
      <c r="Y209" s="129"/>
      <c r="Z209" s="129"/>
      <c r="AA209" s="129"/>
      <c r="AB209" s="129"/>
      <c r="AC209" s="129"/>
    </row>
    <row r="210" ht="12.75" customHeight="1">
      <c r="A210" s="225"/>
      <c r="B210" s="198"/>
      <c r="C210" s="226"/>
      <c r="D210" s="199"/>
      <c r="E210" s="198"/>
      <c r="F210" s="223"/>
      <c r="G210" s="199"/>
      <c r="H210" s="200"/>
      <c r="I210" s="200"/>
      <c r="J210" s="201"/>
      <c r="K210" s="201"/>
      <c r="L210" s="202"/>
      <c r="M210" s="129"/>
      <c r="N210" s="129"/>
      <c r="O210" s="129"/>
      <c r="P210" s="129"/>
      <c r="Q210" s="129"/>
      <c r="R210" s="129"/>
      <c r="S210" s="129"/>
      <c r="T210" s="129"/>
      <c r="U210" s="129"/>
      <c r="V210" s="129"/>
      <c r="W210" s="129"/>
      <c r="X210" s="129"/>
      <c r="Y210" s="129"/>
      <c r="Z210" s="129"/>
      <c r="AA210" s="129"/>
      <c r="AB210" s="129"/>
      <c r="AC210" s="129"/>
    </row>
    <row r="211" ht="12.75" customHeight="1">
      <c r="A211" s="225"/>
      <c r="B211" s="198"/>
      <c r="C211" s="226"/>
      <c r="D211" s="199"/>
      <c r="E211" s="198"/>
      <c r="F211" s="223"/>
      <c r="G211" s="199"/>
      <c r="H211" s="200"/>
      <c r="I211" s="200"/>
      <c r="J211" s="201"/>
      <c r="K211" s="201"/>
      <c r="L211" s="202"/>
      <c r="M211" s="129"/>
      <c r="N211" s="129"/>
      <c r="O211" s="129"/>
      <c r="P211" s="129"/>
      <c r="Q211" s="129"/>
      <c r="R211" s="129"/>
      <c r="S211" s="129"/>
      <c r="T211" s="129"/>
      <c r="U211" s="129"/>
      <c r="V211" s="129"/>
      <c r="W211" s="129"/>
      <c r="X211" s="129"/>
      <c r="Y211" s="129"/>
      <c r="Z211" s="129"/>
      <c r="AA211" s="129"/>
      <c r="AB211" s="129"/>
      <c r="AC211" s="129"/>
    </row>
    <row r="212" ht="12.75" customHeight="1">
      <c r="A212" s="225"/>
      <c r="B212" s="198"/>
      <c r="C212" s="226"/>
      <c r="D212" s="199"/>
      <c r="E212" s="198"/>
      <c r="F212" s="223"/>
      <c r="G212" s="199"/>
      <c r="H212" s="200"/>
      <c r="I212" s="200"/>
      <c r="J212" s="201"/>
      <c r="K212" s="201"/>
      <c r="L212" s="202"/>
      <c r="M212" s="129"/>
      <c r="N212" s="129"/>
      <c r="O212" s="129"/>
      <c r="P212" s="129"/>
      <c r="Q212" s="129"/>
      <c r="R212" s="129"/>
      <c r="S212" s="129"/>
      <c r="T212" s="129"/>
      <c r="U212" s="129"/>
      <c r="V212" s="129"/>
      <c r="W212" s="129"/>
      <c r="X212" s="129"/>
      <c r="Y212" s="129"/>
      <c r="Z212" s="129"/>
      <c r="AA212" s="129"/>
      <c r="AB212" s="129"/>
      <c r="AC212" s="129"/>
    </row>
    <row r="213" ht="12.75" customHeight="1">
      <c r="A213" s="225"/>
      <c r="B213" s="198"/>
      <c r="C213" s="226"/>
      <c r="D213" s="199"/>
      <c r="E213" s="198"/>
      <c r="F213" s="223"/>
      <c r="G213" s="199"/>
      <c r="H213" s="200"/>
      <c r="I213" s="200"/>
      <c r="J213" s="201"/>
      <c r="K213" s="201"/>
      <c r="L213" s="202"/>
      <c r="M213" s="129"/>
      <c r="N213" s="129"/>
      <c r="O213" s="129"/>
      <c r="P213" s="129"/>
      <c r="Q213" s="129"/>
      <c r="R213" s="129"/>
      <c r="S213" s="129"/>
      <c r="T213" s="129"/>
      <c r="U213" s="129"/>
      <c r="V213" s="129"/>
      <c r="W213" s="129"/>
      <c r="X213" s="129"/>
      <c r="Y213" s="129"/>
      <c r="Z213" s="129"/>
      <c r="AA213" s="129"/>
      <c r="AB213" s="129"/>
      <c r="AC213" s="129"/>
    </row>
    <row r="214" ht="12.75" customHeight="1">
      <c r="A214" s="225"/>
      <c r="B214" s="198"/>
      <c r="C214" s="226"/>
      <c r="D214" s="199"/>
      <c r="E214" s="198"/>
      <c r="F214" s="223"/>
      <c r="G214" s="199"/>
      <c r="H214" s="200"/>
      <c r="I214" s="200"/>
      <c r="J214" s="201"/>
      <c r="K214" s="201"/>
      <c r="L214" s="202"/>
      <c r="M214" s="129"/>
      <c r="N214" s="129"/>
      <c r="O214" s="129"/>
      <c r="P214" s="129"/>
      <c r="Q214" s="129"/>
      <c r="R214" s="129"/>
      <c r="S214" s="129"/>
      <c r="T214" s="129"/>
      <c r="U214" s="129"/>
      <c r="V214" s="129"/>
      <c r="W214" s="129"/>
      <c r="X214" s="129"/>
      <c r="Y214" s="129"/>
      <c r="Z214" s="129"/>
      <c r="AA214" s="129"/>
      <c r="AB214" s="129"/>
      <c r="AC214" s="129"/>
    </row>
    <row r="215" ht="12.75" customHeight="1">
      <c r="A215" s="225"/>
      <c r="B215" s="198"/>
      <c r="C215" s="226"/>
      <c r="D215" s="199"/>
      <c r="E215" s="198"/>
      <c r="F215" s="223"/>
      <c r="G215" s="199"/>
      <c r="H215" s="200"/>
      <c r="I215" s="200"/>
      <c r="J215" s="201"/>
      <c r="K215" s="201"/>
      <c r="L215" s="202"/>
      <c r="M215" s="129"/>
      <c r="N215" s="129"/>
      <c r="O215" s="129"/>
      <c r="P215" s="129"/>
      <c r="Q215" s="129"/>
      <c r="R215" s="129"/>
      <c r="S215" s="129"/>
      <c r="T215" s="129"/>
      <c r="U215" s="129"/>
      <c r="V215" s="129"/>
      <c r="W215" s="129"/>
      <c r="X215" s="129"/>
      <c r="Y215" s="129"/>
      <c r="Z215" s="129"/>
      <c r="AA215" s="129"/>
      <c r="AB215" s="129"/>
      <c r="AC215" s="129"/>
    </row>
    <row r="216" ht="12.75" customHeight="1">
      <c r="A216" s="225"/>
      <c r="B216" s="198"/>
      <c r="C216" s="226"/>
      <c r="D216" s="199"/>
      <c r="E216" s="198"/>
      <c r="F216" s="223"/>
      <c r="G216" s="199"/>
      <c r="H216" s="200"/>
      <c r="I216" s="200"/>
      <c r="J216" s="201"/>
      <c r="K216" s="201"/>
      <c r="L216" s="202"/>
      <c r="M216" s="129"/>
      <c r="N216" s="129"/>
      <c r="O216" s="129"/>
      <c r="P216" s="129"/>
      <c r="Q216" s="129"/>
      <c r="R216" s="129"/>
      <c r="S216" s="129"/>
      <c r="T216" s="129"/>
      <c r="U216" s="129"/>
      <c r="V216" s="129"/>
      <c r="W216" s="129"/>
      <c r="X216" s="129"/>
      <c r="Y216" s="129"/>
      <c r="Z216" s="129"/>
      <c r="AA216" s="129"/>
      <c r="AB216" s="129"/>
      <c r="AC216" s="129"/>
    </row>
    <row r="217" ht="12.75" customHeight="1">
      <c r="A217" s="225"/>
      <c r="B217" s="198"/>
      <c r="C217" s="226"/>
      <c r="D217" s="199"/>
      <c r="E217" s="198"/>
      <c r="F217" s="223"/>
      <c r="G217" s="199"/>
      <c r="H217" s="200"/>
      <c r="I217" s="200"/>
      <c r="J217" s="201"/>
      <c r="K217" s="201"/>
      <c r="L217" s="202"/>
      <c r="M217" s="129"/>
      <c r="N217" s="129"/>
      <c r="O217" s="129"/>
      <c r="P217" s="129"/>
      <c r="Q217" s="129"/>
      <c r="R217" s="129"/>
      <c r="S217" s="129"/>
      <c r="T217" s="129"/>
      <c r="U217" s="129"/>
      <c r="V217" s="129"/>
      <c r="W217" s="129"/>
      <c r="X217" s="129"/>
      <c r="Y217" s="129"/>
      <c r="Z217" s="129"/>
      <c r="AA217" s="129"/>
      <c r="AB217" s="129"/>
      <c r="AC217" s="129"/>
    </row>
    <row r="218" ht="12.75" customHeight="1">
      <c r="A218" s="225"/>
      <c r="B218" s="198"/>
      <c r="C218" s="226"/>
      <c r="D218" s="199"/>
      <c r="E218" s="198"/>
      <c r="F218" s="223"/>
      <c r="G218" s="199"/>
      <c r="H218" s="200"/>
      <c r="I218" s="200"/>
      <c r="J218" s="201"/>
      <c r="K218" s="201"/>
      <c r="L218" s="202"/>
      <c r="M218" s="129"/>
      <c r="N218" s="129"/>
      <c r="O218" s="129"/>
      <c r="P218" s="129"/>
      <c r="Q218" s="129"/>
      <c r="R218" s="129"/>
      <c r="S218" s="129"/>
      <c r="T218" s="129"/>
      <c r="U218" s="129"/>
      <c r="V218" s="129"/>
      <c r="W218" s="129"/>
      <c r="X218" s="129"/>
      <c r="Y218" s="129"/>
      <c r="Z218" s="129"/>
      <c r="AA218" s="129"/>
      <c r="AB218" s="129"/>
      <c r="AC218" s="129"/>
    </row>
    <row r="219" ht="12.75" customHeight="1">
      <c r="A219" s="225"/>
      <c r="B219" s="198"/>
      <c r="C219" s="226"/>
      <c r="D219" s="199"/>
      <c r="E219" s="198"/>
      <c r="F219" s="223"/>
      <c r="G219" s="199"/>
      <c r="H219" s="200"/>
      <c r="I219" s="200"/>
      <c r="J219" s="201"/>
      <c r="K219" s="201"/>
      <c r="L219" s="202"/>
      <c r="M219" s="129"/>
      <c r="N219" s="129"/>
      <c r="O219" s="129"/>
      <c r="P219" s="129"/>
      <c r="Q219" s="129"/>
      <c r="R219" s="129"/>
      <c r="S219" s="129"/>
      <c r="T219" s="129"/>
      <c r="U219" s="129"/>
      <c r="V219" s="129"/>
      <c r="W219" s="129"/>
      <c r="X219" s="129"/>
      <c r="Y219" s="129"/>
      <c r="Z219" s="129"/>
      <c r="AA219" s="129"/>
      <c r="AB219" s="129"/>
      <c r="AC219" s="129"/>
    </row>
    <row r="220" ht="12.75" customHeight="1">
      <c r="A220" s="225"/>
      <c r="B220" s="198"/>
      <c r="C220" s="226"/>
      <c r="D220" s="199"/>
      <c r="E220" s="198"/>
      <c r="F220" s="223"/>
      <c r="G220" s="199"/>
      <c r="H220" s="200"/>
      <c r="I220" s="200"/>
      <c r="J220" s="201"/>
      <c r="K220" s="201"/>
      <c r="L220" s="202"/>
      <c r="M220" s="129"/>
      <c r="N220" s="129"/>
      <c r="O220" s="129"/>
      <c r="P220" s="129"/>
      <c r="Q220" s="129"/>
      <c r="R220" s="129"/>
      <c r="S220" s="129"/>
      <c r="T220" s="129"/>
      <c r="U220" s="129"/>
      <c r="V220" s="129"/>
      <c r="W220" s="129"/>
      <c r="X220" s="129"/>
      <c r="Y220" s="129"/>
      <c r="Z220" s="129"/>
      <c r="AA220" s="129"/>
      <c r="AB220" s="129"/>
      <c r="AC220" s="129"/>
    </row>
    <row r="221" ht="12.75" customHeight="1">
      <c r="A221" s="225"/>
      <c r="B221" s="198"/>
      <c r="C221" s="226"/>
      <c r="D221" s="199"/>
      <c r="E221" s="198"/>
      <c r="F221" s="223"/>
      <c r="G221" s="199"/>
      <c r="H221" s="200"/>
      <c r="I221" s="200"/>
      <c r="J221" s="201"/>
      <c r="K221" s="201"/>
      <c r="L221" s="202"/>
      <c r="M221" s="129"/>
      <c r="N221" s="129"/>
      <c r="O221" s="129"/>
      <c r="P221" s="129"/>
      <c r="Q221" s="129"/>
      <c r="R221" s="129"/>
      <c r="S221" s="129"/>
      <c r="T221" s="129"/>
      <c r="U221" s="129"/>
      <c r="V221" s="129"/>
      <c r="W221" s="129"/>
      <c r="X221" s="129"/>
      <c r="Y221" s="129"/>
      <c r="Z221" s="129"/>
      <c r="AA221" s="129"/>
      <c r="AB221" s="129"/>
      <c r="AC221" s="129"/>
    </row>
    <row r="222" ht="12.75" customHeight="1">
      <c r="A222" s="225"/>
      <c r="B222" s="198"/>
      <c r="C222" s="226"/>
      <c r="D222" s="199"/>
      <c r="E222" s="198"/>
      <c r="F222" s="223"/>
      <c r="G222" s="199"/>
      <c r="H222" s="200"/>
      <c r="I222" s="200"/>
      <c r="J222" s="201"/>
      <c r="K222" s="201"/>
      <c r="L222" s="202"/>
      <c r="M222" s="129"/>
      <c r="N222" s="129"/>
      <c r="O222" s="129"/>
      <c r="P222" s="129"/>
      <c r="Q222" s="129"/>
      <c r="R222" s="129"/>
      <c r="S222" s="129"/>
      <c r="T222" s="129"/>
      <c r="U222" s="129"/>
      <c r="V222" s="129"/>
      <c r="W222" s="129"/>
      <c r="X222" s="129"/>
      <c r="Y222" s="129"/>
      <c r="Z222" s="129"/>
      <c r="AA222" s="129"/>
      <c r="AB222" s="129"/>
      <c r="AC222" s="129"/>
    </row>
    <row r="223" ht="12.75" customHeight="1">
      <c r="A223" s="225"/>
      <c r="B223" s="198"/>
      <c r="C223" s="226"/>
      <c r="D223" s="199"/>
      <c r="E223" s="198"/>
      <c r="F223" s="223"/>
      <c r="G223" s="199"/>
      <c r="H223" s="200"/>
      <c r="I223" s="200"/>
      <c r="J223" s="201"/>
      <c r="K223" s="201"/>
      <c r="L223" s="202"/>
      <c r="M223" s="129"/>
      <c r="N223" s="129"/>
      <c r="O223" s="129"/>
      <c r="P223" s="129"/>
      <c r="Q223" s="129"/>
      <c r="R223" s="129"/>
      <c r="S223" s="129"/>
      <c r="T223" s="129"/>
      <c r="U223" s="129"/>
      <c r="V223" s="129"/>
      <c r="W223" s="129"/>
      <c r="X223" s="129"/>
      <c r="Y223" s="129"/>
      <c r="Z223" s="129"/>
      <c r="AA223" s="129"/>
      <c r="AB223" s="129"/>
      <c r="AC223" s="129"/>
    </row>
    <row r="224" ht="12.75" customHeight="1">
      <c r="A224" s="225"/>
      <c r="B224" s="198"/>
      <c r="C224" s="226"/>
      <c r="D224" s="199"/>
      <c r="E224" s="198"/>
      <c r="F224" s="223"/>
      <c r="G224" s="199"/>
      <c r="H224" s="200"/>
      <c r="I224" s="200"/>
      <c r="J224" s="201"/>
      <c r="K224" s="201"/>
      <c r="L224" s="202"/>
      <c r="M224" s="129"/>
      <c r="N224" s="129"/>
      <c r="O224" s="129"/>
      <c r="P224" s="129"/>
      <c r="Q224" s="129"/>
      <c r="R224" s="129"/>
      <c r="S224" s="129"/>
      <c r="T224" s="129"/>
      <c r="U224" s="129"/>
      <c r="V224" s="129"/>
      <c r="W224" s="129"/>
      <c r="X224" s="129"/>
      <c r="Y224" s="129"/>
      <c r="Z224" s="129"/>
      <c r="AA224" s="129"/>
      <c r="AB224" s="129"/>
      <c r="AC224" s="129"/>
    </row>
    <row r="225" ht="12.75" customHeight="1">
      <c r="A225" s="225"/>
      <c r="B225" s="198"/>
      <c r="C225" s="226"/>
      <c r="D225" s="199"/>
      <c r="E225" s="198"/>
      <c r="F225" s="223"/>
      <c r="G225" s="199"/>
      <c r="H225" s="200"/>
      <c r="I225" s="200"/>
      <c r="J225" s="201"/>
      <c r="K225" s="201"/>
      <c r="L225" s="202"/>
      <c r="M225" s="129"/>
      <c r="N225" s="129"/>
      <c r="O225" s="129"/>
      <c r="P225" s="129"/>
      <c r="Q225" s="129"/>
      <c r="R225" s="129"/>
      <c r="S225" s="129"/>
      <c r="T225" s="129"/>
      <c r="U225" s="129"/>
      <c r="V225" s="129"/>
      <c r="W225" s="129"/>
      <c r="X225" s="129"/>
      <c r="Y225" s="129"/>
      <c r="Z225" s="129"/>
      <c r="AA225" s="129"/>
      <c r="AB225" s="129"/>
      <c r="AC225" s="129"/>
    </row>
    <row r="226" ht="12.75" customHeight="1">
      <c r="A226" s="225"/>
      <c r="B226" s="198"/>
      <c r="C226" s="226"/>
      <c r="D226" s="199"/>
      <c r="E226" s="198"/>
      <c r="F226" s="223"/>
      <c r="G226" s="199"/>
      <c r="H226" s="200"/>
      <c r="I226" s="200"/>
      <c r="J226" s="201"/>
      <c r="K226" s="201"/>
      <c r="L226" s="202"/>
      <c r="M226" s="129"/>
      <c r="N226" s="129"/>
      <c r="O226" s="129"/>
      <c r="P226" s="129"/>
      <c r="Q226" s="129"/>
      <c r="R226" s="129"/>
      <c r="S226" s="129"/>
      <c r="T226" s="129"/>
      <c r="U226" s="129"/>
      <c r="V226" s="129"/>
      <c r="W226" s="129"/>
      <c r="X226" s="129"/>
      <c r="Y226" s="129"/>
      <c r="Z226" s="129"/>
      <c r="AA226" s="129"/>
      <c r="AB226" s="129"/>
      <c r="AC226" s="129"/>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7.0"/>
    <col customWidth="1" min="2" max="2" width="77.25"/>
    <col customWidth="1" min="3" max="3" width="9.0"/>
    <col customWidth="1" min="4" max="4" width="7.75"/>
    <col customWidth="1" min="5" max="5" width="17.0"/>
    <col customWidth="1" min="6" max="6" width="16.25"/>
    <col customWidth="1" min="7" max="7" width="12.88"/>
    <col customWidth="1" min="8" max="26" width="8.13"/>
  </cols>
  <sheetData>
    <row r="1" ht="15.75" customHeight="1">
      <c r="A1" s="129" t="s">
        <v>19</v>
      </c>
      <c r="B1" s="129"/>
      <c r="C1" s="227"/>
      <c r="D1" s="129"/>
      <c r="E1" s="133"/>
      <c r="F1" s="228"/>
      <c r="G1" s="129"/>
      <c r="H1" s="129"/>
      <c r="I1" s="129"/>
      <c r="J1" s="129"/>
      <c r="K1" s="129"/>
      <c r="L1" s="129"/>
      <c r="M1" s="129"/>
      <c r="N1" s="129"/>
      <c r="O1" s="129"/>
      <c r="P1" s="129"/>
      <c r="Q1" s="129"/>
      <c r="R1" s="129"/>
      <c r="S1" s="129"/>
      <c r="T1" s="129"/>
      <c r="U1" s="129"/>
      <c r="V1" s="129"/>
      <c r="W1" s="129"/>
      <c r="X1" s="129"/>
      <c r="Y1" s="129"/>
      <c r="Z1" s="129"/>
    </row>
    <row r="2" ht="15.75" customHeight="1">
      <c r="A2" s="135" t="s">
        <v>808</v>
      </c>
      <c r="B2" s="135"/>
      <c r="C2" s="197"/>
      <c r="D2" s="135"/>
      <c r="E2" s="139"/>
      <c r="F2" s="229"/>
      <c r="G2" s="135"/>
      <c r="H2" s="129"/>
      <c r="I2" s="129"/>
      <c r="J2" s="129"/>
      <c r="K2" s="129"/>
      <c r="L2" s="129"/>
      <c r="M2" s="129"/>
      <c r="N2" s="129"/>
      <c r="O2" s="129"/>
      <c r="P2" s="129"/>
      <c r="Q2" s="129"/>
      <c r="R2" s="129"/>
      <c r="S2" s="129"/>
      <c r="T2" s="129"/>
      <c r="U2" s="129"/>
      <c r="V2" s="129"/>
      <c r="W2" s="129"/>
      <c r="X2" s="129"/>
      <c r="Y2" s="129"/>
      <c r="Z2" s="129"/>
    </row>
    <row r="3" ht="15.75" customHeight="1">
      <c r="A3" s="230" t="s">
        <v>809</v>
      </c>
      <c r="B3" s="231"/>
      <c r="C3" s="231"/>
      <c r="D3" s="231"/>
      <c r="E3" s="231"/>
      <c r="F3" s="231"/>
      <c r="G3" s="232"/>
      <c r="H3" s="233"/>
      <c r="I3" s="196"/>
      <c r="J3" s="196"/>
      <c r="K3" s="196"/>
      <c r="L3" s="196"/>
      <c r="M3" s="196"/>
      <c r="N3" s="196"/>
      <c r="O3" s="196"/>
      <c r="P3" s="196"/>
      <c r="Q3" s="196"/>
      <c r="R3" s="196"/>
      <c r="S3" s="196"/>
      <c r="T3" s="196"/>
      <c r="U3" s="196"/>
      <c r="V3" s="196"/>
      <c r="W3" s="196"/>
      <c r="X3" s="196"/>
      <c r="Y3" s="196"/>
      <c r="Z3" s="196"/>
    </row>
    <row r="4" ht="15.75" customHeight="1">
      <c r="A4" s="234" t="s">
        <v>810</v>
      </c>
      <c r="B4" s="231"/>
      <c r="C4" s="231"/>
      <c r="D4" s="231"/>
      <c r="E4" s="231"/>
      <c r="F4" s="231"/>
      <c r="G4" s="232"/>
      <c r="H4" s="235"/>
      <c r="I4" s="236"/>
      <c r="J4" s="236"/>
      <c r="K4" s="236"/>
      <c r="L4" s="236"/>
      <c r="M4" s="236"/>
      <c r="N4" s="236"/>
      <c r="O4" s="236"/>
      <c r="P4" s="236"/>
      <c r="Q4" s="236"/>
      <c r="R4" s="236"/>
      <c r="S4" s="236"/>
      <c r="T4" s="236"/>
      <c r="U4" s="236"/>
      <c r="V4" s="236"/>
      <c r="W4" s="236"/>
      <c r="X4" s="236"/>
      <c r="Y4" s="236"/>
      <c r="Z4" s="236"/>
    </row>
    <row r="5" ht="15.75" customHeight="1">
      <c r="A5" s="237" t="s">
        <v>811</v>
      </c>
      <c r="B5" s="231"/>
      <c r="C5" s="231"/>
      <c r="D5" s="231"/>
      <c r="E5" s="231"/>
      <c r="F5" s="231"/>
      <c r="G5" s="232"/>
      <c r="H5" s="235"/>
      <c r="I5" s="236"/>
      <c r="J5" s="236"/>
      <c r="K5" s="236"/>
      <c r="L5" s="236"/>
      <c r="M5" s="236"/>
      <c r="N5" s="236"/>
      <c r="O5" s="236"/>
      <c r="P5" s="236"/>
      <c r="Q5" s="236"/>
      <c r="R5" s="236"/>
      <c r="S5" s="236"/>
      <c r="T5" s="236"/>
      <c r="U5" s="236"/>
      <c r="V5" s="236"/>
      <c r="W5" s="236"/>
      <c r="X5" s="236"/>
      <c r="Y5" s="236"/>
      <c r="Z5" s="236"/>
    </row>
    <row r="6" ht="15.75" customHeight="1">
      <c r="A6" s="237" t="s">
        <v>812</v>
      </c>
      <c r="B6" s="231"/>
      <c r="C6" s="231"/>
      <c r="D6" s="231"/>
      <c r="E6" s="231"/>
      <c r="F6" s="231"/>
      <c r="G6" s="232"/>
      <c r="H6" s="235"/>
      <c r="I6" s="236"/>
      <c r="J6" s="236"/>
      <c r="K6" s="236"/>
      <c r="L6" s="236"/>
      <c r="M6" s="236"/>
      <c r="N6" s="236"/>
      <c r="O6" s="236"/>
      <c r="P6" s="236"/>
      <c r="Q6" s="236"/>
      <c r="R6" s="236"/>
      <c r="S6" s="236"/>
      <c r="T6" s="236"/>
      <c r="U6" s="236"/>
      <c r="V6" s="236"/>
      <c r="W6" s="236"/>
      <c r="X6" s="236"/>
      <c r="Y6" s="236"/>
      <c r="Z6" s="236"/>
    </row>
    <row r="7" ht="15.75" customHeight="1">
      <c r="A7" s="237" t="s">
        <v>813</v>
      </c>
      <c r="B7" s="231"/>
      <c r="C7" s="231"/>
      <c r="D7" s="231"/>
      <c r="E7" s="231"/>
      <c r="F7" s="231"/>
      <c r="G7" s="232"/>
      <c r="H7" s="235"/>
      <c r="I7" s="236"/>
      <c r="J7" s="236"/>
      <c r="K7" s="236"/>
      <c r="L7" s="236"/>
      <c r="M7" s="236"/>
      <c r="N7" s="236"/>
      <c r="O7" s="236"/>
      <c r="P7" s="236"/>
      <c r="Q7" s="236"/>
      <c r="R7" s="236"/>
      <c r="S7" s="236"/>
      <c r="T7" s="236"/>
      <c r="U7" s="236"/>
      <c r="V7" s="236"/>
      <c r="W7" s="236"/>
      <c r="X7" s="236"/>
      <c r="Y7" s="236"/>
      <c r="Z7" s="236"/>
    </row>
    <row r="8" ht="15.75" customHeight="1">
      <c r="A8" s="237" t="s">
        <v>814</v>
      </c>
      <c r="B8" s="231"/>
      <c r="C8" s="231"/>
      <c r="D8" s="231"/>
      <c r="E8" s="231"/>
      <c r="F8" s="231"/>
      <c r="G8" s="232"/>
      <c r="H8" s="235"/>
      <c r="I8" s="236"/>
      <c r="J8" s="236"/>
      <c r="K8" s="236"/>
      <c r="L8" s="236"/>
      <c r="M8" s="236"/>
      <c r="N8" s="236"/>
      <c r="O8" s="236"/>
      <c r="P8" s="236"/>
      <c r="Q8" s="236"/>
      <c r="R8" s="236"/>
      <c r="S8" s="236"/>
      <c r="T8" s="236"/>
      <c r="U8" s="236"/>
      <c r="V8" s="236"/>
      <c r="W8" s="236"/>
      <c r="X8" s="236"/>
      <c r="Y8" s="236"/>
      <c r="Z8" s="236"/>
    </row>
    <row r="9" ht="15.75" customHeight="1">
      <c r="A9" s="237" t="s">
        <v>815</v>
      </c>
      <c r="B9" s="231"/>
      <c r="C9" s="231"/>
      <c r="D9" s="231"/>
      <c r="E9" s="231"/>
      <c r="F9" s="231"/>
      <c r="G9" s="232"/>
      <c r="H9" s="235"/>
      <c r="I9" s="236"/>
      <c r="J9" s="236"/>
      <c r="K9" s="236"/>
      <c r="L9" s="236"/>
      <c r="M9" s="236"/>
      <c r="N9" s="236"/>
      <c r="O9" s="236"/>
      <c r="P9" s="236"/>
      <c r="Q9" s="236"/>
      <c r="R9" s="236"/>
      <c r="S9" s="236"/>
      <c r="T9" s="236"/>
      <c r="U9" s="236"/>
      <c r="V9" s="236"/>
      <c r="W9" s="236"/>
      <c r="X9" s="236"/>
      <c r="Y9" s="236"/>
      <c r="Z9" s="236"/>
    </row>
    <row r="10" ht="15.75" customHeight="1">
      <c r="A10" s="237" t="s">
        <v>816</v>
      </c>
      <c r="B10" s="231"/>
      <c r="C10" s="231"/>
      <c r="D10" s="231"/>
      <c r="E10" s="231"/>
      <c r="F10" s="231"/>
      <c r="G10" s="232"/>
      <c r="H10" s="235"/>
      <c r="I10" s="236"/>
      <c r="J10" s="236"/>
      <c r="K10" s="236"/>
      <c r="L10" s="236"/>
      <c r="M10" s="236"/>
      <c r="N10" s="236"/>
      <c r="O10" s="236"/>
      <c r="P10" s="236"/>
      <c r="Q10" s="236"/>
      <c r="R10" s="236"/>
      <c r="S10" s="236"/>
      <c r="T10" s="236"/>
      <c r="U10" s="236"/>
      <c r="V10" s="236"/>
      <c r="W10" s="236"/>
      <c r="X10" s="236"/>
      <c r="Y10" s="236"/>
      <c r="Z10" s="236"/>
    </row>
    <row r="11" ht="15.75" customHeight="1">
      <c r="A11" s="234" t="s">
        <v>817</v>
      </c>
      <c r="B11" s="231"/>
      <c r="C11" s="231"/>
      <c r="D11" s="231"/>
      <c r="E11" s="231"/>
      <c r="F11" s="231"/>
      <c r="G11" s="232"/>
      <c r="H11" s="235"/>
      <c r="I11" s="236"/>
      <c r="J11" s="236"/>
      <c r="K11" s="236"/>
      <c r="L11" s="236"/>
      <c r="M11" s="236"/>
      <c r="N11" s="236"/>
      <c r="O11" s="236"/>
      <c r="P11" s="236"/>
      <c r="Q11" s="236"/>
      <c r="R11" s="236"/>
      <c r="S11" s="236"/>
      <c r="T11" s="236"/>
      <c r="U11" s="236"/>
      <c r="V11" s="236"/>
      <c r="W11" s="236"/>
      <c r="X11" s="236"/>
      <c r="Y11" s="236"/>
      <c r="Z11" s="236"/>
    </row>
    <row r="12" ht="15.75" customHeight="1">
      <c r="A12" s="49" t="s">
        <v>21</v>
      </c>
      <c r="B12" s="238" t="s">
        <v>4</v>
      </c>
      <c r="C12" s="238" t="s">
        <v>22</v>
      </c>
      <c r="D12" s="238" t="s">
        <v>23</v>
      </c>
      <c r="E12" s="239" t="s">
        <v>24</v>
      </c>
      <c r="F12" s="239" t="s">
        <v>25</v>
      </c>
      <c r="G12" s="238" t="s">
        <v>818</v>
      </c>
      <c r="H12" s="204"/>
      <c r="I12" s="204"/>
      <c r="J12" s="204"/>
      <c r="K12" s="204"/>
      <c r="L12" s="204"/>
      <c r="M12" s="204"/>
      <c r="N12" s="204"/>
      <c r="O12" s="204"/>
      <c r="P12" s="204"/>
      <c r="Q12" s="204"/>
      <c r="R12" s="204"/>
      <c r="S12" s="204"/>
      <c r="T12" s="204"/>
      <c r="U12" s="204"/>
      <c r="V12" s="204"/>
      <c r="W12" s="204"/>
      <c r="X12" s="204"/>
      <c r="Y12" s="204"/>
      <c r="Z12" s="204"/>
    </row>
    <row r="13" ht="15.75" customHeight="1">
      <c r="A13" s="97"/>
      <c r="B13" s="53"/>
      <c r="C13" s="97"/>
      <c r="D13" s="53"/>
      <c r="E13" s="240"/>
      <c r="F13" s="241"/>
      <c r="G13" s="53"/>
      <c r="H13" s="129"/>
      <c r="I13" s="129"/>
      <c r="J13" s="129"/>
      <c r="K13" s="129"/>
      <c r="L13" s="129"/>
      <c r="M13" s="129"/>
      <c r="N13" s="129"/>
      <c r="O13" s="129"/>
      <c r="P13" s="129"/>
      <c r="Q13" s="129"/>
      <c r="R13" s="129"/>
      <c r="S13" s="129"/>
      <c r="T13" s="129"/>
      <c r="U13" s="129"/>
      <c r="V13" s="129"/>
      <c r="W13" s="129"/>
      <c r="X13" s="129"/>
      <c r="Y13" s="129"/>
      <c r="Z13" s="129"/>
    </row>
    <row r="14" ht="15.75" customHeight="1">
      <c r="A14" s="97"/>
      <c r="B14" s="53" t="s">
        <v>819</v>
      </c>
      <c r="C14" s="97"/>
      <c r="D14" s="153"/>
      <c r="E14" s="158"/>
      <c r="F14" s="242"/>
      <c r="G14" s="53"/>
      <c r="H14" s="129"/>
      <c r="I14" s="129"/>
      <c r="J14" s="129"/>
      <c r="K14" s="129"/>
      <c r="L14" s="129"/>
      <c r="M14" s="129"/>
      <c r="N14" s="129"/>
      <c r="O14" s="129"/>
      <c r="P14" s="129"/>
      <c r="Q14" s="129"/>
      <c r="R14" s="129"/>
      <c r="S14" s="129"/>
      <c r="T14" s="129"/>
      <c r="U14" s="129"/>
      <c r="V14" s="129"/>
      <c r="W14" s="129"/>
      <c r="X14" s="129"/>
      <c r="Y14" s="129"/>
      <c r="Z14" s="129"/>
    </row>
    <row r="15" ht="15.75" customHeight="1">
      <c r="A15" s="97" t="s">
        <v>51</v>
      </c>
      <c r="B15" s="53" t="s">
        <v>820</v>
      </c>
      <c r="C15" s="97"/>
      <c r="D15" s="243"/>
      <c r="E15" s="240"/>
      <c r="F15" s="241"/>
      <c r="G15" s="53"/>
      <c r="H15" s="129"/>
      <c r="I15" s="129"/>
      <c r="J15" s="129"/>
      <c r="K15" s="129"/>
      <c r="L15" s="129"/>
      <c r="M15" s="129"/>
      <c r="N15" s="129"/>
      <c r="O15" s="129"/>
      <c r="P15" s="129"/>
      <c r="Q15" s="129"/>
      <c r="R15" s="129"/>
      <c r="S15" s="129"/>
      <c r="T15" s="129"/>
      <c r="U15" s="129"/>
      <c r="V15" s="129"/>
      <c r="W15" s="129"/>
      <c r="X15" s="129"/>
      <c r="Y15" s="129"/>
      <c r="Z15" s="129"/>
    </row>
    <row r="16" ht="15.75" customHeight="1">
      <c r="A16" s="97" t="s">
        <v>53</v>
      </c>
      <c r="B16" s="53" t="s">
        <v>821</v>
      </c>
      <c r="C16" s="97"/>
      <c r="D16" s="243"/>
      <c r="E16" s="240"/>
      <c r="F16" s="241"/>
      <c r="G16" s="53"/>
      <c r="H16" s="129"/>
      <c r="I16" s="129"/>
      <c r="J16" s="129"/>
      <c r="K16" s="129"/>
      <c r="L16" s="129"/>
      <c r="M16" s="129"/>
      <c r="N16" s="129"/>
      <c r="O16" s="129"/>
      <c r="P16" s="129"/>
      <c r="Q16" s="129"/>
      <c r="R16" s="129"/>
      <c r="S16" s="129"/>
      <c r="T16" s="129"/>
      <c r="U16" s="129"/>
      <c r="V16" s="129"/>
      <c r="W16" s="129"/>
      <c r="X16" s="129"/>
      <c r="Y16" s="129"/>
      <c r="Z16" s="129"/>
    </row>
    <row r="17" ht="15.75" customHeight="1">
      <c r="A17" s="97" t="s">
        <v>55</v>
      </c>
      <c r="B17" s="53" t="s">
        <v>822</v>
      </c>
      <c r="C17" s="97"/>
      <c r="D17" s="243"/>
      <c r="E17" s="240"/>
      <c r="F17" s="241"/>
      <c r="G17" s="53"/>
      <c r="H17" s="129"/>
      <c r="I17" s="129"/>
      <c r="J17" s="129"/>
      <c r="K17" s="129"/>
      <c r="L17" s="129"/>
      <c r="M17" s="129"/>
      <c r="N17" s="129"/>
      <c r="O17" s="129"/>
      <c r="P17" s="129"/>
      <c r="Q17" s="129"/>
      <c r="R17" s="129"/>
      <c r="S17" s="129"/>
      <c r="T17" s="129"/>
      <c r="U17" s="129"/>
      <c r="V17" s="129"/>
      <c r="W17" s="129"/>
      <c r="X17" s="129"/>
      <c r="Y17" s="129"/>
      <c r="Z17" s="129"/>
    </row>
    <row r="18" ht="15.75" customHeight="1">
      <c r="A18" s="97" t="s">
        <v>57</v>
      </c>
      <c r="B18" s="53" t="s">
        <v>823</v>
      </c>
      <c r="C18" s="97"/>
      <c r="D18" s="243"/>
      <c r="E18" s="240"/>
      <c r="F18" s="241"/>
      <c r="G18" s="53"/>
      <c r="H18" s="129"/>
      <c r="I18" s="129"/>
      <c r="J18" s="129"/>
      <c r="K18" s="129"/>
      <c r="L18" s="129"/>
      <c r="M18" s="129"/>
      <c r="N18" s="129"/>
      <c r="O18" s="129"/>
      <c r="P18" s="129"/>
      <c r="Q18" s="129"/>
      <c r="R18" s="129"/>
      <c r="S18" s="129"/>
      <c r="T18" s="129"/>
      <c r="U18" s="129"/>
      <c r="V18" s="129"/>
      <c r="W18" s="129"/>
      <c r="X18" s="129"/>
      <c r="Y18" s="129"/>
      <c r="Z18" s="129"/>
    </row>
    <row r="19" ht="15.75" customHeight="1">
      <c r="A19" s="97" t="s">
        <v>59</v>
      </c>
      <c r="B19" s="53" t="s">
        <v>824</v>
      </c>
      <c r="C19" s="97"/>
      <c r="D19" s="243"/>
      <c r="E19" s="240"/>
      <c r="F19" s="241"/>
      <c r="G19" s="53"/>
      <c r="H19" s="129"/>
      <c r="I19" s="129"/>
      <c r="J19" s="129"/>
      <c r="K19" s="129"/>
      <c r="L19" s="129"/>
      <c r="M19" s="129"/>
      <c r="N19" s="129"/>
      <c r="O19" s="129"/>
      <c r="P19" s="129"/>
      <c r="Q19" s="129"/>
      <c r="R19" s="129"/>
      <c r="S19" s="129"/>
      <c r="T19" s="129"/>
      <c r="U19" s="129"/>
      <c r="V19" s="129"/>
      <c r="W19" s="129"/>
      <c r="X19" s="129"/>
      <c r="Y19" s="129"/>
      <c r="Z19" s="129"/>
    </row>
    <row r="20" ht="15.75" customHeight="1">
      <c r="A20" s="97" t="s">
        <v>204</v>
      </c>
      <c r="B20" s="53" t="s">
        <v>825</v>
      </c>
      <c r="C20" s="97"/>
      <c r="D20" s="243"/>
      <c r="E20" s="240"/>
      <c r="F20" s="241"/>
      <c r="G20" s="53"/>
      <c r="H20" s="129"/>
      <c r="I20" s="129"/>
      <c r="J20" s="129"/>
      <c r="K20" s="129"/>
      <c r="L20" s="129"/>
      <c r="M20" s="129"/>
      <c r="N20" s="129"/>
      <c r="O20" s="129"/>
      <c r="P20" s="129"/>
      <c r="Q20" s="129"/>
      <c r="R20" s="129"/>
      <c r="S20" s="129"/>
      <c r="T20" s="129"/>
      <c r="U20" s="129"/>
      <c r="V20" s="129"/>
      <c r="W20" s="129"/>
      <c r="X20" s="129"/>
      <c r="Y20" s="129"/>
      <c r="Z20" s="129"/>
    </row>
    <row r="21" ht="15.75" customHeight="1">
      <c r="A21" s="97" t="s">
        <v>240</v>
      </c>
      <c r="B21" s="53" t="s">
        <v>826</v>
      </c>
      <c r="C21" s="97"/>
      <c r="D21" s="243"/>
      <c r="E21" s="240"/>
      <c r="F21" s="241"/>
      <c r="G21" s="53"/>
      <c r="H21" s="129"/>
      <c r="I21" s="129"/>
      <c r="J21" s="129"/>
      <c r="K21" s="129"/>
      <c r="L21" s="129"/>
      <c r="M21" s="129"/>
      <c r="N21" s="129"/>
      <c r="O21" s="129"/>
      <c r="P21" s="129"/>
      <c r="Q21" s="129"/>
      <c r="R21" s="129"/>
      <c r="S21" s="129"/>
      <c r="T21" s="129"/>
      <c r="U21" s="129"/>
      <c r="V21" s="129"/>
      <c r="W21" s="129"/>
      <c r="X21" s="129"/>
      <c r="Y21" s="129"/>
      <c r="Z21" s="129"/>
    </row>
    <row r="22" ht="15.75" customHeight="1">
      <c r="A22" s="97"/>
      <c r="B22" s="53"/>
      <c r="C22" s="97"/>
      <c r="D22" s="243"/>
      <c r="E22" s="240"/>
      <c r="F22" s="241"/>
      <c r="G22" s="53"/>
      <c r="H22" s="129"/>
      <c r="I22" s="129"/>
      <c r="J22" s="129"/>
      <c r="K22" s="129"/>
      <c r="L22" s="129"/>
      <c r="M22" s="129"/>
      <c r="N22" s="129"/>
      <c r="O22" s="129"/>
      <c r="P22" s="129"/>
      <c r="Q22" s="129"/>
      <c r="R22" s="129"/>
      <c r="S22" s="129"/>
      <c r="T22" s="129"/>
      <c r="U22" s="129"/>
      <c r="V22" s="129"/>
      <c r="W22" s="129"/>
      <c r="X22" s="129"/>
      <c r="Y22" s="129"/>
      <c r="Z22" s="129"/>
    </row>
    <row r="23" ht="15.75" customHeight="1">
      <c r="A23" s="97">
        <v>1.0</v>
      </c>
      <c r="B23" s="53" t="s">
        <v>827</v>
      </c>
      <c r="C23" s="97" t="s">
        <v>702</v>
      </c>
      <c r="D23" s="243">
        <v>0.0</v>
      </c>
      <c r="E23" s="240"/>
      <c r="F23" s="241">
        <f>E23*D23</f>
        <v>0</v>
      </c>
      <c r="G23" s="53"/>
      <c r="H23" s="129"/>
      <c r="I23" s="130"/>
      <c r="J23" s="244"/>
      <c r="K23" s="129"/>
      <c r="L23" s="129"/>
      <c r="M23" s="129"/>
      <c r="N23" s="129"/>
      <c r="O23" s="129"/>
      <c r="P23" s="129"/>
      <c r="Q23" s="129"/>
      <c r="R23" s="129"/>
      <c r="S23" s="129"/>
      <c r="T23" s="129"/>
      <c r="U23" s="129"/>
      <c r="V23" s="129"/>
      <c r="W23" s="129"/>
      <c r="X23" s="129"/>
      <c r="Y23" s="129"/>
      <c r="Z23" s="129"/>
    </row>
    <row r="24" ht="15.75" customHeight="1">
      <c r="A24" s="97"/>
      <c r="B24" s="53" t="s">
        <v>828</v>
      </c>
      <c r="C24" s="97"/>
      <c r="D24" s="243"/>
      <c r="E24" s="240"/>
      <c r="F24" s="241"/>
      <c r="G24" s="53"/>
      <c r="H24" s="129"/>
      <c r="I24" s="130"/>
      <c r="J24" s="129"/>
      <c r="K24" s="129"/>
      <c r="L24" s="129"/>
      <c r="M24" s="129"/>
      <c r="N24" s="129"/>
      <c r="O24" s="129"/>
      <c r="P24" s="129"/>
      <c r="Q24" s="129"/>
      <c r="R24" s="129"/>
      <c r="S24" s="129"/>
      <c r="T24" s="129"/>
      <c r="U24" s="129"/>
      <c r="V24" s="129"/>
      <c r="W24" s="129"/>
      <c r="X24" s="129"/>
      <c r="Y24" s="129"/>
      <c r="Z24" s="129"/>
    </row>
    <row r="25" ht="15.75" customHeight="1">
      <c r="A25" s="97"/>
      <c r="B25" s="53" t="s">
        <v>829</v>
      </c>
      <c r="C25" s="97"/>
      <c r="D25" s="243"/>
      <c r="E25" s="240"/>
      <c r="F25" s="241"/>
      <c r="G25" s="53"/>
      <c r="H25" s="129"/>
      <c r="I25" s="130"/>
      <c r="J25" s="129"/>
      <c r="K25" s="129"/>
      <c r="L25" s="129"/>
      <c r="M25" s="129"/>
      <c r="N25" s="129"/>
      <c r="O25" s="129"/>
      <c r="P25" s="129"/>
      <c r="Q25" s="129"/>
      <c r="R25" s="129"/>
      <c r="S25" s="129"/>
      <c r="T25" s="129"/>
      <c r="U25" s="129"/>
      <c r="V25" s="129"/>
      <c r="W25" s="129"/>
      <c r="X25" s="129"/>
      <c r="Y25" s="129"/>
      <c r="Z25" s="129"/>
    </row>
    <row r="26" ht="15.75" customHeight="1">
      <c r="A26" s="97"/>
      <c r="B26" s="53" t="s">
        <v>830</v>
      </c>
      <c r="C26" s="97"/>
      <c r="D26" s="243"/>
      <c r="E26" s="240"/>
      <c r="F26" s="241"/>
      <c r="G26" s="53"/>
      <c r="H26" s="129"/>
      <c r="I26" s="130"/>
      <c r="J26" s="129"/>
      <c r="K26" s="129"/>
      <c r="L26" s="129"/>
      <c r="M26" s="129"/>
      <c r="N26" s="129"/>
      <c r="O26" s="129"/>
      <c r="P26" s="129"/>
      <c r="Q26" s="129"/>
      <c r="R26" s="129"/>
      <c r="S26" s="129"/>
      <c r="T26" s="129"/>
      <c r="U26" s="129"/>
      <c r="V26" s="129"/>
      <c r="W26" s="129"/>
      <c r="X26" s="129"/>
      <c r="Y26" s="129"/>
      <c r="Z26" s="129"/>
    </row>
    <row r="27" ht="15.75" customHeight="1">
      <c r="A27" s="97"/>
      <c r="B27" s="53" t="s">
        <v>831</v>
      </c>
      <c r="C27" s="97"/>
      <c r="D27" s="153"/>
      <c r="E27" s="240"/>
      <c r="F27" s="241" t="str">
        <f>E27</f>
        <v/>
      </c>
      <c r="G27" s="53"/>
      <c r="H27" s="129"/>
      <c r="I27" s="130"/>
      <c r="J27" s="129"/>
      <c r="K27" s="129"/>
      <c r="L27" s="129"/>
      <c r="M27" s="129"/>
      <c r="N27" s="129"/>
      <c r="O27" s="129"/>
      <c r="P27" s="129"/>
      <c r="Q27" s="129"/>
      <c r="R27" s="129"/>
      <c r="S27" s="129"/>
      <c r="T27" s="129"/>
      <c r="U27" s="129"/>
      <c r="V27" s="129"/>
      <c r="W27" s="129"/>
      <c r="X27" s="129"/>
      <c r="Y27" s="129"/>
      <c r="Z27" s="129"/>
    </row>
    <row r="28" ht="15.75" customHeight="1">
      <c r="A28" s="97"/>
      <c r="B28" s="53" t="s">
        <v>832</v>
      </c>
      <c r="C28" s="97"/>
      <c r="D28" s="153"/>
      <c r="E28" s="240"/>
      <c r="F28" s="241"/>
      <c r="G28" s="53"/>
      <c r="H28" s="129"/>
      <c r="I28" s="130"/>
      <c r="J28" s="129"/>
      <c r="K28" s="129"/>
      <c r="L28" s="129"/>
      <c r="M28" s="129"/>
      <c r="N28" s="129"/>
      <c r="O28" s="129"/>
      <c r="P28" s="129"/>
      <c r="Q28" s="129"/>
      <c r="R28" s="129"/>
      <c r="S28" s="129"/>
      <c r="T28" s="129"/>
      <c r="U28" s="129"/>
      <c r="V28" s="129"/>
      <c r="W28" s="129"/>
      <c r="X28" s="129"/>
      <c r="Y28" s="129"/>
      <c r="Z28" s="129"/>
    </row>
    <row r="29" ht="15.75" customHeight="1">
      <c r="A29" s="97"/>
      <c r="B29" s="61" t="s">
        <v>833</v>
      </c>
      <c r="C29" s="97"/>
      <c r="D29" s="153"/>
      <c r="E29" s="240"/>
      <c r="F29" s="241"/>
      <c r="G29" s="53"/>
      <c r="H29" s="129"/>
      <c r="I29" s="130"/>
      <c r="J29" s="129"/>
      <c r="K29" s="129"/>
      <c r="L29" s="129"/>
      <c r="M29" s="129"/>
      <c r="N29" s="129"/>
      <c r="O29" s="129"/>
      <c r="P29" s="129"/>
      <c r="Q29" s="129"/>
      <c r="R29" s="129"/>
      <c r="S29" s="129"/>
      <c r="T29" s="129"/>
      <c r="U29" s="129"/>
      <c r="V29" s="129"/>
      <c r="W29" s="129"/>
      <c r="X29" s="129"/>
      <c r="Y29" s="129"/>
      <c r="Z29" s="129"/>
    </row>
    <row r="30" ht="15.75" customHeight="1">
      <c r="A30" s="97"/>
      <c r="B30" s="53" t="s">
        <v>834</v>
      </c>
      <c r="C30" s="97"/>
      <c r="D30" s="153"/>
      <c r="E30" s="240"/>
      <c r="F30" s="241" t="str">
        <f t="shared" ref="F30:F35" si="1">E30</f>
        <v/>
      </c>
      <c r="G30" s="53"/>
      <c r="H30" s="129"/>
      <c r="I30" s="130"/>
      <c r="J30" s="129"/>
      <c r="K30" s="129"/>
      <c r="L30" s="129"/>
      <c r="M30" s="129"/>
      <c r="N30" s="129"/>
      <c r="O30" s="129"/>
      <c r="P30" s="129"/>
      <c r="Q30" s="129"/>
      <c r="R30" s="129"/>
      <c r="S30" s="129"/>
      <c r="T30" s="129"/>
      <c r="U30" s="129"/>
      <c r="V30" s="129"/>
      <c r="W30" s="129"/>
      <c r="X30" s="129"/>
      <c r="Y30" s="129"/>
      <c r="Z30" s="129"/>
    </row>
    <row r="31" ht="15.75" customHeight="1">
      <c r="A31" s="97"/>
      <c r="B31" s="53" t="s">
        <v>835</v>
      </c>
      <c r="C31" s="97"/>
      <c r="D31" s="153"/>
      <c r="E31" s="240"/>
      <c r="F31" s="241" t="str">
        <f t="shared" si="1"/>
        <v/>
      </c>
      <c r="G31" s="53"/>
      <c r="H31" s="129"/>
      <c r="I31" s="130"/>
      <c r="J31" s="129"/>
      <c r="K31" s="129"/>
      <c r="L31" s="129"/>
      <c r="M31" s="129"/>
      <c r="N31" s="129"/>
      <c r="O31" s="129"/>
      <c r="P31" s="129"/>
      <c r="Q31" s="129"/>
      <c r="R31" s="129"/>
      <c r="S31" s="129"/>
      <c r="T31" s="129"/>
      <c r="U31" s="129"/>
      <c r="V31" s="129"/>
      <c r="W31" s="129"/>
      <c r="X31" s="129"/>
      <c r="Y31" s="129"/>
      <c r="Z31" s="129"/>
    </row>
    <row r="32" ht="15.75" customHeight="1">
      <c r="A32" s="97"/>
      <c r="B32" s="53" t="s">
        <v>836</v>
      </c>
      <c r="C32" s="97"/>
      <c r="D32" s="153"/>
      <c r="E32" s="240"/>
      <c r="F32" s="241" t="str">
        <f t="shared" si="1"/>
        <v/>
      </c>
      <c r="G32" s="53"/>
      <c r="H32" s="129"/>
      <c r="I32" s="130"/>
      <c r="J32" s="129"/>
      <c r="K32" s="129"/>
      <c r="L32" s="129"/>
      <c r="M32" s="129"/>
      <c r="N32" s="129"/>
      <c r="O32" s="129"/>
      <c r="P32" s="129"/>
      <c r="Q32" s="129"/>
      <c r="R32" s="129"/>
      <c r="S32" s="129"/>
      <c r="T32" s="129"/>
      <c r="U32" s="129"/>
      <c r="V32" s="129"/>
      <c r="W32" s="129"/>
      <c r="X32" s="129"/>
      <c r="Y32" s="129"/>
      <c r="Z32" s="129"/>
    </row>
    <row r="33" ht="15.75" customHeight="1">
      <c r="A33" s="97"/>
      <c r="B33" s="53" t="s">
        <v>837</v>
      </c>
      <c r="C33" s="97"/>
      <c r="D33" s="153"/>
      <c r="E33" s="240"/>
      <c r="F33" s="241" t="str">
        <f t="shared" si="1"/>
        <v/>
      </c>
      <c r="G33" s="53"/>
      <c r="H33" s="129"/>
      <c r="I33" s="130"/>
      <c r="J33" s="129"/>
      <c r="K33" s="129"/>
      <c r="L33" s="129"/>
      <c r="M33" s="129"/>
      <c r="N33" s="129"/>
      <c r="O33" s="129"/>
      <c r="P33" s="129"/>
      <c r="Q33" s="129"/>
      <c r="R33" s="129"/>
      <c r="S33" s="129"/>
      <c r="T33" s="129"/>
      <c r="U33" s="129"/>
      <c r="V33" s="129"/>
      <c r="W33" s="129"/>
      <c r="X33" s="129"/>
      <c r="Y33" s="129"/>
      <c r="Z33" s="129"/>
    </row>
    <row r="34" ht="15.75" customHeight="1">
      <c r="A34" s="97"/>
      <c r="B34" s="53" t="s">
        <v>826</v>
      </c>
      <c r="C34" s="97"/>
      <c r="D34" s="153"/>
      <c r="E34" s="240"/>
      <c r="F34" s="241" t="str">
        <f t="shared" si="1"/>
        <v/>
      </c>
      <c r="G34" s="53"/>
      <c r="H34" s="129"/>
      <c r="I34" s="130"/>
      <c r="J34" s="129"/>
      <c r="K34" s="129"/>
      <c r="L34" s="129"/>
      <c r="M34" s="129"/>
      <c r="N34" s="129"/>
      <c r="O34" s="129"/>
      <c r="P34" s="129"/>
      <c r="Q34" s="129"/>
      <c r="R34" s="129"/>
      <c r="S34" s="129"/>
      <c r="T34" s="129"/>
      <c r="U34" s="129"/>
      <c r="V34" s="129"/>
      <c r="W34" s="129"/>
      <c r="X34" s="129"/>
      <c r="Y34" s="129"/>
      <c r="Z34" s="129"/>
    </row>
    <row r="35" ht="15.75" customHeight="1">
      <c r="A35" s="97"/>
      <c r="B35" s="53"/>
      <c r="C35" s="97"/>
      <c r="D35" s="153"/>
      <c r="E35" s="240"/>
      <c r="F35" s="241" t="str">
        <f t="shared" si="1"/>
        <v/>
      </c>
      <c r="G35" s="53"/>
      <c r="H35" s="129"/>
      <c r="I35" s="130"/>
      <c r="J35" s="129"/>
      <c r="K35" s="129"/>
      <c r="L35" s="129"/>
      <c r="M35" s="129"/>
      <c r="N35" s="129"/>
      <c r="O35" s="129"/>
      <c r="P35" s="129"/>
      <c r="Q35" s="129"/>
      <c r="R35" s="129"/>
      <c r="S35" s="129"/>
      <c r="T35" s="129"/>
      <c r="U35" s="129"/>
      <c r="V35" s="129"/>
      <c r="W35" s="129"/>
      <c r="X35" s="129"/>
      <c r="Y35" s="129"/>
      <c r="Z35" s="129"/>
    </row>
    <row r="36" ht="15.75" customHeight="1">
      <c r="A36" s="97">
        <v>2.0</v>
      </c>
      <c r="B36" s="53" t="s">
        <v>838</v>
      </c>
      <c r="C36" s="97" t="s">
        <v>702</v>
      </c>
      <c r="D36" s="243">
        <v>2.0</v>
      </c>
      <c r="E36" s="240"/>
      <c r="F36" s="241">
        <f>E36*D36</f>
        <v>0</v>
      </c>
      <c r="G36" s="53"/>
      <c r="H36" s="129"/>
      <c r="I36" s="130"/>
      <c r="J36" s="129"/>
      <c r="K36" s="129"/>
      <c r="L36" s="129"/>
      <c r="M36" s="129"/>
      <c r="N36" s="129"/>
      <c r="O36" s="129"/>
      <c r="P36" s="129"/>
      <c r="Q36" s="129"/>
      <c r="R36" s="129"/>
      <c r="S36" s="129"/>
      <c r="T36" s="129"/>
      <c r="U36" s="129"/>
      <c r="V36" s="129"/>
      <c r="W36" s="129"/>
      <c r="X36" s="129"/>
      <c r="Y36" s="129"/>
      <c r="Z36" s="129"/>
    </row>
    <row r="37" ht="15.75" customHeight="1">
      <c r="A37" s="97"/>
      <c r="B37" s="53" t="s">
        <v>828</v>
      </c>
      <c r="C37" s="97"/>
      <c r="D37" s="243"/>
      <c r="E37" s="245"/>
      <c r="F37" s="241"/>
      <c r="G37" s="53"/>
      <c r="H37" s="129"/>
      <c r="I37" s="130"/>
      <c r="J37" s="129"/>
      <c r="K37" s="129"/>
      <c r="L37" s="129"/>
      <c r="M37" s="129"/>
      <c r="N37" s="129"/>
      <c r="O37" s="129"/>
      <c r="P37" s="129"/>
      <c r="Q37" s="129"/>
      <c r="R37" s="129"/>
      <c r="S37" s="129"/>
      <c r="T37" s="129"/>
      <c r="U37" s="129"/>
      <c r="V37" s="129"/>
      <c r="W37" s="129"/>
      <c r="X37" s="129"/>
      <c r="Y37" s="129"/>
      <c r="Z37" s="129"/>
    </row>
    <row r="38" ht="15.75" customHeight="1">
      <c r="A38" s="97"/>
      <c r="B38" s="53" t="s">
        <v>829</v>
      </c>
      <c r="C38" s="97"/>
      <c r="D38" s="243"/>
      <c r="E38" s="240"/>
      <c r="F38" s="241"/>
      <c r="G38" s="53"/>
      <c r="H38" s="129"/>
      <c r="I38" s="130"/>
      <c r="J38" s="129"/>
      <c r="K38" s="129"/>
      <c r="L38" s="129"/>
      <c r="M38" s="129"/>
      <c r="N38" s="129"/>
      <c r="O38" s="129"/>
      <c r="P38" s="129"/>
      <c r="Q38" s="129"/>
      <c r="R38" s="129"/>
      <c r="S38" s="129"/>
      <c r="T38" s="129"/>
      <c r="U38" s="129"/>
      <c r="V38" s="129"/>
      <c r="W38" s="129"/>
      <c r="X38" s="129"/>
      <c r="Y38" s="129"/>
      <c r="Z38" s="129"/>
    </row>
    <row r="39" ht="15.75" customHeight="1">
      <c r="A39" s="97"/>
      <c r="B39" s="53" t="s">
        <v>830</v>
      </c>
      <c r="C39" s="97"/>
      <c r="D39" s="243"/>
      <c r="E39" s="240"/>
      <c r="F39" s="241"/>
      <c r="G39" s="53"/>
      <c r="H39" s="129"/>
      <c r="I39" s="130"/>
      <c r="J39" s="129"/>
      <c r="K39" s="129"/>
      <c r="L39" s="129"/>
      <c r="M39" s="129"/>
      <c r="N39" s="129"/>
      <c r="O39" s="129"/>
      <c r="P39" s="129"/>
      <c r="Q39" s="129"/>
      <c r="R39" s="129"/>
      <c r="S39" s="129"/>
      <c r="T39" s="129"/>
      <c r="U39" s="129"/>
      <c r="V39" s="129"/>
      <c r="W39" s="129"/>
      <c r="X39" s="129"/>
      <c r="Y39" s="129"/>
      <c r="Z39" s="129"/>
    </row>
    <row r="40" ht="15.75" customHeight="1">
      <c r="A40" s="97"/>
      <c r="B40" s="53" t="s">
        <v>831</v>
      </c>
      <c r="C40" s="97"/>
      <c r="D40" s="153"/>
      <c r="E40" s="240"/>
      <c r="F40" s="241" t="str">
        <f>E40</f>
        <v/>
      </c>
      <c r="G40" s="53"/>
      <c r="H40" s="129"/>
      <c r="I40" s="130"/>
      <c r="J40" s="129"/>
      <c r="K40" s="129"/>
      <c r="L40" s="129"/>
      <c r="M40" s="129"/>
      <c r="N40" s="129"/>
      <c r="O40" s="129"/>
      <c r="P40" s="129"/>
      <c r="Q40" s="129"/>
      <c r="R40" s="129"/>
      <c r="S40" s="129"/>
      <c r="T40" s="129"/>
      <c r="U40" s="129"/>
      <c r="V40" s="129"/>
      <c r="W40" s="129"/>
      <c r="X40" s="129"/>
      <c r="Y40" s="129"/>
      <c r="Z40" s="129"/>
    </row>
    <row r="41" ht="15.75" customHeight="1">
      <c r="A41" s="97"/>
      <c r="B41" s="53" t="s">
        <v>832</v>
      </c>
      <c r="C41" s="97"/>
      <c r="D41" s="153"/>
      <c r="E41" s="240"/>
      <c r="F41" s="241"/>
      <c r="G41" s="53"/>
      <c r="H41" s="129"/>
      <c r="I41" s="130"/>
      <c r="J41" s="129"/>
      <c r="K41" s="129"/>
      <c r="L41" s="129"/>
      <c r="M41" s="129"/>
      <c r="N41" s="129"/>
      <c r="O41" s="129"/>
      <c r="P41" s="129"/>
      <c r="Q41" s="129"/>
      <c r="R41" s="129"/>
      <c r="S41" s="129"/>
      <c r="T41" s="129"/>
      <c r="U41" s="129"/>
      <c r="V41" s="129"/>
      <c r="W41" s="129"/>
      <c r="X41" s="129"/>
      <c r="Y41" s="129"/>
      <c r="Z41" s="129"/>
    </row>
    <row r="42" ht="15.75" customHeight="1">
      <c r="A42" s="97"/>
      <c r="B42" s="61" t="s">
        <v>833</v>
      </c>
      <c r="C42" s="97"/>
      <c r="D42" s="153"/>
      <c r="E42" s="240"/>
      <c r="F42" s="241"/>
      <c r="G42" s="53"/>
      <c r="H42" s="129"/>
      <c r="I42" s="130"/>
      <c r="J42" s="129"/>
      <c r="K42" s="129"/>
      <c r="L42" s="129"/>
      <c r="M42" s="129"/>
      <c r="N42" s="129"/>
      <c r="O42" s="129"/>
      <c r="P42" s="129"/>
      <c r="Q42" s="129"/>
      <c r="R42" s="129"/>
      <c r="S42" s="129"/>
      <c r="T42" s="129"/>
      <c r="U42" s="129"/>
      <c r="V42" s="129"/>
      <c r="W42" s="129"/>
      <c r="X42" s="129"/>
      <c r="Y42" s="129"/>
      <c r="Z42" s="129"/>
    </row>
    <row r="43" ht="15.75" customHeight="1">
      <c r="A43" s="97"/>
      <c r="B43" s="53" t="s">
        <v>834</v>
      </c>
      <c r="C43" s="97"/>
      <c r="D43" s="153"/>
      <c r="E43" s="240"/>
      <c r="F43" s="241" t="str">
        <f t="shared" ref="F43:F47" si="2">E43</f>
        <v/>
      </c>
      <c r="G43" s="53"/>
      <c r="H43" s="129"/>
      <c r="I43" s="130"/>
      <c r="J43" s="129"/>
      <c r="K43" s="129"/>
      <c r="L43" s="129"/>
      <c r="M43" s="129"/>
      <c r="N43" s="129"/>
      <c r="O43" s="129"/>
      <c r="P43" s="129"/>
      <c r="Q43" s="129"/>
      <c r="R43" s="129"/>
      <c r="S43" s="129"/>
      <c r="T43" s="129"/>
      <c r="U43" s="129"/>
      <c r="V43" s="129"/>
      <c r="W43" s="129"/>
      <c r="X43" s="129"/>
      <c r="Y43" s="129"/>
      <c r="Z43" s="129"/>
    </row>
    <row r="44" ht="15.75" customHeight="1">
      <c r="A44" s="97"/>
      <c r="B44" s="53" t="s">
        <v>835</v>
      </c>
      <c r="C44" s="97"/>
      <c r="D44" s="153"/>
      <c r="E44" s="240"/>
      <c r="F44" s="241" t="str">
        <f t="shared" si="2"/>
        <v/>
      </c>
      <c r="G44" s="53"/>
      <c r="H44" s="129"/>
      <c r="I44" s="130"/>
      <c r="J44" s="129"/>
      <c r="K44" s="129"/>
      <c r="L44" s="129"/>
      <c r="M44" s="129"/>
      <c r="N44" s="129"/>
      <c r="O44" s="129"/>
      <c r="P44" s="129"/>
      <c r="Q44" s="129"/>
      <c r="R44" s="129"/>
      <c r="S44" s="129"/>
      <c r="T44" s="129"/>
      <c r="U44" s="129"/>
      <c r="V44" s="129"/>
      <c r="W44" s="129"/>
      <c r="X44" s="129"/>
      <c r="Y44" s="129"/>
      <c r="Z44" s="129"/>
    </row>
    <row r="45" ht="15.75" customHeight="1">
      <c r="A45" s="97"/>
      <c r="B45" s="53" t="s">
        <v>836</v>
      </c>
      <c r="C45" s="97"/>
      <c r="D45" s="153"/>
      <c r="E45" s="240"/>
      <c r="F45" s="241" t="str">
        <f t="shared" si="2"/>
        <v/>
      </c>
      <c r="G45" s="53"/>
      <c r="H45" s="129"/>
      <c r="I45" s="130"/>
      <c r="J45" s="129"/>
      <c r="K45" s="129"/>
      <c r="L45" s="129"/>
      <c r="M45" s="129"/>
      <c r="N45" s="129"/>
      <c r="O45" s="129"/>
      <c r="P45" s="129"/>
      <c r="Q45" s="129"/>
      <c r="R45" s="129"/>
      <c r="S45" s="129"/>
      <c r="T45" s="129"/>
      <c r="U45" s="129"/>
      <c r="V45" s="129"/>
      <c r="W45" s="129"/>
      <c r="X45" s="129"/>
      <c r="Y45" s="129"/>
      <c r="Z45" s="129"/>
    </row>
    <row r="46" ht="15.75" customHeight="1">
      <c r="A46" s="97"/>
      <c r="B46" s="53" t="s">
        <v>837</v>
      </c>
      <c r="C46" s="97"/>
      <c r="D46" s="153"/>
      <c r="E46" s="240"/>
      <c r="F46" s="241" t="str">
        <f t="shared" si="2"/>
        <v/>
      </c>
      <c r="G46" s="53"/>
      <c r="H46" s="129"/>
      <c r="I46" s="130"/>
      <c r="J46" s="129"/>
      <c r="K46" s="129"/>
      <c r="L46" s="129"/>
      <c r="M46" s="129"/>
      <c r="N46" s="129"/>
      <c r="O46" s="129"/>
      <c r="P46" s="129"/>
      <c r="Q46" s="129"/>
      <c r="R46" s="129"/>
      <c r="S46" s="129"/>
      <c r="T46" s="129"/>
      <c r="U46" s="129"/>
      <c r="V46" s="129"/>
      <c r="W46" s="129"/>
      <c r="X46" s="129"/>
      <c r="Y46" s="129"/>
      <c r="Z46" s="129"/>
    </row>
    <row r="47" ht="15.75" customHeight="1">
      <c r="A47" s="97"/>
      <c r="B47" s="53" t="s">
        <v>826</v>
      </c>
      <c r="C47" s="97"/>
      <c r="D47" s="153"/>
      <c r="E47" s="240"/>
      <c r="F47" s="241" t="str">
        <f t="shared" si="2"/>
        <v/>
      </c>
      <c r="G47" s="53"/>
      <c r="H47" s="129"/>
      <c r="I47" s="130"/>
      <c r="J47" s="129"/>
      <c r="K47" s="129"/>
      <c r="L47" s="129"/>
      <c r="M47" s="129"/>
      <c r="N47" s="129"/>
      <c r="O47" s="129"/>
      <c r="P47" s="129"/>
      <c r="Q47" s="129"/>
      <c r="R47" s="129"/>
      <c r="S47" s="129"/>
      <c r="T47" s="129"/>
      <c r="U47" s="129"/>
      <c r="V47" s="129"/>
      <c r="W47" s="129"/>
      <c r="X47" s="129"/>
      <c r="Y47" s="129"/>
      <c r="Z47" s="129"/>
    </row>
    <row r="48" ht="15.75" customHeight="1">
      <c r="A48" s="97"/>
      <c r="B48" s="53"/>
      <c r="C48" s="97"/>
      <c r="D48" s="153"/>
      <c r="E48" s="240"/>
      <c r="F48" s="241"/>
      <c r="G48" s="53"/>
      <c r="H48" s="129"/>
      <c r="I48" s="130"/>
      <c r="J48" s="129"/>
      <c r="K48" s="129"/>
      <c r="L48" s="129"/>
      <c r="M48" s="129"/>
      <c r="N48" s="129"/>
      <c r="O48" s="129"/>
      <c r="P48" s="129"/>
      <c r="Q48" s="129"/>
      <c r="R48" s="129"/>
      <c r="S48" s="129"/>
      <c r="T48" s="129"/>
      <c r="U48" s="129"/>
      <c r="V48" s="129"/>
      <c r="W48" s="129"/>
      <c r="X48" s="129"/>
      <c r="Y48" s="129"/>
      <c r="Z48" s="129"/>
    </row>
    <row r="49" ht="15.75" customHeight="1">
      <c r="A49" s="97">
        <v>3.0</v>
      </c>
      <c r="B49" s="53" t="s">
        <v>839</v>
      </c>
      <c r="C49" s="97" t="s">
        <v>702</v>
      </c>
      <c r="D49" s="127">
        <v>1.0</v>
      </c>
      <c r="E49" s="100"/>
      <c r="F49" s="241" t="str">
        <f>E49</f>
        <v/>
      </c>
      <c r="G49" s="53"/>
      <c r="H49" s="129"/>
      <c r="I49" s="130"/>
      <c r="J49" s="129"/>
      <c r="K49" s="129"/>
      <c r="L49" s="129"/>
      <c r="M49" s="129"/>
      <c r="N49" s="129"/>
      <c r="O49" s="129"/>
      <c r="P49" s="129"/>
      <c r="Q49" s="129"/>
      <c r="R49" s="129"/>
      <c r="S49" s="129"/>
      <c r="T49" s="129"/>
      <c r="U49" s="129"/>
      <c r="V49" s="129"/>
      <c r="W49" s="129"/>
      <c r="X49" s="129"/>
      <c r="Y49" s="129"/>
      <c r="Z49" s="129"/>
    </row>
    <row r="50" ht="15.75" customHeight="1">
      <c r="A50" s="97"/>
      <c r="B50" s="53"/>
      <c r="C50" s="97"/>
      <c r="D50" s="127"/>
      <c r="E50" s="157"/>
      <c r="F50" s="241"/>
      <c r="G50" s="53"/>
      <c r="H50" s="129"/>
      <c r="I50" s="130"/>
      <c r="J50" s="129"/>
      <c r="K50" s="129"/>
      <c r="L50" s="129"/>
      <c r="M50" s="129"/>
      <c r="N50" s="129"/>
      <c r="O50" s="129"/>
      <c r="P50" s="129"/>
      <c r="Q50" s="129"/>
      <c r="R50" s="129"/>
      <c r="S50" s="129"/>
      <c r="T50" s="129"/>
      <c r="U50" s="129"/>
      <c r="V50" s="129"/>
      <c r="W50" s="129"/>
      <c r="X50" s="129"/>
      <c r="Y50" s="129"/>
      <c r="Z50" s="129"/>
    </row>
    <row r="51" ht="15.75" customHeight="1">
      <c r="A51" s="97">
        <v>4.0</v>
      </c>
      <c r="B51" s="53" t="s">
        <v>840</v>
      </c>
      <c r="C51" s="97" t="s">
        <v>71</v>
      </c>
      <c r="D51" s="127">
        <v>1.0</v>
      </c>
      <c r="E51" s="240"/>
      <c r="F51" s="241">
        <f>E51*D51</f>
        <v>0</v>
      </c>
      <c r="G51" s="53"/>
      <c r="H51" s="129"/>
      <c r="I51" s="130"/>
      <c r="J51" s="129"/>
      <c r="K51" s="129"/>
      <c r="L51" s="129"/>
      <c r="M51" s="129"/>
      <c r="N51" s="129"/>
      <c r="O51" s="129"/>
      <c r="P51" s="129"/>
      <c r="Q51" s="129"/>
      <c r="R51" s="129"/>
      <c r="S51" s="129"/>
      <c r="T51" s="129"/>
      <c r="U51" s="129"/>
      <c r="V51" s="129"/>
      <c r="W51" s="129"/>
      <c r="X51" s="129"/>
      <c r="Y51" s="129"/>
      <c r="Z51" s="129"/>
    </row>
    <row r="52" ht="15.75" customHeight="1">
      <c r="A52" s="97"/>
      <c r="B52" s="61" t="s">
        <v>841</v>
      </c>
      <c r="C52" s="97"/>
      <c r="D52" s="127"/>
      <c r="E52" s="157"/>
      <c r="F52" s="241"/>
      <c r="G52" s="53"/>
      <c r="H52" s="129"/>
      <c r="I52" s="129"/>
      <c r="J52" s="129"/>
      <c r="K52" s="129"/>
      <c r="L52" s="129"/>
      <c r="M52" s="129"/>
      <c r="N52" s="129"/>
      <c r="O52" s="129"/>
      <c r="P52" s="129"/>
      <c r="Q52" s="129"/>
      <c r="R52" s="129"/>
      <c r="S52" s="129"/>
      <c r="T52" s="129"/>
      <c r="U52" s="129"/>
      <c r="V52" s="129"/>
      <c r="W52" s="129"/>
      <c r="X52" s="129"/>
      <c r="Y52" s="129"/>
      <c r="Z52" s="129"/>
    </row>
    <row r="53" ht="15.75" customHeight="1">
      <c r="A53" s="97"/>
      <c r="B53" s="53" t="s">
        <v>842</v>
      </c>
      <c r="C53" s="97"/>
      <c r="D53" s="127"/>
      <c r="E53" s="240"/>
      <c r="F53" s="241"/>
      <c r="G53" s="53"/>
      <c r="H53" s="129"/>
      <c r="I53" s="129"/>
      <c r="J53" s="129"/>
      <c r="K53" s="129"/>
      <c r="L53" s="129"/>
      <c r="M53" s="129"/>
      <c r="N53" s="129"/>
      <c r="O53" s="129"/>
      <c r="P53" s="129"/>
      <c r="Q53" s="129"/>
      <c r="R53" s="129"/>
      <c r="S53" s="129"/>
      <c r="T53" s="129"/>
      <c r="U53" s="129"/>
      <c r="V53" s="129"/>
      <c r="W53" s="129"/>
      <c r="X53" s="129"/>
      <c r="Y53" s="129"/>
      <c r="Z53" s="129"/>
    </row>
    <row r="54" ht="15.75" customHeight="1">
      <c r="A54" s="97"/>
      <c r="B54" s="53" t="s">
        <v>843</v>
      </c>
      <c r="C54" s="97"/>
      <c r="D54" s="153"/>
      <c r="E54" s="240"/>
      <c r="F54" s="241"/>
      <c r="G54" s="53"/>
      <c r="H54" s="129"/>
      <c r="I54" s="129"/>
      <c r="J54" s="129"/>
      <c r="K54" s="129"/>
      <c r="L54" s="129"/>
      <c r="M54" s="129"/>
      <c r="N54" s="129"/>
      <c r="O54" s="129"/>
      <c r="P54" s="129"/>
      <c r="Q54" s="129"/>
      <c r="R54" s="129"/>
      <c r="S54" s="129"/>
      <c r="T54" s="129"/>
      <c r="U54" s="129"/>
      <c r="V54" s="129"/>
      <c r="W54" s="129"/>
      <c r="X54" s="129"/>
      <c r="Y54" s="129"/>
      <c r="Z54" s="129"/>
    </row>
    <row r="55" ht="15.75" customHeight="1">
      <c r="A55" s="97"/>
      <c r="B55" s="61" t="s">
        <v>844</v>
      </c>
      <c r="C55" s="97"/>
      <c r="D55" s="153"/>
      <c r="E55" s="157"/>
      <c r="F55" s="241"/>
      <c r="G55" s="53"/>
      <c r="H55" s="129"/>
      <c r="I55" s="129"/>
      <c r="J55" s="129"/>
      <c r="K55" s="129"/>
      <c r="L55" s="129"/>
      <c r="M55" s="129"/>
      <c r="N55" s="129"/>
      <c r="O55" s="129"/>
      <c r="P55" s="129"/>
      <c r="Q55" s="129"/>
      <c r="R55" s="129"/>
      <c r="S55" s="129"/>
      <c r="T55" s="129"/>
      <c r="U55" s="129"/>
      <c r="V55" s="129"/>
      <c r="W55" s="129"/>
      <c r="X55" s="129"/>
      <c r="Y55" s="129"/>
      <c r="Z55" s="129"/>
    </row>
    <row r="56" ht="15.75" customHeight="1">
      <c r="A56" s="97"/>
      <c r="B56" s="61" t="s">
        <v>845</v>
      </c>
      <c r="C56" s="97"/>
      <c r="D56" s="153"/>
      <c r="E56" s="157"/>
      <c r="F56" s="241"/>
      <c r="G56" s="53"/>
      <c r="H56" s="129"/>
      <c r="I56" s="129"/>
      <c r="J56" s="129"/>
      <c r="K56" s="129"/>
      <c r="L56" s="129"/>
      <c r="M56" s="129"/>
      <c r="N56" s="129"/>
      <c r="O56" s="129"/>
      <c r="P56" s="129"/>
      <c r="Q56" s="129"/>
      <c r="R56" s="129"/>
      <c r="S56" s="129"/>
      <c r="T56" s="129"/>
      <c r="U56" s="129"/>
      <c r="V56" s="129"/>
      <c r="W56" s="129"/>
      <c r="X56" s="129"/>
      <c r="Y56" s="129"/>
      <c r="Z56" s="129"/>
    </row>
    <row r="57" ht="15.75" customHeight="1">
      <c r="A57" s="97"/>
      <c r="B57" s="61" t="s">
        <v>846</v>
      </c>
      <c r="C57" s="97"/>
      <c r="D57" s="153"/>
      <c r="E57" s="240"/>
      <c r="F57" s="246"/>
      <c r="G57" s="53"/>
      <c r="H57" s="129"/>
      <c r="I57" s="129"/>
      <c r="J57" s="129"/>
      <c r="K57" s="129"/>
      <c r="L57" s="129"/>
      <c r="M57" s="129"/>
      <c r="N57" s="129"/>
      <c r="O57" s="129"/>
      <c r="P57" s="129"/>
      <c r="Q57" s="129"/>
      <c r="R57" s="129"/>
      <c r="S57" s="129"/>
      <c r="T57" s="129"/>
      <c r="U57" s="129"/>
      <c r="V57" s="129"/>
      <c r="W57" s="129"/>
      <c r="X57" s="129"/>
      <c r="Y57" s="129"/>
      <c r="Z57" s="129"/>
    </row>
    <row r="58" ht="15.75" customHeight="1">
      <c r="A58" s="97"/>
      <c r="B58" s="53" t="s">
        <v>847</v>
      </c>
      <c r="C58" s="97"/>
      <c r="D58" s="153"/>
      <c r="E58" s="240"/>
      <c r="F58" s="241"/>
      <c r="G58" s="53"/>
      <c r="H58" s="129"/>
      <c r="I58" s="129"/>
      <c r="J58" s="129"/>
      <c r="K58" s="129"/>
      <c r="L58" s="129"/>
      <c r="M58" s="129"/>
      <c r="N58" s="129"/>
      <c r="O58" s="129"/>
      <c r="P58" s="129"/>
      <c r="Q58" s="129"/>
      <c r="R58" s="129"/>
      <c r="S58" s="129"/>
      <c r="T58" s="129"/>
      <c r="U58" s="129"/>
      <c r="V58" s="129"/>
      <c r="W58" s="129"/>
      <c r="X58" s="129"/>
      <c r="Y58" s="129"/>
      <c r="Z58" s="129"/>
    </row>
    <row r="59" ht="15.75" customHeight="1">
      <c r="A59" s="97"/>
      <c r="B59" s="53" t="s">
        <v>848</v>
      </c>
      <c r="C59" s="97"/>
      <c r="D59" s="153"/>
      <c r="E59" s="240"/>
      <c r="F59" s="241"/>
      <c r="G59" s="53"/>
      <c r="H59" s="129"/>
      <c r="I59" s="129"/>
      <c r="J59" s="129"/>
      <c r="K59" s="129"/>
      <c r="L59" s="129"/>
      <c r="M59" s="129"/>
      <c r="N59" s="129"/>
      <c r="O59" s="129"/>
      <c r="P59" s="129"/>
      <c r="Q59" s="129"/>
      <c r="R59" s="129"/>
      <c r="S59" s="129"/>
      <c r="T59" s="129"/>
      <c r="U59" s="129"/>
      <c r="V59" s="129"/>
      <c r="W59" s="129"/>
      <c r="X59" s="129"/>
      <c r="Y59" s="129"/>
      <c r="Z59" s="129"/>
    </row>
    <row r="60" ht="15.75" customHeight="1">
      <c r="A60" s="97"/>
      <c r="B60" s="53" t="s">
        <v>849</v>
      </c>
      <c r="C60" s="97"/>
      <c r="D60" s="153"/>
      <c r="E60" s="240"/>
      <c r="F60" s="241"/>
      <c r="G60" s="53"/>
      <c r="H60" s="129"/>
      <c r="I60" s="129"/>
      <c r="J60" s="129"/>
      <c r="K60" s="129"/>
      <c r="L60" s="129"/>
      <c r="M60" s="129"/>
      <c r="N60" s="129"/>
      <c r="O60" s="129"/>
      <c r="P60" s="129"/>
      <c r="Q60" s="129"/>
      <c r="R60" s="129"/>
      <c r="S60" s="129"/>
      <c r="T60" s="129"/>
      <c r="U60" s="129"/>
      <c r="V60" s="129"/>
      <c r="W60" s="129"/>
      <c r="X60" s="129"/>
      <c r="Y60" s="129"/>
      <c r="Z60" s="129"/>
    </row>
    <row r="61" ht="15.75" customHeight="1">
      <c r="A61" s="97"/>
      <c r="B61" s="53" t="s">
        <v>850</v>
      </c>
      <c r="C61" s="97"/>
      <c r="D61" s="153"/>
      <c r="E61" s="240"/>
      <c r="F61" s="241"/>
      <c r="G61" s="53"/>
      <c r="H61" s="129"/>
      <c r="I61" s="129"/>
      <c r="J61" s="129"/>
      <c r="K61" s="129"/>
      <c r="L61" s="129"/>
      <c r="M61" s="129"/>
      <c r="N61" s="129"/>
      <c r="O61" s="129"/>
      <c r="P61" s="129"/>
      <c r="Q61" s="129"/>
      <c r="R61" s="129"/>
      <c r="S61" s="129"/>
      <c r="T61" s="129"/>
      <c r="U61" s="129"/>
      <c r="V61" s="129"/>
      <c r="W61" s="129"/>
      <c r="X61" s="129"/>
      <c r="Y61" s="129"/>
      <c r="Z61" s="129"/>
    </row>
    <row r="62" ht="15.75" customHeight="1">
      <c r="A62" s="97"/>
      <c r="B62" s="53" t="s">
        <v>851</v>
      </c>
      <c r="C62" s="97"/>
      <c r="D62" s="153"/>
      <c r="E62" s="240"/>
      <c r="F62" s="241"/>
      <c r="G62" s="53"/>
      <c r="H62" s="129"/>
      <c r="I62" s="129"/>
      <c r="J62" s="129"/>
      <c r="K62" s="129"/>
      <c r="L62" s="129"/>
      <c r="M62" s="129"/>
      <c r="N62" s="129"/>
      <c r="O62" s="129"/>
      <c r="P62" s="129"/>
      <c r="Q62" s="129"/>
      <c r="R62" s="129"/>
      <c r="S62" s="129"/>
      <c r="T62" s="129"/>
      <c r="U62" s="129"/>
      <c r="V62" s="129"/>
      <c r="W62" s="129"/>
      <c r="X62" s="129"/>
      <c r="Y62" s="129"/>
      <c r="Z62" s="129"/>
    </row>
    <row r="63" ht="15.75" customHeight="1">
      <c r="A63" s="97"/>
      <c r="B63" s="53" t="s">
        <v>852</v>
      </c>
      <c r="C63" s="97"/>
      <c r="D63" s="153"/>
      <c r="E63" s="240"/>
      <c r="F63" s="241"/>
      <c r="G63" s="53"/>
      <c r="H63" s="129"/>
      <c r="I63" s="129"/>
      <c r="J63" s="129"/>
      <c r="K63" s="129"/>
      <c r="L63" s="129"/>
      <c r="M63" s="129"/>
      <c r="N63" s="129"/>
      <c r="O63" s="129"/>
      <c r="P63" s="129"/>
      <c r="Q63" s="129"/>
      <c r="R63" s="129"/>
      <c r="S63" s="129"/>
      <c r="T63" s="129"/>
      <c r="U63" s="129"/>
      <c r="V63" s="129"/>
      <c r="W63" s="129"/>
      <c r="X63" s="129"/>
      <c r="Y63" s="129"/>
      <c r="Z63" s="129"/>
    </row>
    <row r="64" ht="15.75" customHeight="1">
      <c r="A64" s="97"/>
      <c r="B64" s="53" t="s">
        <v>853</v>
      </c>
      <c r="C64" s="97"/>
      <c r="D64" s="153"/>
      <c r="E64" s="240"/>
      <c r="F64" s="241"/>
      <c r="G64" s="53"/>
      <c r="H64" s="129"/>
      <c r="I64" s="129"/>
      <c r="J64" s="129"/>
      <c r="K64" s="129"/>
      <c r="L64" s="129"/>
      <c r="M64" s="129"/>
      <c r="N64" s="129"/>
      <c r="O64" s="129"/>
      <c r="P64" s="129"/>
      <c r="Q64" s="129"/>
      <c r="R64" s="129"/>
      <c r="S64" s="129"/>
      <c r="T64" s="129"/>
      <c r="U64" s="129"/>
      <c r="V64" s="129"/>
      <c r="W64" s="129"/>
      <c r="X64" s="129"/>
      <c r="Y64" s="129"/>
      <c r="Z64" s="129"/>
    </row>
    <row r="65" ht="15.75" customHeight="1">
      <c r="A65" s="97"/>
      <c r="B65" s="53" t="s">
        <v>848</v>
      </c>
      <c r="C65" s="97"/>
      <c r="D65" s="153"/>
      <c r="E65" s="240"/>
      <c r="F65" s="241"/>
      <c r="G65" s="53"/>
      <c r="H65" s="129"/>
      <c r="I65" s="129"/>
      <c r="J65" s="129"/>
      <c r="K65" s="129"/>
      <c r="L65" s="129"/>
      <c r="M65" s="129"/>
      <c r="N65" s="129"/>
      <c r="O65" s="129"/>
      <c r="P65" s="129"/>
      <c r="Q65" s="129"/>
      <c r="R65" s="129"/>
      <c r="S65" s="129"/>
      <c r="T65" s="129"/>
      <c r="U65" s="129"/>
      <c r="V65" s="129"/>
      <c r="W65" s="129"/>
      <c r="X65" s="129"/>
      <c r="Y65" s="129"/>
      <c r="Z65" s="129"/>
    </row>
    <row r="66" ht="15.75" customHeight="1">
      <c r="A66" s="97"/>
      <c r="B66" s="53" t="s">
        <v>849</v>
      </c>
      <c r="C66" s="97"/>
      <c r="D66" s="153"/>
      <c r="E66" s="240"/>
      <c r="F66" s="241"/>
      <c r="G66" s="53"/>
      <c r="H66" s="129"/>
      <c r="I66" s="129"/>
      <c r="J66" s="129"/>
      <c r="K66" s="129"/>
      <c r="L66" s="129"/>
      <c r="M66" s="129"/>
      <c r="N66" s="129"/>
      <c r="O66" s="129"/>
      <c r="P66" s="129"/>
      <c r="Q66" s="129"/>
      <c r="R66" s="129"/>
      <c r="S66" s="129"/>
      <c r="T66" s="129"/>
      <c r="U66" s="129"/>
      <c r="V66" s="129"/>
      <c r="W66" s="129"/>
      <c r="X66" s="129"/>
      <c r="Y66" s="129"/>
      <c r="Z66" s="129"/>
    </row>
    <row r="67" ht="15.75" customHeight="1">
      <c r="A67" s="97"/>
      <c r="B67" s="53" t="s">
        <v>850</v>
      </c>
      <c r="C67" s="97"/>
      <c r="D67" s="153"/>
      <c r="E67" s="240"/>
      <c r="F67" s="241"/>
      <c r="G67" s="53"/>
      <c r="H67" s="129"/>
      <c r="I67" s="129"/>
      <c r="J67" s="129"/>
      <c r="K67" s="129"/>
      <c r="L67" s="129"/>
      <c r="M67" s="129"/>
      <c r="N67" s="129"/>
      <c r="O67" s="129"/>
      <c r="P67" s="129"/>
      <c r="Q67" s="129"/>
      <c r="R67" s="129"/>
      <c r="S67" s="129"/>
      <c r="T67" s="129"/>
      <c r="U67" s="129"/>
      <c r="V67" s="129"/>
      <c r="W67" s="129"/>
      <c r="X67" s="129"/>
      <c r="Y67" s="129"/>
      <c r="Z67" s="129"/>
    </row>
    <row r="68" ht="15.75" customHeight="1">
      <c r="A68" s="97"/>
      <c r="B68" s="53" t="s">
        <v>854</v>
      </c>
      <c r="C68" s="97"/>
      <c r="D68" s="153"/>
      <c r="E68" s="240"/>
      <c r="F68" s="241"/>
      <c r="G68" s="53"/>
      <c r="H68" s="129"/>
      <c r="I68" s="129"/>
      <c r="J68" s="129"/>
      <c r="K68" s="129"/>
      <c r="L68" s="129"/>
      <c r="M68" s="129"/>
      <c r="N68" s="129"/>
      <c r="O68" s="129"/>
      <c r="P68" s="129"/>
      <c r="Q68" s="129"/>
      <c r="R68" s="129"/>
      <c r="S68" s="129"/>
      <c r="T68" s="129"/>
      <c r="U68" s="129"/>
      <c r="V68" s="129"/>
      <c r="W68" s="129"/>
      <c r="X68" s="129"/>
      <c r="Y68" s="129"/>
      <c r="Z68" s="129"/>
    </row>
    <row r="69" ht="15.75" customHeight="1">
      <c r="A69" s="97"/>
      <c r="B69" s="53" t="s">
        <v>852</v>
      </c>
      <c r="C69" s="97"/>
      <c r="D69" s="153"/>
      <c r="E69" s="240"/>
      <c r="F69" s="241"/>
      <c r="G69" s="53"/>
      <c r="H69" s="129"/>
      <c r="I69" s="129"/>
      <c r="J69" s="129"/>
      <c r="K69" s="129"/>
      <c r="L69" s="129"/>
      <c r="M69" s="129"/>
      <c r="N69" s="129"/>
      <c r="O69" s="129"/>
      <c r="P69" s="129"/>
      <c r="Q69" s="129"/>
      <c r="R69" s="129"/>
      <c r="S69" s="129"/>
      <c r="T69" s="129"/>
      <c r="U69" s="129"/>
      <c r="V69" s="129"/>
      <c r="W69" s="129"/>
      <c r="X69" s="129"/>
      <c r="Y69" s="129"/>
      <c r="Z69" s="129"/>
    </row>
    <row r="70" ht="15.75" customHeight="1">
      <c r="A70" s="97"/>
      <c r="B70" s="61" t="s">
        <v>853</v>
      </c>
      <c r="C70" s="97"/>
      <c r="D70" s="153"/>
      <c r="E70" s="240"/>
      <c r="F70" s="241"/>
      <c r="G70" s="53"/>
      <c r="H70" s="129"/>
      <c r="I70" s="129"/>
      <c r="J70" s="129"/>
      <c r="K70" s="129"/>
      <c r="L70" s="129"/>
      <c r="M70" s="129"/>
      <c r="N70" s="129"/>
      <c r="O70" s="129"/>
      <c r="P70" s="129"/>
      <c r="Q70" s="129"/>
      <c r="R70" s="129"/>
      <c r="S70" s="129"/>
      <c r="T70" s="129"/>
      <c r="U70" s="129"/>
      <c r="V70" s="129"/>
      <c r="W70" s="129"/>
      <c r="X70" s="129"/>
      <c r="Y70" s="129"/>
      <c r="Z70" s="129"/>
    </row>
    <row r="71" ht="15.75" customHeight="1">
      <c r="A71" s="97"/>
      <c r="B71" s="61"/>
      <c r="C71" s="97"/>
      <c r="D71" s="53"/>
      <c r="E71" s="147"/>
      <c r="F71" s="241"/>
      <c r="G71" s="247"/>
      <c r="H71" s="129"/>
      <c r="I71" s="129"/>
      <c r="J71" s="129"/>
      <c r="K71" s="129"/>
      <c r="L71" s="129"/>
      <c r="M71" s="129"/>
      <c r="N71" s="129"/>
      <c r="O71" s="129"/>
      <c r="P71" s="129"/>
      <c r="Q71" s="129"/>
      <c r="R71" s="129"/>
      <c r="S71" s="129"/>
      <c r="T71" s="129"/>
      <c r="U71" s="129"/>
      <c r="V71" s="129"/>
      <c r="W71" s="129"/>
      <c r="X71" s="129"/>
      <c r="Y71" s="129"/>
      <c r="Z71" s="129"/>
    </row>
    <row r="72" ht="15.75" customHeight="1">
      <c r="A72" s="238"/>
      <c r="B72" s="238" t="s">
        <v>383</v>
      </c>
      <c r="C72" s="238"/>
      <c r="D72" s="238"/>
      <c r="E72" s="248"/>
      <c r="F72" s="239">
        <f>SUM(F14:F70)</f>
        <v>0</v>
      </c>
      <c r="G72" s="238"/>
      <c r="H72" s="204"/>
      <c r="I72" s="204"/>
      <c r="J72" s="204"/>
      <c r="K72" s="204"/>
      <c r="L72" s="204"/>
      <c r="M72" s="204"/>
      <c r="N72" s="204"/>
      <c r="O72" s="204"/>
      <c r="P72" s="204"/>
      <c r="Q72" s="204"/>
      <c r="R72" s="204"/>
      <c r="S72" s="204"/>
      <c r="T72" s="204"/>
      <c r="U72" s="204"/>
      <c r="V72" s="204"/>
      <c r="W72" s="204"/>
      <c r="X72" s="204"/>
      <c r="Y72" s="204"/>
      <c r="Z72" s="204"/>
    </row>
    <row r="73" ht="15.75" customHeight="1">
      <c r="A73" s="129"/>
      <c r="B73" s="129"/>
      <c r="C73" s="227"/>
      <c r="D73" s="129"/>
      <c r="E73" s="133"/>
      <c r="F73" s="228"/>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227"/>
      <c r="D74" s="129"/>
      <c r="E74" s="133"/>
      <c r="F74" s="228"/>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227"/>
      <c r="D75" s="129"/>
      <c r="E75" s="133"/>
      <c r="F75" s="228"/>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227"/>
      <c r="D76" s="129"/>
      <c r="E76" s="133"/>
      <c r="F76" s="228"/>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227"/>
      <c r="D77" s="129"/>
      <c r="E77" s="133"/>
      <c r="F77" s="228"/>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227"/>
      <c r="D78" s="129"/>
      <c r="E78" s="133"/>
      <c r="F78" s="228"/>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227"/>
      <c r="D79" s="129"/>
      <c r="E79" s="133"/>
      <c r="F79" s="228"/>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227"/>
      <c r="D80" s="129"/>
      <c r="E80" s="133"/>
      <c r="F80" s="228"/>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227"/>
      <c r="D81" s="129"/>
      <c r="E81" s="133"/>
      <c r="F81" s="228"/>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227"/>
      <c r="D82" s="129"/>
      <c r="E82" s="133"/>
      <c r="F82" s="228"/>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227"/>
      <c r="D83" s="129"/>
      <c r="E83" s="133"/>
      <c r="F83" s="228"/>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227"/>
      <c r="D84" s="129"/>
      <c r="E84" s="133"/>
      <c r="F84" s="228"/>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227"/>
      <c r="D85" s="129"/>
      <c r="E85" s="133"/>
      <c r="F85" s="228"/>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227"/>
      <c r="D86" s="129"/>
      <c r="E86" s="133"/>
      <c r="F86" s="228"/>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227"/>
      <c r="D87" s="129"/>
      <c r="E87" s="133"/>
      <c r="F87" s="228"/>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227"/>
      <c r="D88" s="129"/>
      <c r="E88" s="133"/>
      <c r="F88" s="228"/>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227"/>
      <c r="D89" s="129"/>
      <c r="E89" s="133"/>
      <c r="F89" s="228"/>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227"/>
      <c r="D90" s="129"/>
      <c r="E90" s="133"/>
      <c r="F90" s="228"/>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227"/>
      <c r="D91" s="129"/>
      <c r="E91" s="133"/>
      <c r="F91" s="228"/>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227"/>
      <c r="D92" s="129"/>
      <c r="E92" s="133"/>
      <c r="F92" s="228"/>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227"/>
      <c r="D93" s="129"/>
      <c r="E93" s="133"/>
      <c r="F93" s="228"/>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227"/>
      <c r="D94" s="129"/>
      <c r="E94" s="133"/>
      <c r="F94" s="228"/>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227"/>
      <c r="D95" s="129"/>
      <c r="E95" s="133"/>
      <c r="F95" s="228"/>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227"/>
      <c r="D96" s="129"/>
      <c r="E96" s="133"/>
      <c r="F96" s="228"/>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227"/>
      <c r="D97" s="129"/>
      <c r="E97" s="133"/>
      <c r="F97" s="228"/>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227"/>
      <c r="D98" s="129"/>
      <c r="E98" s="133"/>
      <c r="F98" s="228"/>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227"/>
      <c r="D99" s="129"/>
      <c r="E99" s="133"/>
      <c r="F99" s="228"/>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227"/>
      <c r="D100" s="129"/>
      <c r="E100" s="133"/>
      <c r="F100" s="228"/>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227"/>
      <c r="D101" s="129"/>
      <c r="E101" s="133"/>
      <c r="F101" s="228"/>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227"/>
      <c r="D102" s="129"/>
      <c r="E102" s="133"/>
      <c r="F102" s="228"/>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227"/>
      <c r="D103" s="129"/>
      <c r="E103" s="133"/>
      <c r="F103" s="228"/>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227"/>
      <c r="D104" s="129"/>
      <c r="E104" s="133"/>
      <c r="F104" s="228"/>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227"/>
      <c r="D105" s="129"/>
      <c r="E105" s="133"/>
      <c r="F105" s="228"/>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227"/>
      <c r="D106" s="129"/>
      <c r="E106" s="133"/>
      <c r="F106" s="228"/>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227"/>
      <c r="D107" s="129"/>
      <c r="E107" s="133"/>
      <c r="F107" s="228"/>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227"/>
      <c r="D108" s="129"/>
      <c r="E108" s="133"/>
      <c r="F108" s="228"/>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227"/>
      <c r="D109" s="129"/>
      <c r="E109" s="133"/>
      <c r="F109" s="228"/>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227"/>
      <c r="D110" s="129"/>
      <c r="E110" s="133"/>
      <c r="F110" s="228"/>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227"/>
      <c r="D111" s="129"/>
      <c r="E111" s="133"/>
      <c r="F111" s="228"/>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227"/>
      <c r="D112" s="129"/>
      <c r="E112" s="133"/>
      <c r="F112" s="228"/>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227"/>
      <c r="D113" s="129"/>
      <c r="E113" s="133"/>
      <c r="F113" s="228"/>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227"/>
      <c r="D114" s="129"/>
      <c r="E114" s="133"/>
      <c r="F114" s="228"/>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227"/>
      <c r="D115" s="129"/>
      <c r="E115" s="133"/>
      <c r="F115" s="228"/>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227"/>
      <c r="D116" s="129"/>
      <c r="E116" s="133"/>
      <c r="F116" s="228"/>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227"/>
      <c r="D117" s="129"/>
      <c r="E117" s="133"/>
      <c r="F117" s="228"/>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227"/>
      <c r="D118" s="129"/>
      <c r="E118" s="133"/>
      <c r="F118" s="228"/>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227"/>
      <c r="D119" s="129"/>
      <c r="E119" s="133"/>
      <c r="F119" s="228"/>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227"/>
      <c r="D120" s="129"/>
      <c r="E120" s="133"/>
      <c r="F120" s="228"/>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227"/>
      <c r="D121" s="129"/>
      <c r="E121" s="133"/>
      <c r="F121" s="228"/>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227"/>
      <c r="D122" s="129"/>
      <c r="E122" s="133"/>
      <c r="F122" s="228"/>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227"/>
      <c r="D123" s="129"/>
      <c r="E123" s="133"/>
      <c r="F123" s="228"/>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227"/>
      <c r="D124" s="129"/>
      <c r="E124" s="133"/>
      <c r="F124" s="228"/>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227"/>
      <c r="D125" s="129"/>
      <c r="E125" s="133"/>
      <c r="F125" s="228"/>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227"/>
      <c r="D126" s="129"/>
      <c r="E126" s="133"/>
      <c r="F126" s="228"/>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227"/>
      <c r="D127" s="129"/>
      <c r="E127" s="133"/>
      <c r="F127" s="228"/>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227"/>
      <c r="D128" s="129"/>
      <c r="E128" s="133"/>
      <c r="F128" s="228"/>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227"/>
      <c r="D129" s="129"/>
      <c r="E129" s="133"/>
      <c r="F129" s="228"/>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227"/>
      <c r="D130" s="129"/>
      <c r="E130" s="133"/>
      <c r="F130" s="228"/>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227"/>
      <c r="D131" s="129"/>
      <c r="E131" s="133"/>
      <c r="F131" s="228"/>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227"/>
      <c r="D132" s="129"/>
      <c r="E132" s="133"/>
      <c r="F132" s="228"/>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227"/>
      <c r="D133" s="129"/>
      <c r="E133" s="133"/>
      <c r="F133" s="228"/>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227"/>
      <c r="D134" s="129"/>
      <c r="E134" s="133"/>
      <c r="F134" s="228"/>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227"/>
      <c r="D135" s="129"/>
      <c r="E135" s="133"/>
      <c r="F135" s="228"/>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227"/>
      <c r="D136" s="129"/>
      <c r="E136" s="133"/>
      <c r="F136" s="228"/>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227"/>
      <c r="D137" s="129"/>
      <c r="E137" s="133"/>
      <c r="F137" s="228"/>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227"/>
      <c r="D138" s="129"/>
      <c r="E138" s="133"/>
      <c r="F138" s="228"/>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227"/>
      <c r="D139" s="129"/>
      <c r="E139" s="133"/>
      <c r="F139" s="228"/>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227"/>
      <c r="D140" s="129"/>
      <c r="E140" s="133"/>
      <c r="F140" s="228"/>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227"/>
      <c r="D141" s="129"/>
      <c r="E141" s="133"/>
      <c r="F141" s="228"/>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227"/>
      <c r="D142" s="129"/>
      <c r="E142" s="133"/>
      <c r="F142" s="228"/>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227"/>
      <c r="D143" s="129"/>
      <c r="E143" s="133"/>
      <c r="F143" s="228"/>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227"/>
      <c r="D144" s="129"/>
      <c r="E144" s="133"/>
      <c r="F144" s="228"/>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227"/>
      <c r="D145" s="129"/>
      <c r="E145" s="133"/>
      <c r="F145" s="228"/>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227"/>
      <c r="D146" s="129"/>
      <c r="E146" s="133"/>
      <c r="F146" s="228"/>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227"/>
      <c r="D147" s="129"/>
      <c r="E147" s="133"/>
      <c r="F147" s="228"/>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227"/>
      <c r="D148" s="129"/>
      <c r="E148" s="133"/>
      <c r="F148" s="228"/>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227"/>
      <c r="D149" s="129"/>
      <c r="E149" s="133"/>
      <c r="F149" s="228"/>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227"/>
      <c r="D150" s="129"/>
      <c r="E150" s="133"/>
      <c r="F150" s="228"/>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227"/>
      <c r="D151" s="129"/>
      <c r="E151" s="133"/>
      <c r="F151" s="228"/>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227"/>
      <c r="D152" s="129"/>
      <c r="E152" s="133"/>
      <c r="F152" s="228"/>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227"/>
      <c r="D153" s="129"/>
      <c r="E153" s="133"/>
      <c r="F153" s="228"/>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227"/>
      <c r="D154" s="129"/>
      <c r="E154" s="133"/>
      <c r="F154" s="228"/>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227"/>
      <c r="D155" s="129"/>
      <c r="E155" s="133"/>
      <c r="F155" s="228"/>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227"/>
      <c r="D156" s="129"/>
      <c r="E156" s="133"/>
      <c r="F156" s="228"/>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227"/>
      <c r="D157" s="129"/>
      <c r="E157" s="133"/>
      <c r="F157" s="228"/>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227"/>
      <c r="D158" s="129"/>
      <c r="E158" s="133"/>
      <c r="F158" s="228"/>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227"/>
      <c r="D159" s="129"/>
      <c r="E159" s="133"/>
      <c r="F159" s="228"/>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227"/>
      <c r="D160" s="129"/>
      <c r="E160" s="133"/>
      <c r="F160" s="228"/>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227"/>
      <c r="D161" s="129"/>
      <c r="E161" s="133"/>
      <c r="F161" s="228"/>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227"/>
      <c r="D162" s="129"/>
      <c r="E162" s="133"/>
      <c r="F162" s="228"/>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227"/>
      <c r="D163" s="129"/>
      <c r="E163" s="133"/>
      <c r="F163" s="228"/>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227"/>
      <c r="D164" s="129"/>
      <c r="E164" s="133"/>
      <c r="F164" s="228"/>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227"/>
      <c r="D165" s="129"/>
      <c r="E165" s="133"/>
      <c r="F165" s="228"/>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227"/>
      <c r="D166" s="129"/>
      <c r="E166" s="133"/>
      <c r="F166" s="228"/>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227"/>
      <c r="D167" s="129"/>
      <c r="E167" s="133"/>
      <c r="F167" s="228"/>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227"/>
      <c r="D168" s="129"/>
      <c r="E168" s="133"/>
      <c r="F168" s="228"/>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227"/>
      <c r="D169" s="129"/>
      <c r="E169" s="133"/>
      <c r="F169" s="228"/>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227"/>
      <c r="D170" s="129"/>
      <c r="E170" s="133"/>
      <c r="F170" s="228"/>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227"/>
      <c r="D171" s="129"/>
      <c r="E171" s="133"/>
      <c r="F171" s="228"/>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227"/>
      <c r="D172" s="129"/>
      <c r="E172" s="133"/>
      <c r="F172" s="228"/>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227"/>
      <c r="D173" s="129"/>
      <c r="E173" s="133"/>
      <c r="F173" s="228"/>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227"/>
      <c r="D174" s="129"/>
      <c r="E174" s="133"/>
      <c r="F174" s="228"/>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227"/>
      <c r="D175" s="129"/>
      <c r="E175" s="133"/>
      <c r="F175" s="228"/>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227"/>
      <c r="D176" s="129"/>
      <c r="E176" s="133"/>
      <c r="F176" s="228"/>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227"/>
      <c r="D177" s="129"/>
      <c r="E177" s="133"/>
      <c r="F177" s="228"/>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227"/>
      <c r="D178" s="129"/>
      <c r="E178" s="133"/>
      <c r="F178" s="228"/>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227"/>
      <c r="D179" s="129"/>
      <c r="E179" s="133"/>
      <c r="F179" s="228"/>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227"/>
      <c r="D180" s="129"/>
      <c r="E180" s="133"/>
      <c r="F180" s="228"/>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227"/>
      <c r="D181" s="129"/>
      <c r="E181" s="133"/>
      <c r="F181" s="228"/>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227"/>
      <c r="D182" s="129"/>
      <c r="E182" s="133"/>
      <c r="F182" s="228"/>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227"/>
      <c r="D183" s="129"/>
      <c r="E183" s="133"/>
      <c r="F183" s="228"/>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227"/>
      <c r="D184" s="129"/>
      <c r="E184" s="133"/>
      <c r="F184" s="228"/>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227"/>
      <c r="D185" s="129"/>
      <c r="E185" s="133"/>
      <c r="F185" s="228"/>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227"/>
      <c r="D186" s="129"/>
      <c r="E186" s="133"/>
      <c r="F186" s="228"/>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227"/>
      <c r="D187" s="129"/>
      <c r="E187" s="133"/>
      <c r="F187" s="228"/>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227"/>
      <c r="D188" s="129"/>
      <c r="E188" s="133"/>
      <c r="F188" s="228"/>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227"/>
      <c r="D189" s="129"/>
      <c r="E189" s="133"/>
      <c r="F189" s="228"/>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227"/>
      <c r="D190" s="129"/>
      <c r="E190" s="133"/>
      <c r="F190" s="228"/>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227"/>
      <c r="D191" s="129"/>
      <c r="E191" s="133"/>
      <c r="F191" s="228"/>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227"/>
      <c r="D192" s="129"/>
      <c r="E192" s="133"/>
      <c r="F192" s="228"/>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227"/>
      <c r="D193" s="129"/>
      <c r="E193" s="133"/>
      <c r="F193" s="228"/>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227"/>
      <c r="D194" s="129"/>
      <c r="E194" s="133"/>
      <c r="F194" s="228"/>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227"/>
      <c r="D195" s="129"/>
      <c r="E195" s="133"/>
      <c r="F195" s="228"/>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227"/>
      <c r="D196" s="129"/>
      <c r="E196" s="133"/>
      <c r="F196" s="228"/>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227"/>
      <c r="D197" s="129"/>
      <c r="E197" s="133"/>
      <c r="F197" s="228"/>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227"/>
      <c r="D198" s="129"/>
      <c r="E198" s="133"/>
      <c r="F198" s="228"/>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227"/>
      <c r="D199" s="129"/>
      <c r="E199" s="133"/>
      <c r="F199" s="228"/>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227"/>
      <c r="D200" s="129"/>
      <c r="E200" s="133"/>
      <c r="F200" s="228"/>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227"/>
      <c r="D201" s="129"/>
      <c r="E201" s="133"/>
      <c r="F201" s="228"/>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227"/>
      <c r="D202" s="129"/>
      <c r="E202" s="133"/>
      <c r="F202" s="228"/>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227"/>
      <c r="D203" s="129"/>
      <c r="E203" s="133"/>
      <c r="F203" s="228"/>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227"/>
      <c r="D204" s="129"/>
      <c r="E204" s="133"/>
      <c r="F204" s="228"/>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227"/>
      <c r="D205" s="129"/>
      <c r="E205" s="133"/>
      <c r="F205" s="228"/>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227"/>
      <c r="D206" s="129"/>
      <c r="E206" s="133"/>
      <c r="F206" s="228"/>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227"/>
      <c r="D207" s="129"/>
      <c r="E207" s="133"/>
      <c r="F207" s="228"/>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227"/>
      <c r="D208" s="129"/>
      <c r="E208" s="133"/>
      <c r="F208" s="228"/>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227"/>
      <c r="D209" s="129"/>
      <c r="E209" s="133"/>
      <c r="F209" s="228"/>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227"/>
      <c r="D210" s="129"/>
      <c r="E210" s="133"/>
      <c r="F210" s="228"/>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227"/>
      <c r="D211" s="129"/>
      <c r="E211" s="133"/>
      <c r="F211" s="228"/>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227"/>
      <c r="D212" s="129"/>
      <c r="E212" s="133"/>
      <c r="F212" s="228"/>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227"/>
      <c r="D213" s="129"/>
      <c r="E213" s="133"/>
      <c r="F213" s="228"/>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227"/>
      <c r="D214" s="129"/>
      <c r="E214" s="133"/>
      <c r="F214" s="228"/>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227"/>
      <c r="D215" s="129"/>
      <c r="E215" s="133"/>
      <c r="F215" s="228"/>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227"/>
      <c r="D216" s="129"/>
      <c r="E216" s="133"/>
      <c r="F216" s="228"/>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227"/>
      <c r="D217" s="129"/>
      <c r="E217" s="133"/>
      <c r="F217" s="228"/>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227"/>
      <c r="D218" s="129"/>
      <c r="E218" s="133"/>
      <c r="F218" s="228"/>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227"/>
      <c r="D219" s="129"/>
      <c r="E219" s="133"/>
      <c r="F219" s="228"/>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227"/>
      <c r="D220" s="129"/>
      <c r="E220" s="133"/>
      <c r="F220" s="228"/>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c r="A221" s="129"/>
      <c r="B221" s="129"/>
      <c r="C221" s="227"/>
      <c r="D221" s="129"/>
      <c r="E221" s="133"/>
      <c r="F221" s="228"/>
      <c r="G221" s="129"/>
      <c r="H221" s="129"/>
      <c r="I221" s="129"/>
      <c r="J221" s="129"/>
      <c r="K221" s="129"/>
      <c r="L221" s="129"/>
      <c r="M221" s="129"/>
      <c r="N221" s="129"/>
      <c r="O221" s="129"/>
      <c r="P221" s="129"/>
      <c r="Q221" s="129"/>
      <c r="R221" s="129"/>
      <c r="S221" s="129"/>
      <c r="T221" s="129"/>
      <c r="U221" s="129"/>
      <c r="V221" s="129"/>
      <c r="W221" s="129"/>
      <c r="X221" s="129"/>
      <c r="Y221" s="129"/>
      <c r="Z221" s="129"/>
    </row>
    <row r="222" ht="15.75" customHeight="1">
      <c r="A222" s="129"/>
      <c r="B222" s="129"/>
      <c r="C222" s="227"/>
      <c r="D222" s="129"/>
      <c r="E222" s="133"/>
      <c r="F222" s="228"/>
      <c r="G222" s="129"/>
      <c r="H222" s="129"/>
      <c r="I222" s="129"/>
      <c r="J222" s="129"/>
      <c r="K222" s="129"/>
      <c r="L222" s="129"/>
      <c r="M222" s="129"/>
      <c r="N222" s="129"/>
      <c r="O222" s="129"/>
      <c r="P222" s="129"/>
      <c r="Q222" s="129"/>
      <c r="R222" s="129"/>
      <c r="S222" s="129"/>
      <c r="T222" s="129"/>
      <c r="U222" s="129"/>
      <c r="V222" s="129"/>
      <c r="W222" s="129"/>
      <c r="X222" s="129"/>
      <c r="Y222" s="129"/>
      <c r="Z222" s="129"/>
    </row>
    <row r="223" ht="15.75" customHeight="1">
      <c r="A223" s="129"/>
      <c r="B223" s="129"/>
      <c r="C223" s="227"/>
      <c r="D223" s="129"/>
      <c r="E223" s="133"/>
      <c r="F223" s="228"/>
      <c r="G223" s="129"/>
      <c r="H223" s="129"/>
      <c r="I223" s="129"/>
      <c r="J223" s="129"/>
      <c r="K223" s="129"/>
      <c r="L223" s="129"/>
      <c r="M223" s="129"/>
      <c r="N223" s="129"/>
      <c r="O223" s="129"/>
      <c r="P223" s="129"/>
      <c r="Q223" s="129"/>
      <c r="R223" s="129"/>
      <c r="S223" s="129"/>
      <c r="T223" s="129"/>
      <c r="U223" s="129"/>
      <c r="V223" s="129"/>
      <c r="W223" s="129"/>
      <c r="X223" s="129"/>
      <c r="Y223" s="129"/>
      <c r="Z223" s="129"/>
    </row>
    <row r="224" ht="15.75" customHeight="1">
      <c r="A224" s="129"/>
      <c r="B224" s="129"/>
      <c r="C224" s="227"/>
      <c r="D224" s="129"/>
      <c r="E224" s="133"/>
      <c r="F224" s="228"/>
      <c r="G224" s="129"/>
      <c r="H224" s="129"/>
      <c r="I224" s="129"/>
      <c r="J224" s="129"/>
      <c r="K224" s="129"/>
      <c r="L224" s="129"/>
      <c r="M224" s="129"/>
      <c r="N224" s="129"/>
      <c r="O224" s="129"/>
      <c r="P224" s="129"/>
      <c r="Q224" s="129"/>
      <c r="R224" s="129"/>
      <c r="S224" s="129"/>
      <c r="T224" s="129"/>
      <c r="U224" s="129"/>
      <c r="V224" s="129"/>
      <c r="W224" s="129"/>
      <c r="X224" s="129"/>
      <c r="Y224" s="129"/>
      <c r="Z224" s="129"/>
    </row>
    <row r="225" ht="15.75" customHeight="1">
      <c r="A225" s="129"/>
      <c r="B225" s="129"/>
      <c r="C225" s="227"/>
      <c r="D225" s="129"/>
      <c r="E225" s="133"/>
      <c r="F225" s="228"/>
      <c r="G225" s="129"/>
      <c r="H225" s="129"/>
      <c r="I225" s="129"/>
      <c r="J225" s="129"/>
      <c r="K225" s="129"/>
      <c r="L225" s="129"/>
      <c r="M225" s="129"/>
      <c r="N225" s="129"/>
      <c r="O225" s="129"/>
      <c r="P225" s="129"/>
      <c r="Q225" s="129"/>
      <c r="R225" s="129"/>
      <c r="S225" s="129"/>
      <c r="T225" s="129"/>
      <c r="U225" s="129"/>
      <c r="V225" s="129"/>
      <c r="W225" s="129"/>
      <c r="X225" s="129"/>
      <c r="Y225" s="129"/>
      <c r="Z225" s="129"/>
    </row>
    <row r="226" ht="15.75" customHeight="1">
      <c r="A226" s="129"/>
      <c r="B226" s="129"/>
      <c r="C226" s="227"/>
      <c r="D226" s="129"/>
      <c r="E226" s="133"/>
      <c r="F226" s="228"/>
      <c r="G226" s="129"/>
      <c r="H226" s="129"/>
      <c r="I226" s="129"/>
      <c r="J226" s="129"/>
      <c r="K226" s="129"/>
      <c r="L226" s="129"/>
      <c r="M226" s="129"/>
      <c r="N226" s="129"/>
      <c r="O226" s="129"/>
      <c r="P226" s="129"/>
      <c r="Q226" s="129"/>
      <c r="R226" s="129"/>
      <c r="S226" s="129"/>
      <c r="T226" s="129"/>
      <c r="U226" s="129"/>
      <c r="V226" s="129"/>
      <c r="W226" s="129"/>
      <c r="X226" s="129"/>
      <c r="Y226" s="129"/>
      <c r="Z226" s="129"/>
    </row>
    <row r="227" ht="15.75" customHeight="1">
      <c r="A227" s="129"/>
      <c r="B227" s="129"/>
      <c r="C227" s="227"/>
      <c r="D227" s="129"/>
      <c r="E227" s="133"/>
      <c r="F227" s="228"/>
      <c r="G227" s="129"/>
      <c r="H227" s="129"/>
      <c r="I227" s="129"/>
      <c r="J227" s="129"/>
      <c r="K227" s="129"/>
      <c r="L227" s="129"/>
      <c r="M227" s="129"/>
      <c r="N227" s="129"/>
      <c r="O227" s="129"/>
      <c r="P227" s="129"/>
      <c r="Q227" s="129"/>
      <c r="R227" s="129"/>
      <c r="S227" s="129"/>
      <c r="T227" s="129"/>
      <c r="U227" s="129"/>
      <c r="V227" s="129"/>
      <c r="W227" s="129"/>
      <c r="X227" s="129"/>
      <c r="Y227" s="129"/>
      <c r="Z227" s="129"/>
    </row>
    <row r="228" ht="15.75" customHeight="1">
      <c r="A228" s="129"/>
      <c r="B228" s="129"/>
      <c r="C228" s="227"/>
      <c r="D228" s="129"/>
      <c r="E228" s="133"/>
      <c r="F228" s="228"/>
      <c r="G228" s="129"/>
      <c r="H228" s="129"/>
      <c r="I228" s="129"/>
      <c r="J228" s="129"/>
      <c r="K228" s="129"/>
      <c r="L228" s="129"/>
      <c r="M228" s="129"/>
      <c r="N228" s="129"/>
      <c r="O228" s="129"/>
      <c r="P228" s="129"/>
      <c r="Q228" s="129"/>
      <c r="R228" s="129"/>
      <c r="S228" s="129"/>
      <c r="T228" s="129"/>
      <c r="U228" s="129"/>
      <c r="V228" s="129"/>
      <c r="W228" s="129"/>
      <c r="X228" s="129"/>
      <c r="Y228" s="129"/>
      <c r="Z228" s="129"/>
    </row>
    <row r="229" ht="15.75" customHeight="1">
      <c r="A229" s="129"/>
      <c r="B229" s="129"/>
      <c r="C229" s="227"/>
      <c r="D229" s="129"/>
      <c r="E229" s="133"/>
      <c r="F229" s="228"/>
      <c r="G229" s="129"/>
      <c r="H229" s="129"/>
      <c r="I229" s="129"/>
      <c r="J229" s="129"/>
      <c r="K229" s="129"/>
      <c r="L229" s="129"/>
      <c r="M229" s="129"/>
      <c r="N229" s="129"/>
      <c r="O229" s="129"/>
      <c r="P229" s="129"/>
      <c r="Q229" s="129"/>
      <c r="R229" s="129"/>
      <c r="S229" s="129"/>
      <c r="T229" s="129"/>
      <c r="U229" s="129"/>
      <c r="V229" s="129"/>
      <c r="W229" s="129"/>
      <c r="X229" s="129"/>
      <c r="Y229" s="129"/>
      <c r="Z229" s="129"/>
    </row>
    <row r="230" ht="15.75" customHeight="1">
      <c r="A230" s="129"/>
      <c r="B230" s="129"/>
      <c r="C230" s="227"/>
      <c r="D230" s="129"/>
      <c r="E230" s="133"/>
      <c r="F230" s="228"/>
      <c r="G230" s="129"/>
      <c r="H230" s="129"/>
      <c r="I230" s="129"/>
      <c r="J230" s="129"/>
      <c r="K230" s="129"/>
      <c r="L230" s="129"/>
      <c r="M230" s="129"/>
      <c r="N230" s="129"/>
      <c r="O230" s="129"/>
      <c r="P230" s="129"/>
      <c r="Q230" s="129"/>
      <c r="R230" s="129"/>
      <c r="S230" s="129"/>
      <c r="T230" s="129"/>
      <c r="U230" s="129"/>
      <c r="V230" s="129"/>
      <c r="W230" s="129"/>
      <c r="X230" s="129"/>
      <c r="Y230" s="129"/>
      <c r="Z230" s="129"/>
    </row>
    <row r="231" ht="15.75" customHeight="1">
      <c r="A231" s="129"/>
      <c r="B231" s="129"/>
      <c r="C231" s="227"/>
      <c r="D231" s="129"/>
      <c r="E231" s="133"/>
      <c r="F231" s="228"/>
      <c r="G231" s="129"/>
      <c r="H231" s="129"/>
      <c r="I231" s="129"/>
      <c r="J231" s="129"/>
      <c r="K231" s="129"/>
      <c r="L231" s="129"/>
      <c r="M231" s="129"/>
      <c r="N231" s="129"/>
      <c r="O231" s="129"/>
      <c r="P231" s="129"/>
      <c r="Q231" s="129"/>
      <c r="R231" s="129"/>
      <c r="S231" s="129"/>
      <c r="T231" s="129"/>
      <c r="U231" s="129"/>
      <c r="V231" s="129"/>
      <c r="W231" s="129"/>
      <c r="X231" s="129"/>
      <c r="Y231" s="129"/>
      <c r="Z231" s="129"/>
    </row>
    <row r="232" ht="15.75" customHeight="1">
      <c r="A232" s="129"/>
      <c r="B232" s="129"/>
      <c r="C232" s="227"/>
      <c r="D232" s="129"/>
      <c r="E232" s="133"/>
      <c r="F232" s="228"/>
      <c r="G232" s="129"/>
      <c r="H232" s="129"/>
      <c r="I232" s="129"/>
      <c r="J232" s="129"/>
      <c r="K232" s="129"/>
      <c r="L232" s="129"/>
      <c r="M232" s="129"/>
      <c r="N232" s="129"/>
      <c r="O232" s="129"/>
      <c r="P232" s="129"/>
      <c r="Q232" s="129"/>
      <c r="R232" s="129"/>
      <c r="S232" s="129"/>
      <c r="T232" s="129"/>
      <c r="U232" s="129"/>
      <c r="V232" s="129"/>
      <c r="W232" s="129"/>
      <c r="X232" s="129"/>
      <c r="Y232" s="129"/>
      <c r="Z232" s="129"/>
    </row>
    <row r="233" ht="15.75" customHeight="1">
      <c r="A233" s="129"/>
      <c r="B233" s="129"/>
      <c r="C233" s="227"/>
      <c r="D233" s="129"/>
      <c r="E233" s="133"/>
      <c r="F233" s="228"/>
      <c r="G233" s="129"/>
      <c r="H233" s="129"/>
      <c r="I233" s="129"/>
      <c r="J233" s="129"/>
      <c r="K233" s="129"/>
      <c r="L233" s="129"/>
      <c r="M233" s="129"/>
      <c r="N233" s="129"/>
      <c r="O233" s="129"/>
      <c r="P233" s="129"/>
      <c r="Q233" s="129"/>
      <c r="R233" s="129"/>
      <c r="S233" s="129"/>
      <c r="T233" s="129"/>
      <c r="U233" s="129"/>
      <c r="V233" s="129"/>
      <c r="W233" s="129"/>
      <c r="X233" s="129"/>
      <c r="Y233" s="129"/>
      <c r="Z233" s="129"/>
    </row>
    <row r="234" ht="15.75" customHeight="1">
      <c r="A234" s="129"/>
      <c r="B234" s="129"/>
      <c r="C234" s="227"/>
      <c r="D234" s="129"/>
      <c r="E234" s="133"/>
      <c r="F234" s="228"/>
      <c r="G234" s="129"/>
      <c r="H234" s="129"/>
      <c r="I234" s="129"/>
      <c r="J234" s="129"/>
      <c r="K234" s="129"/>
      <c r="L234" s="129"/>
      <c r="M234" s="129"/>
      <c r="N234" s="129"/>
      <c r="O234" s="129"/>
      <c r="P234" s="129"/>
      <c r="Q234" s="129"/>
      <c r="R234" s="129"/>
      <c r="S234" s="129"/>
      <c r="T234" s="129"/>
      <c r="U234" s="129"/>
      <c r="V234" s="129"/>
      <c r="W234" s="129"/>
      <c r="X234" s="129"/>
      <c r="Y234" s="129"/>
      <c r="Z234" s="129"/>
    </row>
    <row r="235" ht="15.75" customHeight="1">
      <c r="A235" s="129"/>
      <c r="B235" s="129"/>
      <c r="C235" s="227"/>
      <c r="D235" s="129"/>
      <c r="E235" s="133"/>
      <c r="F235" s="228"/>
      <c r="G235" s="129"/>
      <c r="H235" s="129"/>
      <c r="I235" s="129"/>
      <c r="J235" s="129"/>
      <c r="K235" s="129"/>
      <c r="L235" s="129"/>
      <c r="M235" s="129"/>
      <c r="N235" s="129"/>
      <c r="O235" s="129"/>
      <c r="P235" s="129"/>
      <c r="Q235" s="129"/>
      <c r="R235" s="129"/>
      <c r="S235" s="129"/>
      <c r="T235" s="129"/>
      <c r="U235" s="129"/>
      <c r="V235" s="129"/>
      <c r="W235" s="129"/>
      <c r="X235" s="129"/>
      <c r="Y235" s="129"/>
      <c r="Z235" s="129"/>
    </row>
    <row r="236" ht="15.75" customHeight="1">
      <c r="A236" s="129"/>
      <c r="B236" s="129"/>
      <c r="C236" s="227"/>
      <c r="D236" s="129"/>
      <c r="E236" s="133"/>
      <c r="F236" s="228"/>
      <c r="G236" s="129"/>
      <c r="H236" s="129"/>
      <c r="I236" s="129"/>
      <c r="J236" s="129"/>
      <c r="K236" s="129"/>
      <c r="L236" s="129"/>
      <c r="M236" s="129"/>
      <c r="N236" s="129"/>
      <c r="O236" s="129"/>
      <c r="P236" s="129"/>
      <c r="Q236" s="129"/>
      <c r="R236" s="129"/>
      <c r="S236" s="129"/>
      <c r="T236" s="129"/>
      <c r="U236" s="129"/>
      <c r="V236" s="129"/>
      <c r="W236" s="129"/>
      <c r="X236" s="129"/>
      <c r="Y236" s="129"/>
      <c r="Z236" s="129"/>
    </row>
    <row r="237" ht="15.75" customHeight="1">
      <c r="A237" s="129"/>
      <c r="B237" s="129"/>
      <c r="C237" s="227"/>
      <c r="D237" s="129"/>
      <c r="E237" s="133"/>
      <c r="F237" s="228"/>
      <c r="G237" s="129"/>
      <c r="H237" s="129"/>
      <c r="I237" s="129"/>
      <c r="J237" s="129"/>
      <c r="K237" s="129"/>
      <c r="L237" s="129"/>
      <c r="M237" s="129"/>
      <c r="N237" s="129"/>
      <c r="O237" s="129"/>
      <c r="P237" s="129"/>
      <c r="Q237" s="129"/>
      <c r="R237" s="129"/>
      <c r="S237" s="129"/>
      <c r="T237" s="129"/>
      <c r="U237" s="129"/>
      <c r="V237" s="129"/>
      <c r="W237" s="129"/>
      <c r="X237" s="129"/>
      <c r="Y237" s="129"/>
      <c r="Z237" s="129"/>
    </row>
    <row r="238" ht="15.75" customHeight="1">
      <c r="A238" s="129"/>
      <c r="B238" s="129"/>
      <c r="C238" s="227"/>
      <c r="D238" s="129"/>
      <c r="E238" s="133"/>
      <c r="F238" s="228"/>
      <c r="G238" s="129"/>
      <c r="H238" s="129"/>
      <c r="I238" s="129"/>
      <c r="J238" s="129"/>
      <c r="K238" s="129"/>
      <c r="L238" s="129"/>
      <c r="M238" s="129"/>
      <c r="N238" s="129"/>
      <c r="O238" s="129"/>
      <c r="P238" s="129"/>
      <c r="Q238" s="129"/>
      <c r="R238" s="129"/>
      <c r="S238" s="129"/>
      <c r="T238" s="129"/>
      <c r="U238" s="129"/>
      <c r="V238" s="129"/>
      <c r="W238" s="129"/>
      <c r="X238" s="129"/>
      <c r="Y238" s="129"/>
      <c r="Z238" s="129"/>
    </row>
    <row r="239" ht="15.75" customHeight="1">
      <c r="A239" s="129"/>
      <c r="B239" s="129"/>
      <c r="C239" s="227"/>
      <c r="D239" s="129"/>
      <c r="E239" s="133"/>
      <c r="F239" s="228"/>
      <c r="G239" s="129"/>
      <c r="H239" s="129"/>
      <c r="I239" s="129"/>
      <c r="J239" s="129"/>
      <c r="K239" s="129"/>
      <c r="L239" s="129"/>
      <c r="M239" s="129"/>
      <c r="N239" s="129"/>
      <c r="O239" s="129"/>
      <c r="P239" s="129"/>
      <c r="Q239" s="129"/>
      <c r="R239" s="129"/>
      <c r="S239" s="129"/>
      <c r="T239" s="129"/>
      <c r="U239" s="129"/>
      <c r="V239" s="129"/>
      <c r="W239" s="129"/>
      <c r="X239" s="129"/>
      <c r="Y239" s="129"/>
      <c r="Z239" s="129"/>
    </row>
    <row r="240" ht="15.75" customHeight="1">
      <c r="A240" s="129"/>
      <c r="B240" s="129"/>
      <c r="C240" s="227"/>
      <c r="D240" s="129"/>
      <c r="E240" s="133"/>
      <c r="F240" s="228"/>
      <c r="G240" s="129"/>
      <c r="H240" s="129"/>
      <c r="I240" s="129"/>
      <c r="J240" s="129"/>
      <c r="K240" s="129"/>
      <c r="L240" s="129"/>
      <c r="M240" s="129"/>
      <c r="N240" s="129"/>
      <c r="O240" s="129"/>
      <c r="P240" s="129"/>
      <c r="Q240" s="129"/>
      <c r="R240" s="129"/>
      <c r="S240" s="129"/>
      <c r="T240" s="129"/>
      <c r="U240" s="129"/>
      <c r="V240" s="129"/>
      <c r="W240" s="129"/>
      <c r="X240" s="129"/>
      <c r="Y240" s="129"/>
      <c r="Z240" s="129"/>
    </row>
    <row r="241" ht="15.75" customHeight="1">
      <c r="A241" s="129"/>
      <c r="B241" s="129"/>
      <c r="C241" s="227"/>
      <c r="D241" s="129"/>
      <c r="E241" s="133"/>
      <c r="F241" s="228"/>
      <c r="G241" s="129"/>
      <c r="H241" s="129"/>
      <c r="I241" s="129"/>
      <c r="J241" s="129"/>
      <c r="K241" s="129"/>
      <c r="L241" s="129"/>
      <c r="M241" s="129"/>
      <c r="N241" s="129"/>
      <c r="O241" s="129"/>
      <c r="P241" s="129"/>
      <c r="Q241" s="129"/>
      <c r="R241" s="129"/>
      <c r="S241" s="129"/>
      <c r="T241" s="129"/>
      <c r="U241" s="129"/>
      <c r="V241" s="129"/>
      <c r="W241" s="129"/>
      <c r="X241" s="129"/>
      <c r="Y241" s="129"/>
      <c r="Z241" s="129"/>
    </row>
    <row r="242" ht="15.75" customHeight="1">
      <c r="A242" s="129"/>
      <c r="B242" s="129"/>
      <c r="C242" s="227"/>
      <c r="D242" s="129"/>
      <c r="E242" s="133"/>
      <c r="F242" s="228"/>
      <c r="G242" s="129"/>
      <c r="H242" s="129"/>
      <c r="I242" s="129"/>
      <c r="J242" s="129"/>
      <c r="K242" s="129"/>
      <c r="L242" s="129"/>
      <c r="M242" s="129"/>
      <c r="N242" s="129"/>
      <c r="O242" s="129"/>
      <c r="P242" s="129"/>
      <c r="Q242" s="129"/>
      <c r="R242" s="129"/>
      <c r="S242" s="129"/>
      <c r="T242" s="129"/>
      <c r="U242" s="129"/>
      <c r="V242" s="129"/>
      <c r="W242" s="129"/>
      <c r="X242" s="129"/>
      <c r="Y242" s="129"/>
      <c r="Z242" s="129"/>
    </row>
    <row r="243" ht="15.75" customHeight="1">
      <c r="A243" s="129"/>
      <c r="B243" s="129"/>
      <c r="C243" s="227"/>
      <c r="D243" s="129"/>
      <c r="E243" s="133"/>
      <c r="F243" s="228"/>
      <c r="G243" s="129"/>
      <c r="H243" s="129"/>
      <c r="I243" s="129"/>
      <c r="J243" s="129"/>
      <c r="K243" s="129"/>
      <c r="L243" s="129"/>
      <c r="M243" s="129"/>
      <c r="N243" s="129"/>
      <c r="O243" s="129"/>
      <c r="P243" s="129"/>
      <c r="Q243" s="129"/>
      <c r="R243" s="129"/>
      <c r="S243" s="129"/>
      <c r="T243" s="129"/>
      <c r="U243" s="129"/>
      <c r="V243" s="129"/>
      <c r="W243" s="129"/>
      <c r="X243" s="129"/>
      <c r="Y243" s="129"/>
      <c r="Z243" s="129"/>
    </row>
    <row r="244" ht="15.75" customHeight="1">
      <c r="A244" s="129"/>
      <c r="B244" s="129"/>
      <c r="C244" s="227"/>
      <c r="D244" s="129"/>
      <c r="E244" s="133"/>
      <c r="F244" s="228"/>
      <c r="G244" s="129"/>
      <c r="H244" s="129"/>
      <c r="I244" s="129"/>
      <c r="J244" s="129"/>
      <c r="K244" s="129"/>
      <c r="L244" s="129"/>
      <c r="M244" s="129"/>
      <c r="N244" s="129"/>
      <c r="O244" s="129"/>
      <c r="P244" s="129"/>
      <c r="Q244" s="129"/>
      <c r="R244" s="129"/>
      <c r="S244" s="129"/>
      <c r="T244" s="129"/>
      <c r="U244" s="129"/>
      <c r="V244" s="129"/>
      <c r="W244" s="129"/>
      <c r="X244" s="129"/>
      <c r="Y244" s="129"/>
      <c r="Z244" s="129"/>
    </row>
    <row r="245" ht="15.75" customHeight="1">
      <c r="A245" s="129"/>
      <c r="B245" s="129"/>
      <c r="C245" s="227"/>
      <c r="D245" s="129"/>
      <c r="E245" s="133"/>
      <c r="F245" s="228"/>
      <c r="G245" s="129"/>
      <c r="H245" s="129"/>
      <c r="I245" s="129"/>
      <c r="J245" s="129"/>
      <c r="K245" s="129"/>
      <c r="L245" s="129"/>
      <c r="M245" s="129"/>
      <c r="N245" s="129"/>
      <c r="O245" s="129"/>
      <c r="P245" s="129"/>
      <c r="Q245" s="129"/>
      <c r="R245" s="129"/>
      <c r="S245" s="129"/>
      <c r="T245" s="129"/>
      <c r="U245" s="129"/>
      <c r="V245" s="129"/>
      <c r="W245" s="129"/>
      <c r="X245" s="129"/>
      <c r="Y245" s="129"/>
      <c r="Z245" s="129"/>
    </row>
    <row r="246" ht="15.75" customHeight="1">
      <c r="A246" s="129"/>
      <c r="B246" s="129"/>
      <c r="C246" s="227"/>
      <c r="D246" s="129"/>
      <c r="E246" s="133"/>
      <c r="F246" s="228"/>
      <c r="G246" s="129"/>
      <c r="H246" s="129"/>
      <c r="I246" s="129"/>
      <c r="J246" s="129"/>
      <c r="K246" s="129"/>
      <c r="L246" s="129"/>
      <c r="M246" s="129"/>
      <c r="N246" s="129"/>
      <c r="O246" s="129"/>
      <c r="P246" s="129"/>
      <c r="Q246" s="129"/>
      <c r="R246" s="129"/>
      <c r="S246" s="129"/>
      <c r="T246" s="129"/>
      <c r="U246" s="129"/>
      <c r="V246" s="129"/>
      <c r="W246" s="129"/>
      <c r="X246" s="129"/>
      <c r="Y246" s="129"/>
      <c r="Z246" s="129"/>
    </row>
    <row r="247" ht="15.75" customHeight="1">
      <c r="A247" s="129"/>
      <c r="B247" s="129"/>
      <c r="C247" s="227"/>
      <c r="D247" s="129"/>
      <c r="E247" s="133"/>
      <c r="F247" s="228"/>
      <c r="G247" s="129"/>
      <c r="H247" s="129"/>
      <c r="I247" s="129"/>
      <c r="J247" s="129"/>
      <c r="K247" s="129"/>
      <c r="L247" s="129"/>
      <c r="M247" s="129"/>
      <c r="N247" s="129"/>
      <c r="O247" s="129"/>
      <c r="P247" s="129"/>
      <c r="Q247" s="129"/>
      <c r="R247" s="129"/>
      <c r="S247" s="129"/>
      <c r="T247" s="129"/>
      <c r="U247" s="129"/>
      <c r="V247" s="129"/>
      <c r="W247" s="129"/>
      <c r="X247" s="129"/>
      <c r="Y247" s="129"/>
      <c r="Z247" s="129"/>
    </row>
    <row r="248" ht="15.75" customHeight="1">
      <c r="A248" s="129"/>
      <c r="B248" s="129"/>
      <c r="C248" s="227"/>
      <c r="D248" s="129"/>
      <c r="E248" s="133"/>
      <c r="F248" s="228"/>
      <c r="G248" s="129"/>
      <c r="H248" s="129"/>
      <c r="I248" s="129"/>
      <c r="J248" s="129"/>
      <c r="K248" s="129"/>
      <c r="L248" s="129"/>
      <c r="M248" s="129"/>
      <c r="N248" s="129"/>
      <c r="O248" s="129"/>
      <c r="P248" s="129"/>
      <c r="Q248" s="129"/>
      <c r="R248" s="129"/>
      <c r="S248" s="129"/>
      <c r="T248" s="129"/>
      <c r="U248" s="129"/>
      <c r="V248" s="129"/>
      <c r="W248" s="129"/>
      <c r="X248" s="129"/>
      <c r="Y248" s="129"/>
      <c r="Z248" s="129"/>
    </row>
    <row r="249" ht="15.75" customHeight="1">
      <c r="A249" s="129"/>
      <c r="B249" s="129"/>
      <c r="C249" s="227"/>
      <c r="D249" s="129"/>
      <c r="E249" s="133"/>
      <c r="F249" s="228"/>
      <c r="G249" s="129"/>
      <c r="H249" s="129"/>
      <c r="I249" s="129"/>
      <c r="J249" s="129"/>
      <c r="K249" s="129"/>
      <c r="L249" s="129"/>
      <c r="M249" s="129"/>
      <c r="N249" s="129"/>
      <c r="O249" s="129"/>
      <c r="P249" s="129"/>
      <c r="Q249" s="129"/>
      <c r="R249" s="129"/>
      <c r="S249" s="129"/>
      <c r="T249" s="129"/>
      <c r="U249" s="129"/>
      <c r="V249" s="129"/>
      <c r="W249" s="129"/>
      <c r="X249" s="129"/>
      <c r="Y249" s="129"/>
      <c r="Z249" s="129"/>
    </row>
    <row r="250" ht="15.75" customHeight="1">
      <c r="A250" s="129"/>
      <c r="B250" s="129"/>
      <c r="C250" s="227"/>
      <c r="D250" s="129"/>
      <c r="E250" s="133"/>
      <c r="F250" s="228"/>
      <c r="G250" s="129"/>
      <c r="H250" s="129"/>
      <c r="I250" s="129"/>
      <c r="J250" s="129"/>
      <c r="K250" s="129"/>
      <c r="L250" s="129"/>
      <c r="M250" s="129"/>
      <c r="N250" s="129"/>
      <c r="O250" s="129"/>
      <c r="P250" s="129"/>
      <c r="Q250" s="129"/>
      <c r="R250" s="129"/>
      <c r="S250" s="129"/>
      <c r="T250" s="129"/>
      <c r="U250" s="129"/>
      <c r="V250" s="129"/>
      <c r="W250" s="129"/>
      <c r="X250" s="129"/>
      <c r="Y250" s="129"/>
      <c r="Z250" s="129"/>
    </row>
    <row r="251" ht="15.75" customHeight="1">
      <c r="A251" s="129"/>
      <c r="B251" s="129"/>
      <c r="C251" s="227"/>
      <c r="D251" s="129"/>
      <c r="E251" s="133"/>
      <c r="F251" s="228"/>
      <c r="G251" s="129"/>
      <c r="H251" s="129"/>
      <c r="I251" s="129"/>
      <c r="J251" s="129"/>
      <c r="K251" s="129"/>
      <c r="L251" s="129"/>
      <c r="M251" s="129"/>
      <c r="N251" s="129"/>
      <c r="O251" s="129"/>
      <c r="P251" s="129"/>
      <c r="Q251" s="129"/>
      <c r="R251" s="129"/>
      <c r="S251" s="129"/>
      <c r="T251" s="129"/>
      <c r="U251" s="129"/>
      <c r="V251" s="129"/>
      <c r="W251" s="129"/>
      <c r="X251" s="129"/>
      <c r="Y251" s="129"/>
      <c r="Z251" s="129"/>
    </row>
    <row r="252" ht="15.75" customHeight="1">
      <c r="A252" s="129"/>
      <c r="B252" s="129"/>
      <c r="C252" s="227"/>
      <c r="D252" s="129"/>
      <c r="E252" s="133"/>
      <c r="F252" s="228"/>
      <c r="G252" s="129"/>
      <c r="H252" s="129"/>
      <c r="I252" s="129"/>
      <c r="J252" s="129"/>
      <c r="K252" s="129"/>
      <c r="L252" s="129"/>
      <c r="M252" s="129"/>
      <c r="N252" s="129"/>
      <c r="O252" s="129"/>
      <c r="P252" s="129"/>
      <c r="Q252" s="129"/>
      <c r="R252" s="129"/>
      <c r="S252" s="129"/>
      <c r="T252" s="129"/>
      <c r="U252" s="129"/>
      <c r="V252" s="129"/>
      <c r="W252" s="129"/>
      <c r="X252" s="129"/>
      <c r="Y252" s="129"/>
      <c r="Z252" s="129"/>
    </row>
    <row r="253" ht="15.75" customHeight="1">
      <c r="A253" s="129"/>
      <c r="B253" s="129"/>
      <c r="C253" s="227"/>
      <c r="D253" s="129"/>
      <c r="E253" s="133"/>
      <c r="F253" s="228"/>
      <c r="G253" s="129"/>
      <c r="H253" s="129"/>
      <c r="I253" s="129"/>
      <c r="J253" s="129"/>
      <c r="K253" s="129"/>
      <c r="L253" s="129"/>
      <c r="M253" s="129"/>
      <c r="N253" s="129"/>
      <c r="O253" s="129"/>
      <c r="P253" s="129"/>
      <c r="Q253" s="129"/>
      <c r="R253" s="129"/>
      <c r="S253" s="129"/>
      <c r="T253" s="129"/>
      <c r="U253" s="129"/>
      <c r="V253" s="129"/>
      <c r="W253" s="129"/>
      <c r="X253" s="129"/>
      <c r="Y253" s="129"/>
      <c r="Z253" s="129"/>
    </row>
    <row r="254" ht="15.75" customHeight="1">
      <c r="A254" s="129"/>
      <c r="B254" s="129"/>
      <c r="C254" s="227"/>
      <c r="D254" s="129"/>
      <c r="E254" s="133"/>
      <c r="F254" s="228"/>
      <c r="G254" s="129"/>
      <c r="H254" s="129"/>
      <c r="I254" s="129"/>
      <c r="J254" s="129"/>
      <c r="K254" s="129"/>
      <c r="L254" s="129"/>
      <c r="M254" s="129"/>
      <c r="N254" s="129"/>
      <c r="O254" s="129"/>
      <c r="P254" s="129"/>
      <c r="Q254" s="129"/>
      <c r="R254" s="129"/>
      <c r="S254" s="129"/>
      <c r="T254" s="129"/>
      <c r="U254" s="129"/>
      <c r="V254" s="129"/>
      <c r="W254" s="129"/>
      <c r="X254" s="129"/>
      <c r="Y254" s="129"/>
      <c r="Z254" s="129"/>
    </row>
    <row r="255" ht="15.75" customHeight="1">
      <c r="A255" s="129"/>
      <c r="B255" s="129"/>
      <c r="C255" s="227"/>
      <c r="D255" s="129"/>
      <c r="E255" s="133"/>
      <c r="F255" s="228"/>
      <c r="G255" s="129"/>
      <c r="H255" s="129"/>
      <c r="I255" s="129"/>
      <c r="J255" s="129"/>
      <c r="K255" s="129"/>
      <c r="L255" s="129"/>
      <c r="M255" s="129"/>
      <c r="N255" s="129"/>
      <c r="O255" s="129"/>
      <c r="P255" s="129"/>
      <c r="Q255" s="129"/>
      <c r="R255" s="129"/>
      <c r="S255" s="129"/>
      <c r="T255" s="129"/>
      <c r="U255" s="129"/>
      <c r="V255" s="129"/>
      <c r="W255" s="129"/>
      <c r="X255" s="129"/>
      <c r="Y255" s="129"/>
      <c r="Z255" s="129"/>
    </row>
    <row r="256" ht="15.75" customHeight="1">
      <c r="A256" s="129"/>
      <c r="B256" s="129"/>
      <c r="C256" s="227"/>
      <c r="D256" s="129"/>
      <c r="E256" s="133"/>
      <c r="F256" s="228"/>
      <c r="G256" s="129"/>
      <c r="H256" s="129"/>
      <c r="I256" s="129"/>
      <c r="J256" s="129"/>
      <c r="K256" s="129"/>
      <c r="L256" s="129"/>
      <c r="M256" s="129"/>
      <c r="N256" s="129"/>
      <c r="O256" s="129"/>
      <c r="P256" s="129"/>
      <c r="Q256" s="129"/>
      <c r="R256" s="129"/>
      <c r="S256" s="129"/>
      <c r="T256" s="129"/>
      <c r="U256" s="129"/>
      <c r="V256" s="129"/>
      <c r="W256" s="129"/>
      <c r="X256" s="129"/>
      <c r="Y256" s="129"/>
      <c r="Z256" s="129"/>
    </row>
    <row r="257" ht="15.75" customHeight="1">
      <c r="A257" s="129"/>
      <c r="B257" s="129"/>
      <c r="C257" s="227"/>
      <c r="D257" s="129"/>
      <c r="E257" s="133"/>
      <c r="F257" s="228"/>
      <c r="G257" s="129"/>
      <c r="H257" s="129"/>
      <c r="I257" s="129"/>
      <c r="J257" s="129"/>
      <c r="K257" s="129"/>
      <c r="L257" s="129"/>
      <c r="M257" s="129"/>
      <c r="N257" s="129"/>
      <c r="O257" s="129"/>
      <c r="P257" s="129"/>
      <c r="Q257" s="129"/>
      <c r="R257" s="129"/>
      <c r="S257" s="129"/>
      <c r="T257" s="129"/>
      <c r="U257" s="129"/>
      <c r="V257" s="129"/>
      <c r="W257" s="129"/>
      <c r="X257" s="129"/>
      <c r="Y257" s="129"/>
      <c r="Z257" s="129"/>
    </row>
    <row r="258" ht="15.75" customHeight="1">
      <c r="A258" s="129"/>
      <c r="B258" s="129"/>
      <c r="C258" s="227"/>
      <c r="D258" s="129"/>
      <c r="E258" s="133"/>
      <c r="F258" s="228"/>
      <c r="G258" s="129"/>
      <c r="H258" s="129"/>
      <c r="I258" s="129"/>
      <c r="J258" s="129"/>
      <c r="K258" s="129"/>
      <c r="L258" s="129"/>
      <c r="M258" s="129"/>
      <c r="N258" s="129"/>
      <c r="O258" s="129"/>
      <c r="P258" s="129"/>
      <c r="Q258" s="129"/>
      <c r="R258" s="129"/>
      <c r="S258" s="129"/>
      <c r="T258" s="129"/>
      <c r="U258" s="129"/>
      <c r="V258" s="129"/>
      <c r="W258" s="129"/>
      <c r="X258" s="129"/>
      <c r="Y258" s="129"/>
      <c r="Z258" s="129"/>
    </row>
    <row r="259" ht="15.75" customHeight="1">
      <c r="A259" s="129"/>
      <c r="B259" s="129"/>
      <c r="C259" s="227"/>
      <c r="D259" s="129"/>
      <c r="E259" s="133"/>
      <c r="F259" s="228"/>
      <c r="G259" s="129"/>
      <c r="H259" s="129"/>
      <c r="I259" s="129"/>
      <c r="J259" s="129"/>
      <c r="K259" s="129"/>
      <c r="L259" s="129"/>
      <c r="M259" s="129"/>
      <c r="N259" s="129"/>
      <c r="O259" s="129"/>
      <c r="P259" s="129"/>
      <c r="Q259" s="129"/>
      <c r="R259" s="129"/>
      <c r="S259" s="129"/>
      <c r="T259" s="129"/>
      <c r="U259" s="129"/>
      <c r="V259" s="129"/>
      <c r="W259" s="129"/>
      <c r="X259" s="129"/>
      <c r="Y259" s="129"/>
      <c r="Z259" s="129"/>
    </row>
    <row r="260" ht="15.75" customHeight="1">
      <c r="A260" s="129"/>
      <c r="B260" s="129"/>
      <c r="C260" s="227"/>
      <c r="D260" s="129"/>
      <c r="E260" s="133"/>
      <c r="F260" s="228"/>
      <c r="G260" s="129"/>
      <c r="H260" s="129"/>
      <c r="I260" s="129"/>
      <c r="J260" s="129"/>
      <c r="K260" s="129"/>
      <c r="L260" s="129"/>
      <c r="M260" s="129"/>
      <c r="N260" s="129"/>
      <c r="O260" s="129"/>
      <c r="P260" s="129"/>
      <c r="Q260" s="129"/>
      <c r="R260" s="129"/>
      <c r="S260" s="129"/>
      <c r="T260" s="129"/>
      <c r="U260" s="129"/>
      <c r="V260" s="129"/>
      <c r="W260" s="129"/>
      <c r="X260" s="129"/>
      <c r="Y260" s="129"/>
      <c r="Z260" s="129"/>
    </row>
    <row r="261" ht="15.75" customHeight="1">
      <c r="A261" s="129"/>
      <c r="B261" s="129"/>
      <c r="C261" s="227"/>
      <c r="D261" s="129"/>
      <c r="E261" s="133"/>
      <c r="F261" s="228"/>
      <c r="G261" s="129"/>
      <c r="H261" s="129"/>
      <c r="I261" s="129"/>
      <c r="J261" s="129"/>
      <c r="K261" s="129"/>
      <c r="L261" s="129"/>
      <c r="M261" s="129"/>
      <c r="N261" s="129"/>
      <c r="O261" s="129"/>
      <c r="P261" s="129"/>
      <c r="Q261" s="129"/>
      <c r="R261" s="129"/>
      <c r="S261" s="129"/>
      <c r="T261" s="129"/>
      <c r="U261" s="129"/>
      <c r="V261" s="129"/>
      <c r="W261" s="129"/>
      <c r="X261" s="129"/>
      <c r="Y261" s="129"/>
      <c r="Z261" s="129"/>
    </row>
    <row r="262" ht="15.75" customHeight="1">
      <c r="A262" s="129"/>
      <c r="B262" s="129"/>
      <c r="C262" s="227"/>
      <c r="D262" s="129"/>
      <c r="E262" s="133"/>
      <c r="F262" s="228"/>
      <c r="G262" s="129"/>
      <c r="H262" s="129"/>
      <c r="I262" s="129"/>
      <c r="J262" s="129"/>
      <c r="K262" s="129"/>
      <c r="L262" s="129"/>
      <c r="M262" s="129"/>
      <c r="N262" s="129"/>
      <c r="O262" s="129"/>
      <c r="P262" s="129"/>
      <c r="Q262" s="129"/>
      <c r="R262" s="129"/>
      <c r="S262" s="129"/>
      <c r="T262" s="129"/>
      <c r="U262" s="129"/>
      <c r="V262" s="129"/>
      <c r="W262" s="129"/>
      <c r="X262" s="129"/>
      <c r="Y262" s="129"/>
      <c r="Z262" s="129"/>
    </row>
    <row r="263" ht="15.75" customHeight="1">
      <c r="A263" s="129"/>
      <c r="B263" s="129"/>
      <c r="C263" s="227"/>
      <c r="D263" s="129"/>
      <c r="E263" s="133"/>
      <c r="F263" s="228"/>
      <c r="G263" s="129"/>
      <c r="H263" s="129"/>
      <c r="I263" s="129"/>
      <c r="J263" s="129"/>
      <c r="K263" s="129"/>
      <c r="L263" s="129"/>
      <c r="M263" s="129"/>
      <c r="N263" s="129"/>
      <c r="O263" s="129"/>
      <c r="P263" s="129"/>
      <c r="Q263" s="129"/>
      <c r="R263" s="129"/>
      <c r="S263" s="129"/>
      <c r="T263" s="129"/>
      <c r="U263" s="129"/>
      <c r="V263" s="129"/>
      <c r="W263" s="129"/>
      <c r="X263" s="129"/>
      <c r="Y263" s="129"/>
      <c r="Z263" s="129"/>
    </row>
    <row r="264" ht="15.75" customHeight="1">
      <c r="A264" s="129"/>
      <c r="B264" s="129"/>
      <c r="C264" s="227"/>
      <c r="D264" s="129"/>
      <c r="E264" s="133"/>
      <c r="F264" s="228"/>
      <c r="G264" s="129"/>
      <c r="H264" s="129"/>
      <c r="I264" s="129"/>
      <c r="J264" s="129"/>
      <c r="K264" s="129"/>
      <c r="L264" s="129"/>
      <c r="M264" s="129"/>
      <c r="N264" s="129"/>
      <c r="O264" s="129"/>
      <c r="P264" s="129"/>
      <c r="Q264" s="129"/>
      <c r="R264" s="129"/>
      <c r="S264" s="129"/>
      <c r="T264" s="129"/>
      <c r="U264" s="129"/>
      <c r="V264" s="129"/>
      <c r="W264" s="129"/>
      <c r="X264" s="129"/>
      <c r="Y264" s="129"/>
      <c r="Z264" s="129"/>
    </row>
    <row r="265" ht="15.75" customHeight="1">
      <c r="A265" s="129"/>
      <c r="B265" s="129"/>
      <c r="C265" s="227"/>
      <c r="D265" s="129"/>
      <c r="E265" s="133"/>
      <c r="F265" s="228"/>
      <c r="G265" s="129"/>
      <c r="H265" s="129"/>
      <c r="I265" s="129"/>
      <c r="J265" s="129"/>
      <c r="K265" s="129"/>
      <c r="L265" s="129"/>
      <c r="M265" s="129"/>
      <c r="N265" s="129"/>
      <c r="O265" s="129"/>
      <c r="P265" s="129"/>
      <c r="Q265" s="129"/>
      <c r="R265" s="129"/>
      <c r="S265" s="129"/>
      <c r="T265" s="129"/>
      <c r="U265" s="129"/>
      <c r="V265" s="129"/>
      <c r="W265" s="129"/>
      <c r="X265" s="129"/>
      <c r="Y265" s="129"/>
      <c r="Z265" s="129"/>
    </row>
    <row r="266" ht="15.75" customHeight="1">
      <c r="A266" s="129"/>
      <c r="B266" s="129"/>
      <c r="C266" s="227"/>
      <c r="D266" s="129"/>
      <c r="E266" s="133"/>
      <c r="F266" s="228"/>
      <c r="G266" s="129"/>
      <c r="H266" s="129"/>
      <c r="I266" s="129"/>
      <c r="J266" s="129"/>
      <c r="K266" s="129"/>
      <c r="L266" s="129"/>
      <c r="M266" s="129"/>
      <c r="N266" s="129"/>
      <c r="O266" s="129"/>
      <c r="P266" s="129"/>
      <c r="Q266" s="129"/>
      <c r="R266" s="129"/>
      <c r="S266" s="129"/>
      <c r="T266" s="129"/>
      <c r="U266" s="129"/>
      <c r="V266" s="129"/>
      <c r="W266" s="129"/>
      <c r="X266" s="129"/>
      <c r="Y266" s="129"/>
      <c r="Z266" s="129"/>
    </row>
    <row r="267" ht="15.75" customHeight="1">
      <c r="A267" s="129"/>
      <c r="B267" s="129"/>
      <c r="C267" s="227"/>
      <c r="D267" s="129"/>
      <c r="E267" s="133"/>
      <c r="F267" s="228"/>
      <c r="G267" s="129"/>
      <c r="H267" s="129"/>
      <c r="I267" s="129"/>
      <c r="J267" s="129"/>
      <c r="K267" s="129"/>
      <c r="L267" s="129"/>
      <c r="M267" s="129"/>
      <c r="N267" s="129"/>
      <c r="O267" s="129"/>
      <c r="P267" s="129"/>
      <c r="Q267" s="129"/>
      <c r="R267" s="129"/>
      <c r="S267" s="129"/>
      <c r="T267" s="129"/>
      <c r="U267" s="129"/>
      <c r="V267" s="129"/>
      <c r="W267" s="129"/>
      <c r="X267" s="129"/>
      <c r="Y267" s="129"/>
      <c r="Z267" s="129"/>
    </row>
    <row r="268" ht="15.75" customHeight="1">
      <c r="A268" s="129"/>
      <c r="B268" s="129"/>
      <c r="C268" s="227"/>
      <c r="D268" s="129"/>
      <c r="E268" s="133"/>
      <c r="F268" s="228"/>
      <c r="G268" s="129"/>
      <c r="H268" s="129"/>
      <c r="I268" s="129"/>
      <c r="J268" s="129"/>
      <c r="K268" s="129"/>
      <c r="L268" s="129"/>
      <c r="M268" s="129"/>
      <c r="N268" s="129"/>
      <c r="O268" s="129"/>
      <c r="P268" s="129"/>
      <c r="Q268" s="129"/>
      <c r="R268" s="129"/>
      <c r="S268" s="129"/>
      <c r="T268" s="129"/>
      <c r="U268" s="129"/>
      <c r="V268" s="129"/>
      <c r="W268" s="129"/>
      <c r="X268" s="129"/>
      <c r="Y268" s="129"/>
      <c r="Z268" s="129"/>
    </row>
    <row r="269" ht="15.75" customHeight="1">
      <c r="A269" s="129"/>
      <c r="B269" s="129"/>
      <c r="C269" s="227"/>
      <c r="D269" s="129"/>
      <c r="E269" s="133"/>
      <c r="F269" s="228"/>
      <c r="G269" s="129"/>
      <c r="H269" s="129"/>
      <c r="I269" s="129"/>
      <c r="J269" s="129"/>
      <c r="K269" s="129"/>
      <c r="L269" s="129"/>
      <c r="M269" s="129"/>
      <c r="N269" s="129"/>
      <c r="O269" s="129"/>
      <c r="P269" s="129"/>
      <c r="Q269" s="129"/>
      <c r="R269" s="129"/>
      <c r="S269" s="129"/>
      <c r="T269" s="129"/>
      <c r="U269" s="129"/>
      <c r="V269" s="129"/>
      <c r="W269" s="129"/>
      <c r="X269" s="129"/>
      <c r="Y269" s="129"/>
      <c r="Z269" s="129"/>
    </row>
    <row r="270" ht="15.75" customHeight="1">
      <c r="A270" s="129"/>
      <c r="B270" s="129"/>
      <c r="C270" s="227"/>
      <c r="D270" s="129"/>
      <c r="E270" s="133"/>
      <c r="F270" s="228"/>
      <c r="G270" s="129"/>
      <c r="H270" s="129"/>
      <c r="I270" s="129"/>
      <c r="J270" s="129"/>
      <c r="K270" s="129"/>
      <c r="L270" s="129"/>
      <c r="M270" s="129"/>
      <c r="N270" s="129"/>
      <c r="O270" s="129"/>
      <c r="P270" s="129"/>
      <c r="Q270" s="129"/>
      <c r="R270" s="129"/>
      <c r="S270" s="129"/>
      <c r="T270" s="129"/>
      <c r="U270" s="129"/>
      <c r="V270" s="129"/>
      <c r="W270" s="129"/>
      <c r="X270" s="129"/>
      <c r="Y270" s="129"/>
      <c r="Z270" s="129"/>
    </row>
    <row r="271" ht="15.75" customHeight="1">
      <c r="A271" s="129"/>
      <c r="B271" s="129"/>
      <c r="C271" s="227"/>
      <c r="D271" s="129"/>
      <c r="E271" s="133"/>
      <c r="F271" s="228"/>
      <c r="G271" s="129"/>
      <c r="H271" s="129"/>
      <c r="I271" s="129"/>
      <c r="J271" s="129"/>
      <c r="K271" s="129"/>
      <c r="L271" s="129"/>
      <c r="M271" s="129"/>
      <c r="N271" s="129"/>
      <c r="O271" s="129"/>
      <c r="P271" s="129"/>
      <c r="Q271" s="129"/>
      <c r="R271" s="129"/>
      <c r="S271" s="129"/>
      <c r="T271" s="129"/>
      <c r="U271" s="129"/>
      <c r="V271" s="129"/>
      <c r="W271" s="129"/>
      <c r="X271" s="129"/>
      <c r="Y271" s="129"/>
      <c r="Z271" s="129"/>
    </row>
    <row r="272" ht="15.75" customHeight="1">
      <c r="A272" s="129"/>
      <c r="B272" s="129"/>
      <c r="C272" s="227"/>
      <c r="D272" s="129"/>
      <c r="E272" s="133"/>
      <c r="F272" s="228"/>
      <c r="G272" s="129"/>
      <c r="H272" s="129"/>
      <c r="I272" s="129"/>
      <c r="J272" s="129"/>
      <c r="K272" s="129"/>
      <c r="L272" s="129"/>
      <c r="M272" s="129"/>
      <c r="N272" s="129"/>
      <c r="O272" s="129"/>
      <c r="P272" s="129"/>
      <c r="Q272" s="129"/>
      <c r="R272" s="129"/>
      <c r="S272" s="129"/>
      <c r="T272" s="129"/>
      <c r="U272" s="129"/>
      <c r="V272" s="129"/>
      <c r="W272" s="129"/>
      <c r="X272" s="129"/>
      <c r="Y272" s="129"/>
      <c r="Z272" s="129"/>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0:G10"/>
    <mergeCell ref="A11:G11"/>
    <mergeCell ref="A3:G3"/>
    <mergeCell ref="A4:G4"/>
    <mergeCell ref="A5:G5"/>
    <mergeCell ref="A6:G6"/>
    <mergeCell ref="A7:G7"/>
    <mergeCell ref="A8:G8"/>
    <mergeCell ref="A9:G9"/>
  </mergeCells>
  <printOptions horizontalCentered="1"/>
  <pageMargins bottom="0.7480314960629921" footer="0.0" header="0.0" left="0.31496062992125984" right="0.31496062992125984" top="0.7480314960629921"/>
  <pageSetup paperSize="9" scale="90" orientation="landscape"/>
  <headerFooter>
    <oddFooter>&amp;R&amp;P of</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8.13"/>
    <col customWidth="1" min="2" max="2" width="44.25"/>
    <col customWidth="1" min="3" max="3" width="13.25"/>
    <col customWidth="1" min="4" max="4" width="9.75"/>
    <col customWidth="1" min="5" max="5" width="34.38"/>
    <col customWidth="1" min="6" max="25" width="7.88"/>
    <col customWidth="1" min="26" max="26" width="12.75"/>
  </cols>
  <sheetData>
    <row r="1" ht="15.75" customHeight="1">
      <c r="A1" s="129" t="s">
        <v>19</v>
      </c>
      <c r="B1" s="129"/>
      <c r="C1" s="129"/>
      <c r="D1" s="21"/>
      <c r="E1" s="2"/>
      <c r="F1" s="2"/>
      <c r="G1" s="2"/>
      <c r="H1" s="2"/>
      <c r="I1" s="2"/>
      <c r="J1" s="2"/>
      <c r="K1" s="2"/>
      <c r="L1" s="2"/>
      <c r="M1" s="2"/>
      <c r="N1" s="2"/>
      <c r="O1" s="2"/>
      <c r="P1" s="2"/>
      <c r="Q1" s="2"/>
      <c r="R1" s="2"/>
      <c r="S1" s="2"/>
      <c r="T1" s="2"/>
      <c r="U1" s="2"/>
      <c r="V1" s="2"/>
      <c r="W1" s="2"/>
      <c r="X1" s="2"/>
      <c r="Y1" s="2"/>
      <c r="Z1" s="2"/>
    </row>
    <row r="2" ht="15.75" customHeight="1">
      <c r="A2" s="135" t="s">
        <v>855</v>
      </c>
      <c r="B2" s="135" t="s">
        <v>856</v>
      </c>
      <c r="C2" s="135"/>
      <c r="D2" s="21"/>
      <c r="E2" s="2"/>
      <c r="F2" s="2"/>
      <c r="G2" s="2"/>
      <c r="H2" s="2"/>
      <c r="I2" s="2"/>
      <c r="J2" s="2"/>
      <c r="K2" s="2"/>
      <c r="L2" s="2"/>
      <c r="M2" s="2"/>
      <c r="N2" s="2"/>
      <c r="O2" s="2"/>
      <c r="P2" s="2"/>
      <c r="Q2" s="2"/>
      <c r="R2" s="2"/>
      <c r="S2" s="2"/>
      <c r="T2" s="2"/>
      <c r="U2" s="2"/>
      <c r="V2" s="2"/>
      <c r="W2" s="2"/>
      <c r="X2" s="2"/>
      <c r="Y2" s="2"/>
      <c r="Z2" s="2"/>
    </row>
    <row r="3" ht="15.75" customHeight="1">
      <c r="A3" s="26" t="s">
        <v>423</v>
      </c>
      <c r="B3" s="26" t="s">
        <v>4</v>
      </c>
      <c r="C3" s="26" t="s">
        <v>25</v>
      </c>
      <c r="D3" s="26" t="s">
        <v>7</v>
      </c>
      <c r="E3" s="9"/>
      <c r="F3" s="9"/>
      <c r="G3" s="9"/>
      <c r="H3" s="9"/>
      <c r="I3" s="9"/>
      <c r="J3" s="9"/>
      <c r="K3" s="9"/>
      <c r="L3" s="9"/>
      <c r="M3" s="9"/>
      <c r="N3" s="9"/>
      <c r="O3" s="9"/>
      <c r="P3" s="9"/>
      <c r="Q3" s="9"/>
      <c r="R3" s="9"/>
      <c r="S3" s="9"/>
      <c r="T3" s="9"/>
      <c r="U3" s="9"/>
      <c r="V3" s="9"/>
      <c r="W3" s="9"/>
      <c r="X3" s="9"/>
      <c r="Y3" s="9"/>
      <c r="Z3" s="9"/>
    </row>
    <row r="4" ht="15.75" customHeight="1">
      <c r="A4" s="249"/>
      <c r="B4" s="249"/>
      <c r="C4" s="249"/>
      <c r="D4" s="250"/>
      <c r="E4" s="2" t="s">
        <v>857</v>
      </c>
      <c r="F4" s="2"/>
      <c r="G4" s="2"/>
      <c r="H4" s="2"/>
      <c r="I4" s="2"/>
      <c r="J4" s="2"/>
      <c r="K4" s="2"/>
      <c r="L4" s="2"/>
      <c r="M4" s="2"/>
      <c r="N4" s="2"/>
      <c r="O4" s="2"/>
      <c r="P4" s="2"/>
      <c r="Q4" s="2"/>
      <c r="R4" s="2"/>
      <c r="S4" s="2"/>
      <c r="T4" s="2"/>
      <c r="U4" s="2"/>
      <c r="V4" s="2"/>
      <c r="W4" s="2"/>
      <c r="X4" s="2"/>
      <c r="Y4" s="2"/>
      <c r="Z4" s="2"/>
    </row>
    <row r="5" ht="15.75" customHeight="1">
      <c r="A5" s="28">
        <v>1.0</v>
      </c>
      <c r="B5" s="32" t="s">
        <v>858</v>
      </c>
      <c r="C5" s="251">
        <f>'FA&amp;PA'!F74</f>
        <v>0</v>
      </c>
      <c r="D5" s="250"/>
      <c r="E5" s="2"/>
      <c r="F5" s="2"/>
      <c r="G5" s="252"/>
      <c r="H5" s="2"/>
      <c r="I5" s="2"/>
      <c r="J5" s="2"/>
      <c r="K5" s="2"/>
      <c r="L5" s="2"/>
      <c r="M5" s="2"/>
      <c r="N5" s="2"/>
      <c r="O5" s="2"/>
      <c r="P5" s="2"/>
      <c r="Q5" s="2"/>
      <c r="R5" s="2"/>
      <c r="S5" s="2"/>
      <c r="T5" s="2"/>
      <c r="U5" s="2"/>
      <c r="V5" s="2"/>
      <c r="W5" s="2"/>
      <c r="X5" s="2"/>
      <c r="Y5" s="2"/>
      <c r="Z5" s="2"/>
    </row>
    <row r="6" ht="15.75" customHeight="1">
      <c r="A6" s="28">
        <v>2.0</v>
      </c>
      <c r="B6" s="145" t="s">
        <v>859</v>
      </c>
      <c r="C6" s="251">
        <f>'Water Leak Detection'!F17</f>
        <v>0</v>
      </c>
      <c r="D6" s="250"/>
      <c r="E6" s="2"/>
      <c r="F6" s="2"/>
      <c r="G6" s="252"/>
      <c r="H6" s="2"/>
      <c r="I6" s="2"/>
      <c r="J6" s="2"/>
      <c r="K6" s="2"/>
      <c r="L6" s="2"/>
      <c r="M6" s="2"/>
      <c r="N6" s="2"/>
      <c r="O6" s="2"/>
      <c r="P6" s="2"/>
      <c r="Q6" s="2"/>
      <c r="R6" s="2"/>
      <c r="S6" s="2"/>
      <c r="T6" s="2"/>
      <c r="U6" s="2"/>
      <c r="V6" s="2"/>
      <c r="W6" s="2"/>
      <c r="X6" s="2"/>
      <c r="Y6" s="2"/>
      <c r="Z6" s="2"/>
    </row>
    <row r="7" ht="15.75" customHeight="1">
      <c r="A7" s="28">
        <v>3.0</v>
      </c>
      <c r="B7" s="32" t="s">
        <v>860</v>
      </c>
      <c r="C7" s="251">
        <f>Rodent!F13</f>
        <v>0</v>
      </c>
      <c r="D7" s="250"/>
      <c r="E7" s="2"/>
      <c r="F7" s="2"/>
      <c r="G7" s="252"/>
      <c r="H7" s="2"/>
      <c r="I7" s="2"/>
      <c r="J7" s="2"/>
      <c r="K7" s="2"/>
      <c r="L7" s="2"/>
      <c r="M7" s="2"/>
      <c r="N7" s="2"/>
      <c r="O7" s="2"/>
      <c r="P7" s="2"/>
      <c r="Q7" s="2"/>
      <c r="R7" s="2"/>
      <c r="S7" s="2"/>
      <c r="T7" s="2"/>
      <c r="U7" s="2"/>
      <c r="V7" s="2"/>
      <c r="W7" s="2"/>
      <c r="X7" s="2"/>
      <c r="Y7" s="2"/>
      <c r="Z7" s="2"/>
    </row>
    <row r="8" ht="15.75" customHeight="1">
      <c r="A8" s="28">
        <v>4.0</v>
      </c>
      <c r="B8" s="32" t="s">
        <v>861</v>
      </c>
      <c r="C8" s="251">
        <f>'Exit Signage'!F14</f>
        <v>0</v>
      </c>
      <c r="D8" s="250"/>
      <c r="E8" s="2"/>
      <c r="F8" s="2"/>
      <c r="G8" s="252"/>
      <c r="H8" s="2"/>
      <c r="I8" s="2"/>
      <c r="J8" s="2"/>
      <c r="K8" s="2"/>
      <c r="L8" s="2"/>
      <c r="M8" s="2"/>
      <c r="N8" s="2"/>
      <c r="O8" s="2"/>
      <c r="P8" s="2"/>
      <c r="Q8" s="2"/>
      <c r="R8" s="2"/>
      <c r="S8" s="2"/>
      <c r="T8" s="2"/>
      <c r="U8" s="2"/>
      <c r="V8" s="2"/>
      <c r="W8" s="2"/>
      <c r="X8" s="2"/>
      <c r="Y8" s="2"/>
      <c r="Z8" s="2"/>
    </row>
    <row r="9" ht="15.75" customHeight="1">
      <c r="A9" s="28">
        <v>5.0</v>
      </c>
      <c r="B9" s="32" t="s">
        <v>862</v>
      </c>
      <c r="C9" s="251">
        <f>Vesda!F28</f>
        <v>0</v>
      </c>
      <c r="D9" s="250"/>
      <c r="E9" s="2"/>
      <c r="F9" s="2"/>
      <c r="G9" s="252"/>
      <c r="H9" s="2"/>
      <c r="I9" s="2"/>
      <c r="J9" s="2"/>
      <c r="K9" s="2"/>
      <c r="L9" s="2"/>
      <c r="M9" s="2"/>
      <c r="N9" s="2"/>
      <c r="O9" s="2"/>
      <c r="P9" s="2"/>
      <c r="Q9" s="2"/>
      <c r="R9" s="2"/>
      <c r="S9" s="2"/>
      <c r="T9" s="2"/>
      <c r="U9" s="2"/>
      <c r="V9" s="2"/>
      <c r="W9" s="2"/>
      <c r="X9" s="2"/>
      <c r="Y9" s="2"/>
      <c r="Z9" s="2"/>
    </row>
    <row r="10" ht="15.75" customHeight="1">
      <c r="A10" s="249"/>
      <c r="B10" s="253"/>
      <c r="C10" s="254"/>
      <c r="D10" s="250"/>
      <c r="E10" s="2"/>
      <c r="F10" s="2"/>
      <c r="G10" s="252"/>
      <c r="H10" s="2"/>
      <c r="I10" s="2"/>
      <c r="J10" s="2"/>
      <c r="K10" s="2"/>
      <c r="L10" s="2"/>
      <c r="M10" s="2"/>
      <c r="N10" s="2"/>
      <c r="O10" s="2"/>
      <c r="P10" s="2"/>
      <c r="Q10" s="2"/>
      <c r="R10" s="2"/>
      <c r="S10" s="2"/>
      <c r="T10" s="2"/>
      <c r="U10" s="2"/>
      <c r="V10" s="2"/>
      <c r="W10" s="2"/>
      <c r="X10" s="2"/>
      <c r="Y10" s="2"/>
      <c r="Z10" s="2"/>
    </row>
    <row r="11" ht="15.75" customHeight="1">
      <c r="A11" s="26"/>
      <c r="B11" s="26" t="s">
        <v>383</v>
      </c>
      <c r="C11" s="35">
        <f>SUM(C5:C10)</f>
        <v>0</v>
      </c>
      <c r="D11" s="26"/>
      <c r="E11" s="9"/>
      <c r="F11" s="9"/>
      <c r="G11" s="255"/>
      <c r="H11" s="9"/>
      <c r="I11" s="9"/>
      <c r="J11" s="9"/>
      <c r="K11" s="9"/>
      <c r="L11" s="9"/>
      <c r="M11" s="9"/>
      <c r="N11" s="9"/>
      <c r="O11" s="9"/>
      <c r="P11" s="9"/>
      <c r="Q11" s="9"/>
      <c r="R11" s="9"/>
      <c r="S11" s="9"/>
      <c r="T11" s="9"/>
      <c r="U11" s="9"/>
      <c r="V11" s="9"/>
      <c r="W11" s="9"/>
      <c r="X11" s="9"/>
      <c r="Y11" s="9"/>
      <c r="Z11" s="9"/>
    </row>
    <row r="12" ht="15.75" customHeight="1">
      <c r="A12" s="2"/>
      <c r="B12" s="2"/>
      <c r="C12" s="256"/>
      <c r="D12" s="2"/>
      <c r="E12" s="2"/>
      <c r="F12" s="2"/>
      <c r="G12" s="25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5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5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57"/>
      <c r="G15" s="25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38"/>
    <col customWidth="1" min="2" max="2" width="73.13"/>
    <col customWidth="1" min="3" max="3" width="5.13"/>
    <col customWidth="1" min="4" max="4" width="6.88"/>
    <col customWidth="1" min="5" max="5" width="15.25"/>
    <col customWidth="1" min="6" max="6" width="14.13"/>
    <col customWidth="1" min="7" max="25" width="7.75"/>
    <col customWidth="1" min="26" max="26" width="12.75"/>
  </cols>
  <sheetData>
    <row r="1" ht="15.75" customHeight="1">
      <c r="A1" s="258" t="s">
        <v>19</v>
      </c>
      <c r="B1" s="129"/>
      <c r="C1" s="129"/>
      <c r="D1" s="129"/>
      <c r="E1" s="259"/>
      <c r="F1" s="133"/>
      <c r="G1" s="129"/>
      <c r="H1" s="129"/>
      <c r="I1" s="129"/>
      <c r="J1" s="129"/>
      <c r="K1" s="129"/>
      <c r="L1" s="129"/>
      <c r="M1" s="129"/>
      <c r="N1" s="129"/>
      <c r="O1" s="129"/>
      <c r="P1" s="129"/>
      <c r="Q1" s="129"/>
      <c r="R1" s="129"/>
      <c r="S1" s="129"/>
      <c r="T1" s="129"/>
      <c r="U1" s="129"/>
      <c r="V1" s="129"/>
      <c r="W1" s="129"/>
      <c r="X1" s="129"/>
      <c r="Y1" s="129"/>
    </row>
    <row r="2" ht="15.75" customHeight="1">
      <c r="A2" s="258" t="s">
        <v>863</v>
      </c>
      <c r="B2" s="129"/>
      <c r="C2" s="129"/>
      <c r="D2" s="129"/>
      <c r="E2" s="260"/>
      <c r="F2" s="139"/>
      <c r="G2" s="129"/>
      <c r="H2" s="129"/>
      <c r="I2" s="129"/>
      <c r="J2" s="129"/>
      <c r="K2" s="129"/>
      <c r="L2" s="129"/>
      <c r="M2" s="129"/>
      <c r="N2" s="129"/>
      <c r="O2" s="129"/>
      <c r="P2" s="129"/>
      <c r="Q2" s="129"/>
      <c r="R2" s="129"/>
      <c r="S2" s="129"/>
      <c r="T2" s="129"/>
      <c r="U2" s="129"/>
      <c r="V2" s="129"/>
      <c r="W2" s="129"/>
      <c r="X2" s="129"/>
      <c r="Y2" s="129"/>
    </row>
    <row r="3" ht="15.75" customHeight="1">
      <c r="A3" s="261" t="s">
        <v>21</v>
      </c>
      <c r="B3" s="262" t="s">
        <v>4</v>
      </c>
      <c r="C3" s="263" t="s">
        <v>22</v>
      </c>
      <c r="D3" s="263" t="s">
        <v>23</v>
      </c>
      <c r="E3" s="264" t="s">
        <v>864</v>
      </c>
      <c r="F3" s="232"/>
      <c r="G3" s="265"/>
      <c r="H3" s="204"/>
      <c r="I3" s="204"/>
      <c r="J3" s="204"/>
      <c r="K3" s="204"/>
      <c r="L3" s="204"/>
      <c r="M3" s="204"/>
      <c r="N3" s="204"/>
      <c r="O3" s="204"/>
      <c r="P3" s="204"/>
      <c r="Q3" s="204"/>
      <c r="R3" s="204"/>
      <c r="S3" s="204"/>
      <c r="T3" s="204"/>
      <c r="U3" s="204"/>
      <c r="V3" s="204"/>
      <c r="W3" s="204"/>
      <c r="X3" s="204"/>
      <c r="Y3" s="204"/>
    </row>
    <row r="4" ht="15.75" customHeight="1">
      <c r="A4" s="86"/>
      <c r="B4" s="86"/>
      <c r="C4" s="86"/>
      <c r="D4" s="86"/>
      <c r="E4" s="266" t="s">
        <v>24</v>
      </c>
      <c r="F4" s="267" t="s">
        <v>25</v>
      </c>
      <c r="G4" s="204"/>
      <c r="H4" s="204"/>
      <c r="I4" s="204"/>
      <c r="J4" s="204"/>
      <c r="K4" s="204"/>
      <c r="L4" s="204"/>
      <c r="M4" s="204"/>
      <c r="N4" s="204"/>
      <c r="O4" s="204"/>
      <c r="P4" s="204"/>
      <c r="Q4" s="204"/>
      <c r="R4" s="204"/>
      <c r="S4" s="204"/>
      <c r="T4" s="204"/>
      <c r="U4" s="204"/>
      <c r="V4" s="204"/>
      <c r="W4" s="204"/>
      <c r="X4" s="204"/>
      <c r="Y4" s="204"/>
    </row>
    <row r="5" ht="15.75" customHeight="1">
      <c r="A5" s="146"/>
      <c r="B5" s="145"/>
      <c r="C5" s="97"/>
      <c r="D5" s="153"/>
      <c r="E5" s="172"/>
      <c r="F5" s="147"/>
      <c r="G5" s="129"/>
      <c r="H5" s="129"/>
      <c r="I5" s="129"/>
      <c r="J5" s="129"/>
      <c r="K5" s="129"/>
      <c r="L5" s="129"/>
      <c r="M5" s="129"/>
      <c r="N5" s="129"/>
      <c r="O5" s="129"/>
      <c r="P5" s="129"/>
      <c r="Q5" s="129"/>
      <c r="R5" s="129"/>
      <c r="S5" s="129"/>
      <c r="T5" s="129"/>
      <c r="U5" s="129"/>
      <c r="V5" s="129"/>
      <c r="W5" s="129"/>
      <c r="X5" s="129"/>
      <c r="Y5" s="129"/>
    </row>
    <row r="6" ht="15.75" customHeight="1">
      <c r="A6" s="151"/>
      <c r="B6" s="150" t="s">
        <v>865</v>
      </c>
      <c r="C6" s="149"/>
      <c r="D6" s="268"/>
      <c r="E6" s="269"/>
      <c r="F6" s="152"/>
      <c r="G6" s="129"/>
      <c r="H6" s="129"/>
      <c r="I6" s="129"/>
      <c r="J6" s="129"/>
      <c r="K6" s="129"/>
      <c r="L6" s="129"/>
      <c r="M6" s="129"/>
      <c r="N6" s="129"/>
      <c r="O6" s="129"/>
      <c r="P6" s="129"/>
      <c r="Q6" s="129"/>
      <c r="R6" s="129"/>
      <c r="S6" s="129"/>
      <c r="T6" s="129"/>
      <c r="U6" s="129"/>
      <c r="V6" s="129"/>
      <c r="W6" s="129"/>
      <c r="X6" s="129"/>
      <c r="Y6" s="129"/>
    </row>
    <row r="7" ht="15.75" customHeight="1">
      <c r="A7" s="146"/>
      <c r="B7" s="145" t="s">
        <v>866</v>
      </c>
      <c r="C7" s="97"/>
      <c r="D7" s="53"/>
      <c r="E7" s="270"/>
      <c r="F7" s="147"/>
      <c r="G7" s="129"/>
      <c r="H7" s="129"/>
      <c r="I7" s="129"/>
      <c r="J7" s="129"/>
      <c r="K7" s="129"/>
      <c r="L7" s="129"/>
      <c r="M7" s="129"/>
      <c r="N7" s="129"/>
      <c r="O7" s="129"/>
      <c r="P7" s="129"/>
      <c r="Q7" s="129"/>
      <c r="R7" s="129"/>
      <c r="S7" s="129"/>
      <c r="T7" s="129"/>
      <c r="U7" s="129"/>
      <c r="V7" s="129"/>
      <c r="W7" s="129"/>
      <c r="X7" s="129"/>
      <c r="Y7" s="129"/>
    </row>
    <row r="8" ht="15.75" customHeight="1">
      <c r="A8" s="146"/>
      <c r="B8" s="154" t="s">
        <v>867</v>
      </c>
      <c r="C8" s="97"/>
      <c r="D8" s="53"/>
      <c r="E8" s="270"/>
      <c r="F8" s="147"/>
      <c r="G8" s="129"/>
      <c r="H8" s="129"/>
      <c r="I8" s="129"/>
      <c r="J8" s="129"/>
      <c r="K8" s="129"/>
      <c r="L8" s="129"/>
      <c r="M8" s="129"/>
      <c r="N8" s="129"/>
      <c r="O8" s="129"/>
      <c r="P8" s="129"/>
      <c r="Q8" s="129"/>
      <c r="R8" s="129"/>
      <c r="S8" s="129"/>
      <c r="T8" s="129"/>
      <c r="U8" s="129"/>
      <c r="V8" s="129"/>
      <c r="W8" s="129"/>
      <c r="X8" s="129"/>
      <c r="Y8" s="129"/>
    </row>
    <row r="9" ht="15.75" customHeight="1">
      <c r="A9" s="146"/>
      <c r="B9" s="154" t="s">
        <v>868</v>
      </c>
      <c r="C9" s="97"/>
      <c r="D9" s="53"/>
      <c r="E9" s="172"/>
      <c r="F9" s="147"/>
      <c r="G9" s="129"/>
      <c r="H9" s="129"/>
      <c r="I9" s="129"/>
      <c r="J9" s="129"/>
      <c r="K9" s="129"/>
      <c r="L9" s="129"/>
      <c r="M9" s="129"/>
      <c r="N9" s="129"/>
      <c r="O9" s="129"/>
      <c r="P9" s="129"/>
      <c r="Q9" s="129"/>
      <c r="R9" s="129"/>
      <c r="S9" s="129"/>
      <c r="T9" s="129"/>
      <c r="U9" s="129"/>
      <c r="V9" s="129"/>
      <c r="W9" s="129"/>
      <c r="X9" s="129"/>
      <c r="Y9" s="129"/>
    </row>
    <row r="10" ht="15.75" customHeight="1">
      <c r="A10" s="146"/>
      <c r="B10" s="154" t="s">
        <v>869</v>
      </c>
      <c r="C10" s="97"/>
      <c r="D10" s="53"/>
      <c r="E10" s="270"/>
      <c r="F10" s="147"/>
      <c r="G10" s="129"/>
      <c r="H10" s="129"/>
      <c r="I10" s="129"/>
      <c r="J10" s="129"/>
      <c r="K10" s="129"/>
      <c r="L10" s="129"/>
      <c r="M10" s="129"/>
      <c r="N10" s="129"/>
      <c r="O10" s="129"/>
      <c r="P10" s="129"/>
      <c r="Q10" s="129"/>
      <c r="R10" s="129"/>
      <c r="S10" s="129"/>
      <c r="T10" s="129"/>
      <c r="U10" s="129"/>
      <c r="V10" s="129"/>
      <c r="W10" s="129"/>
      <c r="X10" s="129"/>
      <c r="Y10" s="129"/>
    </row>
    <row r="11" ht="15.75" customHeight="1">
      <c r="A11" s="146"/>
      <c r="B11" s="154" t="s">
        <v>870</v>
      </c>
      <c r="C11" s="97"/>
      <c r="D11" s="53"/>
      <c r="E11" s="270"/>
      <c r="F11" s="147"/>
      <c r="G11" s="129"/>
      <c r="H11" s="129"/>
      <c r="I11" s="129"/>
      <c r="J11" s="129"/>
      <c r="K11" s="129"/>
      <c r="L11" s="129"/>
      <c r="M11" s="129"/>
      <c r="N11" s="129"/>
      <c r="O11" s="129"/>
      <c r="P11" s="129"/>
      <c r="Q11" s="129"/>
      <c r="R11" s="129"/>
      <c r="S11" s="129"/>
      <c r="T11" s="129"/>
      <c r="U11" s="129"/>
      <c r="V11" s="129"/>
      <c r="W11" s="129"/>
      <c r="X11" s="129"/>
      <c r="Y11" s="129"/>
    </row>
    <row r="12" ht="15.75" customHeight="1">
      <c r="A12" s="146"/>
      <c r="B12" s="53" t="s">
        <v>871</v>
      </c>
      <c r="C12" s="97"/>
      <c r="D12" s="53"/>
      <c r="E12" s="270"/>
      <c r="F12" s="147"/>
      <c r="G12" s="129"/>
      <c r="H12" s="129"/>
      <c r="I12" s="129"/>
      <c r="J12" s="129"/>
      <c r="K12" s="129"/>
      <c r="L12" s="129"/>
      <c r="M12" s="129"/>
      <c r="N12" s="129"/>
      <c r="O12" s="129"/>
      <c r="P12" s="129"/>
      <c r="Q12" s="129"/>
      <c r="R12" s="129"/>
      <c r="S12" s="129"/>
      <c r="T12" s="129"/>
      <c r="U12" s="129"/>
      <c r="V12" s="129"/>
      <c r="W12" s="129"/>
      <c r="X12" s="129"/>
      <c r="Y12" s="129"/>
    </row>
    <row r="13" ht="15.75" customHeight="1">
      <c r="A13" s="146"/>
      <c r="B13" s="145" t="s">
        <v>872</v>
      </c>
      <c r="C13" s="97"/>
      <c r="D13" s="53"/>
      <c r="E13" s="270"/>
      <c r="F13" s="147"/>
      <c r="G13" s="129"/>
      <c r="H13" s="129"/>
      <c r="I13" s="129"/>
      <c r="J13" s="129"/>
      <c r="K13" s="129"/>
      <c r="L13" s="129"/>
      <c r="M13" s="129"/>
      <c r="N13" s="129"/>
      <c r="O13" s="129"/>
      <c r="P13" s="129"/>
      <c r="Q13" s="129"/>
      <c r="R13" s="129"/>
      <c r="S13" s="129"/>
      <c r="T13" s="129"/>
      <c r="U13" s="129"/>
      <c r="V13" s="129"/>
      <c r="W13" s="129"/>
      <c r="X13" s="129"/>
      <c r="Y13" s="129"/>
    </row>
    <row r="14" ht="15.75" customHeight="1">
      <c r="A14" s="146"/>
      <c r="B14" s="154"/>
      <c r="C14" s="97"/>
      <c r="D14" s="53"/>
      <c r="E14" s="270"/>
      <c r="F14" s="147"/>
      <c r="G14" s="129"/>
      <c r="H14" s="129"/>
      <c r="I14" s="129"/>
      <c r="J14" s="129"/>
      <c r="K14" s="129"/>
      <c r="L14" s="129"/>
      <c r="M14" s="129"/>
      <c r="N14" s="129"/>
      <c r="O14" s="129"/>
      <c r="P14" s="129"/>
      <c r="Q14" s="129"/>
      <c r="R14" s="129"/>
      <c r="S14" s="129"/>
      <c r="T14" s="129"/>
      <c r="U14" s="129"/>
      <c r="V14" s="129"/>
      <c r="W14" s="129"/>
      <c r="X14" s="129"/>
      <c r="Y14" s="129"/>
    </row>
    <row r="15" ht="15.75" customHeight="1">
      <c r="A15" s="146">
        <v>1.0</v>
      </c>
      <c r="B15" s="154" t="s">
        <v>873</v>
      </c>
      <c r="C15" s="97" t="s">
        <v>33</v>
      </c>
      <c r="D15" s="153">
        <v>20.0</v>
      </c>
      <c r="E15" s="172"/>
      <c r="F15" s="147">
        <f>E15*D15</f>
        <v>0</v>
      </c>
      <c r="G15" s="129"/>
      <c r="H15" s="129"/>
      <c r="I15" s="129"/>
      <c r="J15" s="129"/>
      <c r="K15" s="129"/>
      <c r="L15" s="129"/>
      <c r="M15" s="129"/>
      <c r="N15" s="129"/>
      <c r="O15" s="129"/>
      <c r="P15" s="129"/>
      <c r="Q15" s="129"/>
      <c r="R15" s="129"/>
      <c r="S15" s="129"/>
      <c r="T15" s="129"/>
      <c r="U15" s="129"/>
      <c r="V15" s="129"/>
      <c r="W15" s="129"/>
      <c r="X15" s="129"/>
      <c r="Y15" s="129"/>
    </row>
    <row r="16" ht="15.75" customHeight="1">
      <c r="A16" s="146"/>
      <c r="B16" s="154"/>
      <c r="C16" s="97"/>
      <c r="D16" s="153"/>
      <c r="E16" s="172"/>
      <c r="F16" s="147"/>
      <c r="G16" s="129"/>
      <c r="H16" s="129"/>
      <c r="I16" s="129"/>
      <c r="J16" s="129"/>
      <c r="K16" s="129"/>
      <c r="L16" s="129"/>
      <c r="M16" s="129"/>
      <c r="N16" s="129"/>
      <c r="O16" s="129"/>
      <c r="P16" s="129"/>
      <c r="Q16" s="129"/>
      <c r="R16" s="129"/>
      <c r="S16" s="129"/>
      <c r="T16" s="129"/>
      <c r="U16" s="129"/>
      <c r="V16" s="129"/>
      <c r="W16" s="129"/>
      <c r="X16" s="129"/>
      <c r="Y16" s="129"/>
    </row>
    <row r="17" ht="15.75" customHeight="1">
      <c r="A17" s="146">
        <v>2.0</v>
      </c>
      <c r="B17" s="154" t="s">
        <v>874</v>
      </c>
      <c r="C17" s="97" t="s">
        <v>33</v>
      </c>
      <c r="D17" s="153">
        <v>350.0</v>
      </c>
      <c r="E17" s="172"/>
      <c r="F17" s="147">
        <f>E17*D17</f>
        <v>0</v>
      </c>
      <c r="G17" s="129"/>
      <c r="H17" s="129"/>
      <c r="I17" s="129"/>
      <c r="J17" s="129"/>
      <c r="K17" s="129"/>
      <c r="L17" s="129"/>
      <c r="M17" s="129"/>
      <c r="N17" s="129"/>
      <c r="O17" s="129"/>
      <c r="P17" s="129"/>
      <c r="Q17" s="129"/>
      <c r="R17" s="129"/>
      <c r="S17" s="129"/>
      <c r="T17" s="129"/>
      <c r="U17" s="129"/>
      <c r="V17" s="129"/>
      <c r="W17" s="129"/>
      <c r="X17" s="129"/>
      <c r="Y17" s="129"/>
    </row>
    <row r="18" ht="15.75" customHeight="1">
      <c r="A18" s="146"/>
      <c r="B18" s="154"/>
      <c r="C18" s="97"/>
      <c r="D18" s="153"/>
      <c r="E18" s="172"/>
      <c r="F18" s="147"/>
      <c r="G18" s="129"/>
      <c r="H18" s="129"/>
      <c r="I18" s="129"/>
      <c r="J18" s="129"/>
      <c r="K18" s="129"/>
      <c r="L18" s="129"/>
      <c r="M18" s="129"/>
      <c r="N18" s="129"/>
      <c r="O18" s="129"/>
      <c r="P18" s="129"/>
      <c r="Q18" s="129"/>
      <c r="R18" s="129"/>
      <c r="S18" s="129"/>
      <c r="T18" s="129"/>
      <c r="U18" s="129"/>
      <c r="V18" s="129"/>
      <c r="W18" s="129"/>
      <c r="X18" s="129"/>
      <c r="Y18" s="129"/>
    </row>
    <row r="19" ht="15.75" customHeight="1">
      <c r="A19" s="146">
        <v>3.0</v>
      </c>
      <c r="B19" s="154" t="s">
        <v>875</v>
      </c>
      <c r="C19" s="97" t="s">
        <v>33</v>
      </c>
      <c r="D19" s="153">
        <v>70.0</v>
      </c>
      <c r="E19" s="172"/>
      <c r="F19" s="147">
        <f>E19*D19</f>
        <v>0</v>
      </c>
      <c r="G19" s="129"/>
      <c r="H19" s="129"/>
      <c r="I19" s="129"/>
      <c r="J19" s="129"/>
      <c r="K19" s="129"/>
      <c r="L19" s="129"/>
      <c r="M19" s="129"/>
      <c r="N19" s="129"/>
      <c r="O19" s="129"/>
      <c r="P19" s="129"/>
      <c r="Q19" s="129"/>
      <c r="R19" s="129"/>
      <c r="S19" s="129"/>
      <c r="T19" s="129"/>
      <c r="U19" s="129"/>
      <c r="V19" s="129"/>
      <c r="W19" s="129"/>
      <c r="X19" s="129"/>
      <c r="Y19" s="129"/>
    </row>
    <row r="20" ht="15.75" customHeight="1">
      <c r="A20" s="146"/>
      <c r="B20" s="154"/>
      <c r="C20" s="97"/>
      <c r="D20" s="153"/>
      <c r="E20" s="172"/>
      <c r="F20" s="147"/>
      <c r="G20" s="129"/>
      <c r="H20" s="129"/>
      <c r="I20" s="129"/>
      <c r="J20" s="129"/>
      <c r="K20" s="129"/>
      <c r="L20" s="129"/>
      <c r="M20" s="129"/>
      <c r="N20" s="129"/>
      <c r="O20" s="129"/>
      <c r="P20" s="129"/>
      <c r="Q20" s="129"/>
      <c r="R20" s="129"/>
      <c r="S20" s="129"/>
      <c r="T20" s="129"/>
      <c r="U20" s="129"/>
      <c r="V20" s="129"/>
      <c r="W20" s="129"/>
      <c r="X20" s="129"/>
      <c r="Y20" s="129"/>
    </row>
    <row r="21" ht="15.75" customHeight="1">
      <c r="A21" s="146">
        <v>4.0</v>
      </c>
      <c r="B21" s="154" t="s">
        <v>876</v>
      </c>
      <c r="C21" s="97" t="s">
        <v>33</v>
      </c>
      <c r="D21" s="153">
        <v>0.0</v>
      </c>
      <c r="E21" s="172"/>
      <c r="F21" s="147">
        <f>E21*D21</f>
        <v>0</v>
      </c>
      <c r="G21" s="129"/>
      <c r="H21" s="129"/>
      <c r="I21" s="129"/>
      <c r="J21" s="129"/>
      <c r="K21" s="129"/>
      <c r="L21" s="129"/>
      <c r="M21" s="129"/>
      <c r="N21" s="129"/>
      <c r="O21" s="129"/>
      <c r="P21" s="129"/>
      <c r="Q21" s="129"/>
      <c r="R21" s="129"/>
      <c r="S21" s="129"/>
      <c r="T21" s="129"/>
      <c r="U21" s="129"/>
      <c r="V21" s="129"/>
      <c r="W21" s="129"/>
      <c r="X21" s="129"/>
      <c r="Y21" s="129"/>
    </row>
    <row r="22" ht="15.75" customHeight="1">
      <c r="A22" s="146"/>
      <c r="B22" s="154"/>
      <c r="C22" s="97"/>
      <c r="D22" s="153"/>
      <c r="E22" s="172"/>
      <c r="F22" s="147"/>
      <c r="G22" s="129"/>
      <c r="H22" s="129"/>
      <c r="I22" s="129"/>
      <c r="J22" s="129"/>
      <c r="K22" s="129"/>
      <c r="L22" s="129"/>
      <c r="M22" s="129"/>
      <c r="N22" s="129"/>
      <c r="O22" s="129"/>
      <c r="P22" s="129"/>
      <c r="Q22" s="129"/>
      <c r="R22" s="129"/>
      <c r="S22" s="129"/>
      <c r="T22" s="129"/>
      <c r="U22" s="129"/>
      <c r="V22" s="129"/>
      <c r="W22" s="129"/>
      <c r="X22" s="129"/>
      <c r="Y22" s="129"/>
    </row>
    <row r="23" ht="15.75" customHeight="1">
      <c r="A23" s="146">
        <v>5.0</v>
      </c>
      <c r="B23" s="154" t="s">
        <v>877</v>
      </c>
      <c r="C23" s="97" t="s">
        <v>33</v>
      </c>
      <c r="D23" s="153">
        <v>105.0</v>
      </c>
      <c r="E23" s="172"/>
      <c r="F23" s="147">
        <f>E23*D23</f>
        <v>0</v>
      </c>
      <c r="G23" s="129"/>
      <c r="H23" s="129"/>
      <c r="I23" s="129"/>
      <c r="J23" s="129"/>
      <c r="K23" s="129"/>
      <c r="L23" s="129"/>
      <c r="M23" s="129"/>
      <c r="N23" s="129"/>
      <c r="O23" s="129"/>
      <c r="P23" s="129"/>
      <c r="Q23" s="129"/>
      <c r="R23" s="129"/>
      <c r="S23" s="129"/>
      <c r="T23" s="129"/>
      <c r="U23" s="129"/>
      <c r="V23" s="129"/>
      <c r="W23" s="129"/>
      <c r="X23" s="129"/>
      <c r="Y23" s="129"/>
    </row>
    <row r="24" ht="15.75" customHeight="1">
      <c r="A24" s="146"/>
      <c r="B24" s="154"/>
      <c r="C24" s="97"/>
      <c r="D24" s="153"/>
      <c r="E24" s="172"/>
      <c r="F24" s="147"/>
      <c r="G24" s="129"/>
      <c r="H24" s="129"/>
      <c r="I24" s="129"/>
      <c r="J24" s="129"/>
      <c r="K24" s="129"/>
      <c r="L24" s="129"/>
      <c r="M24" s="129"/>
      <c r="N24" s="129"/>
      <c r="O24" s="129"/>
      <c r="P24" s="129"/>
      <c r="Q24" s="129"/>
      <c r="R24" s="129"/>
      <c r="S24" s="129"/>
      <c r="T24" s="129"/>
      <c r="U24" s="129"/>
      <c r="V24" s="129"/>
      <c r="W24" s="129"/>
      <c r="X24" s="129"/>
      <c r="Y24" s="129"/>
    </row>
    <row r="25" ht="15.75" customHeight="1">
      <c r="A25" s="146">
        <v>6.0</v>
      </c>
      <c r="B25" s="154" t="s">
        <v>878</v>
      </c>
      <c r="C25" s="97" t="s">
        <v>33</v>
      </c>
      <c r="D25" s="153">
        <v>14.0</v>
      </c>
      <c r="E25" s="172"/>
      <c r="F25" s="147">
        <f>E25*D25</f>
        <v>0</v>
      </c>
      <c r="G25" s="129"/>
      <c r="H25" s="129"/>
      <c r="I25" s="129"/>
      <c r="J25" s="129"/>
      <c r="K25" s="129"/>
      <c r="L25" s="129"/>
      <c r="M25" s="129"/>
      <c r="N25" s="129"/>
      <c r="O25" s="129"/>
      <c r="P25" s="129"/>
      <c r="Q25" s="129"/>
      <c r="R25" s="129"/>
      <c r="S25" s="129"/>
      <c r="T25" s="129"/>
      <c r="U25" s="129"/>
      <c r="V25" s="129"/>
      <c r="W25" s="129"/>
      <c r="X25" s="129"/>
      <c r="Y25" s="129"/>
    </row>
    <row r="26" ht="15.75" customHeight="1">
      <c r="A26" s="146"/>
      <c r="B26" s="154"/>
      <c r="C26" s="97"/>
      <c r="D26" s="153"/>
      <c r="E26" s="172"/>
      <c r="F26" s="147"/>
      <c r="G26" s="129"/>
      <c r="H26" s="129"/>
      <c r="I26" s="129"/>
      <c r="J26" s="129"/>
      <c r="K26" s="129"/>
      <c r="L26" s="129"/>
      <c r="M26" s="129"/>
      <c r="N26" s="129"/>
      <c r="O26" s="129"/>
      <c r="P26" s="129"/>
      <c r="Q26" s="129"/>
      <c r="R26" s="129"/>
      <c r="S26" s="129"/>
      <c r="T26" s="129"/>
      <c r="U26" s="129"/>
      <c r="V26" s="129"/>
      <c r="W26" s="129"/>
      <c r="X26" s="129"/>
      <c r="Y26" s="129"/>
    </row>
    <row r="27" ht="15.75" customHeight="1">
      <c r="A27" s="146">
        <v>7.0</v>
      </c>
      <c r="B27" s="154" t="s">
        <v>879</v>
      </c>
      <c r="C27" s="97" t="s">
        <v>33</v>
      </c>
      <c r="D27" s="153">
        <v>14.0</v>
      </c>
      <c r="E27" s="172"/>
      <c r="F27" s="147">
        <f>E27*D27</f>
        <v>0</v>
      </c>
      <c r="G27" s="129"/>
      <c r="H27" s="129"/>
      <c r="I27" s="129"/>
      <c r="J27" s="129"/>
      <c r="K27" s="129"/>
      <c r="L27" s="129"/>
      <c r="M27" s="129"/>
      <c r="N27" s="129"/>
      <c r="O27" s="129"/>
      <c r="P27" s="129"/>
      <c r="Q27" s="129"/>
      <c r="R27" s="129"/>
      <c r="S27" s="129"/>
      <c r="T27" s="129"/>
      <c r="U27" s="129"/>
      <c r="V27" s="129"/>
      <c r="W27" s="129"/>
      <c r="X27" s="129"/>
      <c r="Y27" s="129"/>
    </row>
    <row r="28" ht="15.75" customHeight="1">
      <c r="A28" s="146"/>
      <c r="B28" s="154"/>
      <c r="C28" s="97"/>
      <c r="D28" s="153"/>
      <c r="E28" s="172"/>
      <c r="F28" s="147"/>
      <c r="G28" s="129"/>
      <c r="H28" s="129"/>
      <c r="I28" s="129"/>
      <c r="J28" s="129"/>
      <c r="K28" s="129"/>
      <c r="L28" s="129"/>
      <c r="M28" s="129"/>
      <c r="N28" s="129"/>
      <c r="O28" s="129"/>
      <c r="P28" s="129"/>
      <c r="Q28" s="129"/>
      <c r="R28" s="129"/>
      <c r="S28" s="129"/>
      <c r="T28" s="129"/>
      <c r="U28" s="129"/>
      <c r="V28" s="129"/>
      <c r="W28" s="129"/>
      <c r="X28" s="129"/>
      <c r="Y28" s="129"/>
    </row>
    <row r="29" ht="15.75" customHeight="1">
      <c r="A29" s="146">
        <v>8.0</v>
      </c>
      <c r="B29" s="154" t="s">
        <v>880</v>
      </c>
      <c r="C29" s="97" t="s">
        <v>33</v>
      </c>
      <c r="D29" s="153">
        <v>25.0</v>
      </c>
      <c r="E29" s="172"/>
      <c r="F29" s="147">
        <f>E29*D29</f>
        <v>0</v>
      </c>
      <c r="G29" s="129"/>
      <c r="H29" s="129"/>
      <c r="I29" s="129"/>
      <c r="J29" s="129"/>
      <c r="K29" s="129"/>
      <c r="L29" s="129"/>
      <c r="M29" s="129"/>
      <c r="N29" s="129"/>
      <c r="O29" s="129"/>
      <c r="P29" s="129"/>
      <c r="Q29" s="129"/>
      <c r="R29" s="129"/>
      <c r="S29" s="129"/>
      <c r="T29" s="129"/>
      <c r="U29" s="129"/>
      <c r="V29" s="129"/>
      <c r="W29" s="129"/>
      <c r="X29" s="129"/>
      <c r="Y29" s="129"/>
    </row>
    <row r="30" ht="15.75" customHeight="1">
      <c r="A30" s="146"/>
      <c r="B30" s="154"/>
      <c r="C30" s="97"/>
      <c r="D30" s="153"/>
      <c r="E30" s="172"/>
      <c r="F30" s="147"/>
      <c r="G30" s="129"/>
      <c r="H30" s="129"/>
      <c r="I30" s="129"/>
      <c r="J30" s="129"/>
      <c r="K30" s="129"/>
      <c r="L30" s="129"/>
      <c r="M30" s="129"/>
      <c r="N30" s="129"/>
      <c r="O30" s="129"/>
      <c r="P30" s="129"/>
      <c r="Q30" s="129"/>
      <c r="R30" s="129"/>
      <c r="S30" s="129"/>
      <c r="T30" s="129"/>
      <c r="U30" s="129"/>
      <c r="V30" s="129"/>
      <c r="W30" s="129"/>
      <c r="X30" s="129"/>
      <c r="Y30" s="129"/>
    </row>
    <row r="31" ht="15.75" customHeight="1">
      <c r="A31" s="146">
        <v>9.0</v>
      </c>
      <c r="B31" s="154" t="s">
        <v>881</v>
      </c>
      <c r="C31" s="97" t="s">
        <v>33</v>
      </c>
      <c r="D31" s="153">
        <v>30.0</v>
      </c>
      <c r="E31" s="172"/>
      <c r="F31" s="147">
        <f>E31*D31</f>
        <v>0</v>
      </c>
      <c r="G31" s="129"/>
      <c r="H31" s="129"/>
      <c r="I31" s="129"/>
      <c r="J31" s="129"/>
      <c r="K31" s="129"/>
      <c r="L31" s="129"/>
      <c r="M31" s="129"/>
      <c r="N31" s="129"/>
      <c r="O31" s="129"/>
      <c r="P31" s="129"/>
      <c r="Q31" s="129"/>
      <c r="R31" s="129"/>
      <c r="S31" s="129"/>
      <c r="T31" s="129"/>
      <c r="U31" s="129"/>
      <c r="V31" s="129"/>
      <c r="W31" s="129"/>
      <c r="X31" s="129"/>
      <c r="Y31" s="129"/>
    </row>
    <row r="32" ht="15.75" customHeight="1">
      <c r="A32" s="146"/>
      <c r="B32" s="154"/>
      <c r="C32" s="97"/>
      <c r="D32" s="153"/>
      <c r="E32" s="172"/>
      <c r="F32" s="147"/>
      <c r="G32" s="129"/>
      <c r="H32" s="129"/>
      <c r="I32" s="129"/>
      <c r="J32" s="129"/>
      <c r="K32" s="129"/>
      <c r="L32" s="129"/>
      <c r="M32" s="129"/>
      <c r="N32" s="129"/>
      <c r="O32" s="129"/>
      <c r="P32" s="129"/>
      <c r="Q32" s="129"/>
      <c r="R32" s="129"/>
      <c r="S32" s="129"/>
      <c r="T32" s="129"/>
      <c r="U32" s="129"/>
      <c r="V32" s="129"/>
      <c r="W32" s="129"/>
      <c r="X32" s="129"/>
      <c r="Y32" s="129"/>
    </row>
    <row r="33" ht="15.75" customHeight="1">
      <c r="A33" s="146">
        <v>10.0</v>
      </c>
      <c r="B33" s="154" t="s">
        <v>882</v>
      </c>
      <c r="C33" s="97" t="s">
        <v>33</v>
      </c>
      <c r="D33" s="153">
        <v>20.0</v>
      </c>
      <c r="E33" s="172"/>
      <c r="F33" s="147">
        <f>E33*D33</f>
        <v>0</v>
      </c>
      <c r="G33" s="129"/>
      <c r="H33" s="129"/>
      <c r="I33" s="129"/>
      <c r="J33" s="129"/>
      <c r="K33" s="129"/>
      <c r="L33" s="129"/>
      <c r="M33" s="129"/>
      <c r="N33" s="129"/>
      <c r="O33" s="129"/>
      <c r="P33" s="129"/>
      <c r="Q33" s="129"/>
      <c r="R33" s="129"/>
      <c r="S33" s="129"/>
      <c r="T33" s="129"/>
      <c r="U33" s="129"/>
      <c r="V33" s="129"/>
      <c r="W33" s="129"/>
      <c r="X33" s="129"/>
      <c r="Y33" s="129"/>
    </row>
    <row r="34" ht="15.75" customHeight="1">
      <c r="A34" s="146"/>
      <c r="B34" s="154"/>
      <c r="C34" s="97"/>
      <c r="D34" s="153"/>
      <c r="E34" s="172"/>
      <c r="F34" s="147"/>
      <c r="G34" s="129"/>
      <c r="H34" s="129"/>
      <c r="I34" s="129"/>
      <c r="J34" s="129"/>
      <c r="K34" s="129"/>
      <c r="L34" s="129"/>
      <c r="M34" s="129"/>
      <c r="N34" s="129"/>
      <c r="O34" s="129"/>
      <c r="P34" s="129"/>
      <c r="Q34" s="129"/>
      <c r="R34" s="129"/>
      <c r="S34" s="129"/>
      <c r="T34" s="129"/>
      <c r="U34" s="129"/>
      <c r="V34" s="129"/>
      <c r="W34" s="129"/>
      <c r="X34" s="129"/>
      <c r="Y34" s="129"/>
    </row>
    <row r="35" ht="15.75" customHeight="1">
      <c r="A35" s="146">
        <v>11.0</v>
      </c>
      <c r="B35" s="154" t="s">
        <v>883</v>
      </c>
      <c r="C35" s="97" t="s">
        <v>33</v>
      </c>
      <c r="D35" s="153">
        <v>96.0</v>
      </c>
      <c r="E35" s="172"/>
      <c r="F35" s="147">
        <f>E35*D35</f>
        <v>0</v>
      </c>
      <c r="G35" s="129"/>
      <c r="H35" s="129"/>
      <c r="I35" s="129"/>
      <c r="J35" s="129"/>
      <c r="K35" s="129"/>
      <c r="L35" s="129"/>
      <c r="M35" s="129"/>
      <c r="N35" s="129"/>
      <c r="O35" s="129"/>
      <c r="P35" s="129"/>
      <c r="Q35" s="129"/>
      <c r="R35" s="129"/>
      <c r="S35" s="129"/>
      <c r="T35" s="129"/>
      <c r="U35" s="129"/>
      <c r="V35" s="129"/>
      <c r="W35" s="129"/>
      <c r="X35" s="129"/>
      <c r="Y35" s="129"/>
    </row>
    <row r="36" ht="15.75" customHeight="1">
      <c r="A36" s="146"/>
      <c r="B36" s="154"/>
      <c r="C36" s="97"/>
      <c r="D36" s="153"/>
      <c r="E36" s="172"/>
      <c r="F36" s="147"/>
      <c r="G36" s="129"/>
      <c r="H36" s="129"/>
      <c r="I36" s="129"/>
      <c r="J36" s="129"/>
      <c r="K36" s="129"/>
      <c r="L36" s="129"/>
      <c r="M36" s="129"/>
      <c r="N36" s="129"/>
      <c r="O36" s="129"/>
      <c r="P36" s="129"/>
      <c r="Q36" s="129"/>
      <c r="R36" s="129"/>
      <c r="S36" s="129"/>
      <c r="T36" s="129"/>
      <c r="U36" s="129"/>
      <c r="V36" s="129"/>
      <c r="W36" s="129"/>
      <c r="X36" s="129"/>
      <c r="Y36" s="129"/>
    </row>
    <row r="37" ht="15.75" customHeight="1">
      <c r="A37" s="146">
        <v>12.0</v>
      </c>
      <c r="B37" s="154" t="s">
        <v>884</v>
      </c>
      <c r="C37" s="97" t="s">
        <v>33</v>
      </c>
      <c r="D37" s="153">
        <v>35.0</v>
      </c>
      <c r="E37" s="172"/>
      <c r="F37" s="147">
        <f>E37*D37</f>
        <v>0</v>
      </c>
      <c r="G37" s="129"/>
      <c r="H37" s="129"/>
      <c r="I37" s="129"/>
      <c r="J37" s="129"/>
      <c r="K37" s="129"/>
      <c r="L37" s="129"/>
      <c r="M37" s="129"/>
      <c r="N37" s="129"/>
      <c r="O37" s="129"/>
      <c r="P37" s="129"/>
      <c r="Q37" s="129"/>
      <c r="R37" s="129"/>
      <c r="S37" s="129"/>
      <c r="T37" s="129"/>
      <c r="U37" s="129"/>
      <c r="V37" s="129"/>
      <c r="W37" s="129"/>
      <c r="X37" s="129"/>
      <c r="Y37" s="129"/>
    </row>
    <row r="38" ht="15.75" customHeight="1">
      <c r="A38" s="146"/>
      <c r="B38" s="154" t="s">
        <v>621</v>
      </c>
      <c r="C38" s="97"/>
      <c r="D38" s="153"/>
      <c r="E38" s="172"/>
      <c r="F38" s="147"/>
      <c r="G38" s="129"/>
      <c r="H38" s="129"/>
      <c r="I38" s="129"/>
      <c r="J38" s="129"/>
      <c r="K38" s="129"/>
      <c r="L38" s="129"/>
      <c r="M38" s="129"/>
      <c r="N38" s="129"/>
      <c r="O38" s="129"/>
      <c r="P38" s="129"/>
      <c r="Q38" s="129"/>
      <c r="R38" s="129"/>
      <c r="S38" s="129"/>
      <c r="T38" s="129"/>
      <c r="U38" s="129"/>
      <c r="V38" s="129"/>
      <c r="W38" s="129"/>
      <c r="X38" s="129"/>
      <c r="Y38" s="129"/>
    </row>
    <row r="39" ht="15.75" customHeight="1">
      <c r="A39" s="146">
        <v>13.0</v>
      </c>
      <c r="B39" s="154" t="s">
        <v>885</v>
      </c>
      <c r="C39" s="146" t="s">
        <v>33</v>
      </c>
      <c r="D39" s="153">
        <v>1.0</v>
      </c>
      <c r="E39" s="172"/>
      <c r="F39" s="147">
        <f>E39*D39</f>
        <v>0</v>
      </c>
      <c r="G39" s="129"/>
      <c r="H39" s="129"/>
      <c r="I39" s="129"/>
      <c r="J39" s="129"/>
      <c r="K39" s="129"/>
      <c r="L39" s="129"/>
      <c r="M39" s="129"/>
      <c r="N39" s="129"/>
      <c r="O39" s="129"/>
      <c r="P39" s="129"/>
      <c r="Q39" s="129"/>
      <c r="R39" s="129"/>
      <c r="S39" s="129"/>
      <c r="T39" s="129"/>
      <c r="U39" s="129"/>
      <c r="V39" s="129"/>
      <c r="W39" s="129"/>
      <c r="X39" s="129"/>
      <c r="Y39" s="129"/>
    </row>
    <row r="40" ht="15.75" customHeight="1">
      <c r="A40" s="146"/>
      <c r="B40" s="154"/>
      <c r="C40" s="97"/>
      <c r="D40" s="153"/>
      <c r="E40" s="172"/>
      <c r="F40" s="147"/>
      <c r="G40" s="129"/>
      <c r="H40" s="129"/>
      <c r="I40" s="129"/>
      <c r="J40" s="129"/>
      <c r="K40" s="129"/>
      <c r="L40" s="129"/>
      <c r="M40" s="129"/>
      <c r="N40" s="129"/>
      <c r="O40" s="129"/>
      <c r="P40" s="129"/>
      <c r="Q40" s="129"/>
      <c r="R40" s="129"/>
      <c r="S40" s="129"/>
      <c r="T40" s="129"/>
      <c r="U40" s="129"/>
      <c r="V40" s="129"/>
      <c r="W40" s="129"/>
      <c r="X40" s="129"/>
      <c r="Y40" s="129"/>
    </row>
    <row r="41" ht="15.75" customHeight="1">
      <c r="A41" s="146">
        <v>14.0</v>
      </c>
      <c r="B41" s="154" t="s">
        <v>886</v>
      </c>
      <c r="C41" s="97" t="s">
        <v>33</v>
      </c>
      <c r="D41" s="153">
        <v>2.0</v>
      </c>
      <c r="E41" s="172"/>
      <c r="F41" s="147">
        <f>E41*D41</f>
        <v>0</v>
      </c>
      <c r="G41" s="129"/>
      <c r="H41" s="129"/>
      <c r="I41" s="129"/>
      <c r="J41" s="129"/>
      <c r="K41" s="129"/>
      <c r="L41" s="129"/>
      <c r="M41" s="129"/>
      <c r="N41" s="129"/>
      <c r="O41" s="129"/>
      <c r="P41" s="129"/>
      <c r="Q41" s="129"/>
      <c r="R41" s="129"/>
      <c r="S41" s="129"/>
      <c r="T41" s="129"/>
      <c r="U41" s="129"/>
      <c r="V41" s="129"/>
      <c r="W41" s="129"/>
      <c r="X41" s="129"/>
      <c r="Y41" s="129"/>
    </row>
    <row r="42" ht="15.75" customHeight="1">
      <c r="A42" s="146"/>
      <c r="B42" s="154"/>
      <c r="C42" s="97"/>
      <c r="D42" s="153"/>
      <c r="E42" s="172"/>
      <c r="F42" s="147"/>
      <c r="G42" s="129"/>
      <c r="H42" s="129"/>
      <c r="I42" s="129"/>
      <c r="J42" s="129"/>
      <c r="K42" s="129"/>
      <c r="L42" s="129"/>
      <c r="M42" s="129"/>
      <c r="N42" s="129"/>
      <c r="O42" s="129"/>
      <c r="P42" s="129"/>
      <c r="Q42" s="129"/>
      <c r="R42" s="129"/>
      <c r="S42" s="129"/>
      <c r="T42" s="129"/>
      <c r="U42" s="129"/>
      <c r="V42" s="129"/>
      <c r="W42" s="129"/>
      <c r="X42" s="129"/>
      <c r="Y42" s="129"/>
    </row>
    <row r="43" ht="15.75" customHeight="1">
      <c r="A43" s="146">
        <v>15.0</v>
      </c>
      <c r="B43" s="154" t="s">
        <v>887</v>
      </c>
      <c r="C43" s="97" t="s">
        <v>33</v>
      </c>
      <c r="D43" s="153">
        <v>2.0</v>
      </c>
      <c r="E43" s="172"/>
      <c r="F43" s="147">
        <f>E43*D43</f>
        <v>0</v>
      </c>
      <c r="G43" s="129"/>
      <c r="H43" s="129"/>
      <c r="I43" s="129"/>
      <c r="J43" s="129"/>
      <c r="K43" s="129"/>
      <c r="L43" s="129"/>
      <c r="M43" s="129"/>
      <c r="N43" s="129"/>
      <c r="O43" s="129"/>
      <c r="P43" s="129"/>
      <c r="Q43" s="129"/>
      <c r="R43" s="129"/>
      <c r="S43" s="129"/>
      <c r="T43" s="129"/>
      <c r="U43" s="129"/>
      <c r="V43" s="129"/>
      <c r="W43" s="129"/>
      <c r="X43" s="129"/>
      <c r="Y43" s="129"/>
    </row>
    <row r="44" ht="15.75" customHeight="1">
      <c r="A44" s="146"/>
      <c r="B44" s="154"/>
      <c r="C44" s="97"/>
      <c r="D44" s="153"/>
      <c r="E44" s="271"/>
      <c r="F44" s="147"/>
      <c r="G44" s="129"/>
      <c r="H44" s="129"/>
      <c r="I44" s="129"/>
      <c r="J44" s="129"/>
      <c r="K44" s="129"/>
      <c r="L44" s="129"/>
      <c r="M44" s="129"/>
      <c r="N44" s="129"/>
      <c r="O44" s="129"/>
      <c r="P44" s="129"/>
      <c r="Q44" s="129"/>
      <c r="R44" s="129"/>
      <c r="S44" s="129"/>
      <c r="T44" s="129"/>
      <c r="U44" s="129"/>
      <c r="V44" s="129"/>
      <c r="W44" s="129"/>
      <c r="X44" s="129"/>
      <c r="Y44" s="129"/>
    </row>
    <row r="45" ht="15.75" customHeight="1">
      <c r="A45" s="146">
        <v>16.0</v>
      </c>
      <c r="B45" s="154" t="s">
        <v>888</v>
      </c>
      <c r="C45" s="97"/>
      <c r="D45" s="153"/>
      <c r="E45" s="172"/>
      <c r="F45" s="147"/>
      <c r="G45" s="129"/>
      <c r="H45" s="129"/>
      <c r="I45" s="129"/>
      <c r="J45" s="129"/>
      <c r="K45" s="129"/>
      <c r="L45" s="129"/>
      <c r="M45" s="129"/>
      <c r="N45" s="129"/>
      <c r="O45" s="129"/>
      <c r="P45" s="129"/>
      <c r="Q45" s="129"/>
      <c r="R45" s="129"/>
      <c r="S45" s="129"/>
      <c r="T45" s="129"/>
      <c r="U45" s="129"/>
      <c r="V45" s="129"/>
      <c r="W45" s="129"/>
      <c r="X45" s="129"/>
      <c r="Y45" s="129"/>
    </row>
    <row r="46" ht="15.75" customHeight="1">
      <c r="A46" s="174" t="s">
        <v>51</v>
      </c>
      <c r="B46" s="154" t="s">
        <v>889</v>
      </c>
      <c r="C46" s="97" t="s">
        <v>33</v>
      </c>
      <c r="D46" s="153">
        <v>0.0</v>
      </c>
      <c r="E46" s="172"/>
      <c r="F46" s="147">
        <f t="shared" ref="F46:F48" si="1">E46*D46</f>
        <v>0</v>
      </c>
      <c r="G46" s="129"/>
      <c r="H46" s="129"/>
      <c r="I46" s="129"/>
      <c r="J46" s="129"/>
      <c r="K46" s="129"/>
      <c r="L46" s="129"/>
      <c r="M46" s="129"/>
      <c r="N46" s="129"/>
      <c r="O46" s="129"/>
      <c r="P46" s="129"/>
      <c r="Q46" s="129"/>
      <c r="R46" s="129"/>
      <c r="S46" s="129"/>
      <c r="T46" s="129"/>
      <c r="U46" s="129"/>
      <c r="V46" s="129"/>
      <c r="W46" s="129"/>
      <c r="X46" s="129"/>
      <c r="Y46" s="129"/>
    </row>
    <row r="47" ht="15.75" customHeight="1">
      <c r="A47" s="174" t="s">
        <v>53</v>
      </c>
      <c r="B47" s="154" t="s">
        <v>890</v>
      </c>
      <c r="C47" s="97" t="s">
        <v>33</v>
      </c>
      <c r="D47" s="153">
        <v>0.0</v>
      </c>
      <c r="E47" s="172"/>
      <c r="F47" s="147">
        <f t="shared" si="1"/>
        <v>0</v>
      </c>
      <c r="G47" s="129"/>
      <c r="H47" s="129"/>
      <c r="I47" s="129"/>
      <c r="J47" s="129"/>
      <c r="K47" s="129"/>
      <c r="L47" s="129"/>
      <c r="M47" s="129"/>
      <c r="N47" s="129"/>
      <c r="O47" s="129"/>
      <c r="P47" s="129"/>
      <c r="Q47" s="129"/>
      <c r="R47" s="129"/>
      <c r="S47" s="129"/>
      <c r="T47" s="129"/>
      <c r="U47" s="129"/>
      <c r="V47" s="129"/>
      <c r="W47" s="129"/>
      <c r="X47" s="129"/>
      <c r="Y47" s="129"/>
    </row>
    <row r="48" ht="15.75" customHeight="1">
      <c r="A48" s="174" t="s">
        <v>55</v>
      </c>
      <c r="B48" s="154" t="s">
        <v>891</v>
      </c>
      <c r="C48" s="97" t="s">
        <v>33</v>
      </c>
      <c r="D48" s="153">
        <v>1.0</v>
      </c>
      <c r="E48" s="172"/>
      <c r="F48" s="147">
        <f t="shared" si="1"/>
        <v>0</v>
      </c>
      <c r="G48" s="129"/>
      <c r="H48" s="129"/>
      <c r="I48" s="129"/>
      <c r="J48" s="129"/>
      <c r="K48" s="129"/>
      <c r="L48" s="129"/>
      <c r="M48" s="129"/>
      <c r="N48" s="129"/>
      <c r="O48" s="129"/>
      <c r="P48" s="129"/>
      <c r="Q48" s="129"/>
      <c r="R48" s="129"/>
      <c r="S48" s="129"/>
      <c r="T48" s="129"/>
      <c r="U48" s="129"/>
      <c r="V48" s="129"/>
      <c r="W48" s="129"/>
      <c r="X48" s="129"/>
      <c r="Y48" s="129"/>
    </row>
    <row r="49" ht="15.75" customHeight="1">
      <c r="A49" s="146"/>
      <c r="B49" s="154"/>
      <c r="C49" s="97"/>
      <c r="D49" s="153"/>
      <c r="E49" s="172"/>
      <c r="F49" s="147"/>
      <c r="G49" s="129"/>
      <c r="H49" s="129"/>
      <c r="I49" s="129"/>
      <c r="J49" s="129"/>
      <c r="K49" s="129"/>
      <c r="L49" s="129"/>
      <c r="M49" s="129"/>
      <c r="N49" s="129"/>
      <c r="O49" s="129"/>
      <c r="P49" s="129"/>
      <c r="Q49" s="129"/>
      <c r="R49" s="129"/>
      <c r="S49" s="129"/>
      <c r="T49" s="129"/>
      <c r="U49" s="129"/>
      <c r="V49" s="129"/>
      <c r="W49" s="129"/>
      <c r="X49" s="129"/>
      <c r="Y49" s="129"/>
    </row>
    <row r="50" ht="15.75" customHeight="1">
      <c r="A50" s="146"/>
      <c r="B50" s="154" t="s">
        <v>892</v>
      </c>
      <c r="C50" s="97"/>
      <c r="D50" s="153"/>
      <c r="E50" s="172"/>
      <c r="F50" s="147"/>
      <c r="G50" s="129"/>
      <c r="H50" s="129"/>
      <c r="I50" s="129"/>
      <c r="J50" s="129"/>
      <c r="K50" s="129"/>
      <c r="L50" s="129"/>
      <c r="M50" s="129"/>
      <c r="N50" s="129"/>
      <c r="O50" s="129"/>
      <c r="P50" s="129"/>
      <c r="Q50" s="129"/>
      <c r="R50" s="129"/>
      <c r="S50" s="129"/>
      <c r="T50" s="129"/>
      <c r="U50" s="129"/>
      <c r="V50" s="129"/>
      <c r="W50" s="129"/>
      <c r="X50" s="129"/>
      <c r="Y50" s="129"/>
    </row>
    <row r="51" ht="15.75" customHeight="1">
      <c r="A51" s="146"/>
      <c r="B51" s="154" t="s">
        <v>893</v>
      </c>
      <c r="C51" s="97"/>
      <c r="D51" s="153"/>
      <c r="E51" s="172"/>
      <c r="F51" s="147"/>
      <c r="G51" s="129"/>
      <c r="H51" s="129"/>
      <c r="I51" s="129"/>
      <c r="J51" s="129"/>
      <c r="K51" s="129"/>
      <c r="L51" s="129"/>
      <c r="M51" s="129"/>
      <c r="N51" s="129"/>
      <c r="O51" s="129"/>
      <c r="P51" s="129"/>
      <c r="Q51" s="129"/>
      <c r="R51" s="129"/>
      <c r="S51" s="129"/>
      <c r="T51" s="129"/>
      <c r="U51" s="129"/>
      <c r="V51" s="129"/>
      <c r="W51" s="129"/>
      <c r="X51" s="129"/>
      <c r="Y51" s="129"/>
    </row>
    <row r="52" ht="15.75" customHeight="1">
      <c r="A52" s="146"/>
      <c r="B52" s="154" t="s">
        <v>894</v>
      </c>
      <c r="C52" s="97"/>
      <c r="D52" s="153"/>
      <c r="E52" s="172"/>
      <c r="F52" s="147"/>
      <c r="G52" s="129"/>
      <c r="H52" s="129"/>
      <c r="I52" s="129"/>
      <c r="J52" s="129"/>
      <c r="K52" s="129"/>
      <c r="L52" s="129"/>
      <c r="M52" s="129"/>
      <c r="N52" s="129"/>
      <c r="O52" s="129"/>
      <c r="P52" s="129"/>
      <c r="Q52" s="129"/>
      <c r="R52" s="129"/>
      <c r="S52" s="129"/>
      <c r="T52" s="129"/>
      <c r="U52" s="129"/>
      <c r="V52" s="129"/>
      <c r="W52" s="129"/>
      <c r="X52" s="129"/>
      <c r="Y52" s="129"/>
    </row>
    <row r="53" ht="15.75" customHeight="1">
      <c r="A53" s="146"/>
      <c r="B53" s="154" t="s">
        <v>895</v>
      </c>
      <c r="C53" s="97"/>
      <c r="D53" s="153"/>
      <c r="E53" s="172"/>
      <c r="F53" s="147"/>
      <c r="G53" s="129"/>
      <c r="H53" s="129"/>
      <c r="I53" s="129"/>
      <c r="J53" s="129"/>
      <c r="K53" s="129"/>
      <c r="L53" s="129"/>
      <c r="M53" s="129"/>
      <c r="N53" s="129"/>
      <c r="O53" s="129"/>
      <c r="P53" s="129"/>
      <c r="Q53" s="129"/>
      <c r="R53" s="129"/>
      <c r="S53" s="129"/>
      <c r="T53" s="129"/>
      <c r="U53" s="129"/>
      <c r="V53" s="129"/>
      <c r="W53" s="129"/>
      <c r="X53" s="129"/>
      <c r="Y53" s="129"/>
    </row>
    <row r="54" ht="15.75" customHeight="1">
      <c r="A54" s="146"/>
      <c r="B54" s="154" t="s">
        <v>896</v>
      </c>
      <c r="C54" s="97"/>
      <c r="D54" s="153"/>
      <c r="E54" s="172"/>
      <c r="F54" s="147"/>
      <c r="G54" s="129"/>
      <c r="H54" s="129"/>
      <c r="I54" s="129"/>
      <c r="J54" s="129"/>
      <c r="K54" s="129"/>
      <c r="L54" s="129"/>
      <c r="M54" s="129"/>
      <c r="N54" s="129"/>
      <c r="O54" s="129"/>
      <c r="P54" s="129"/>
      <c r="Q54" s="129"/>
      <c r="R54" s="129"/>
      <c r="S54" s="129"/>
      <c r="T54" s="129"/>
      <c r="U54" s="129"/>
      <c r="V54" s="129"/>
      <c r="W54" s="129"/>
      <c r="X54" s="129"/>
      <c r="Y54" s="129"/>
    </row>
    <row r="55" ht="15.75" customHeight="1">
      <c r="A55" s="146"/>
      <c r="B55" s="154" t="s">
        <v>897</v>
      </c>
      <c r="C55" s="97"/>
      <c r="D55" s="153"/>
      <c r="E55" s="172"/>
      <c r="F55" s="147"/>
      <c r="G55" s="129"/>
      <c r="H55" s="129"/>
      <c r="I55" s="129"/>
      <c r="J55" s="129"/>
      <c r="K55" s="129"/>
      <c r="L55" s="129"/>
      <c r="M55" s="129"/>
      <c r="N55" s="129"/>
      <c r="O55" s="129"/>
      <c r="P55" s="129"/>
      <c r="Q55" s="129"/>
      <c r="R55" s="129"/>
      <c r="S55" s="129"/>
      <c r="T55" s="129"/>
      <c r="U55" s="129"/>
      <c r="V55" s="129"/>
      <c r="W55" s="129"/>
      <c r="X55" s="129"/>
      <c r="Y55" s="129"/>
    </row>
    <row r="56" ht="15.75" customHeight="1">
      <c r="A56" s="146"/>
      <c r="B56" s="154" t="s">
        <v>898</v>
      </c>
      <c r="C56" s="97"/>
      <c r="D56" s="153"/>
      <c r="E56" s="172"/>
      <c r="F56" s="147"/>
      <c r="G56" s="129"/>
      <c r="H56" s="129"/>
      <c r="I56" s="129"/>
      <c r="J56" s="129"/>
      <c r="K56" s="129"/>
      <c r="L56" s="129"/>
      <c r="M56" s="129"/>
      <c r="N56" s="129"/>
      <c r="O56" s="129"/>
      <c r="P56" s="129"/>
      <c r="Q56" s="129"/>
      <c r="R56" s="129"/>
      <c r="S56" s="129"/>
      <c r="T56" s="129"/>
      <c r="U56" s="129"/>
      <c r="V56" s="129"/>
      <c r="W56" s="129"/>
      <c r="X56" s="129"/>
      <c r="Y56" s="129"/>
    </row>
    <row r="57" ht="15.75" customHeight="1">
      <c r="A57" s="146"/>
      <c r="B57" s="154" t="s">
        <v>899</v>
      </c>
      <c r="C57" s="97"/>
      <c r="D57" s="153"/>
      <c r="E57" s="172"/>
      <c r="F57" s="147"/>
      <c r="G57" s="129"/>
      <c r="H57" s="129"/>
      <c r="I57" s="129"/>
      <c r="J57" s="129"/>
      <c r="K57" s="129"/>
      <c r="L57" s="129"/>
      <c r="M57" s="129"/>
      <c r="N57" s="129"/>
      <c r="O57" s="129"/>
      <c r="P57" s="129"/>
      <c r="Q57" s="129"/>
      <c r="R57" s="129"/>
      <c r="S57" s="129"/>
      <c r="T57" s="129"/>
      <c r="U57" s="129"/>
      <c r="V57" s="129"/>
      <c r="W57" s="129"/>
      <c r="X57" s="129"/>
      <c r="Y57" s="129"/>
    </row>
    <row r="58" ht="15.75" customHeight="1">
      <c r="A58" s="146"/>
      <c r="B58" s="272" t="s">
        <v>900</v>
      </c>
      <c r="C58" s="97"/>
      <c r="D58" s="153"/>
      <c r="E58" s="172"/>
      <c r="F58" s="147"/>
      <c r="G58" s="129"/>
      <c r="H58" s="129"/>
      <c r="I58" s="129"/>
      <c r="J58" s="129"/>
      <c r="K58" s="129"/>
      <c r="L58" s="129"/>
      <c r="M58" s="129"/>
      <c r="N58" s="129"/>
      <c r="O58" s="129"/>
      <c r="P58" s="129"/>
      <c r="Q58" s="129"/>
      <c r="R58" s="129"/>
      <c r="S58" s="129"/>
      <c r="T58" s="129"/>
      <c r="U58" s="129"/>
      <c r="V58" s="129"/>
      <c r="W58" s="129"/>
      <c r="X58" s="129"/>
      <c r="Y58" s="129"/>
    </row>
    <row r="59" ht="15.75" customHeight="1">
      <c r="A59" s="146"/>
      <c r="B59" s="272" t="s">
        <v>901</v>
      </c>
      <c r="C59" s="97"/>
      <c r="D59" s="153"/>
      <c r="E59" s="172"/>
      <c r="F59" s="147"/>
      <c r="G59" s="129"/>
      <c r="H59" s="129"/>
      <c r="I59" s="129"/>
      <c r="J59" s="129"/>
      <c r="K59" s="129"/>
      <c r="L59" s="129"/>
      <c r="M59" s="129"/>
      <c r="N59" s="129"/>
      <c r="O59" s="129"/>
      <c r="P59" s="129"/>
      <c r="Q59" s="129"/>
      <c r="R59" s="129"/>
      <c r="S59" s="129"/>
      <c r="T59" s="129"/>
      <c r="U59" s="129"/>
      <c r="V59" s="129"/>
      <c r="W59" s="129"/>
      <c r="X59" s="129"/>
      <c r="Y59" s="129"/>
    </row>
    <row r="60" ht="15.75" customHeight="1">
      <c r="A60" s="146"/>
      <c r="B60" s="272" t="s">
        <v>902</v>
      </c>
      <c r="C60" s="97"/>
      <c r="D60" s="153"/>
      <c r="E60" s="172"/>
      <c r="F60" s="147"/>
      <c r="G60" s="129"/>
      <c r="H60" s="129"/>
      <c r="I60" s="129"/>
      <c r="J60" s="129"/>
      <c r="K60" s="129"/>
      <c r="L60" s="129"/>
      <c r="M60" s="129"/>
      <c r="N60" s="129"/>
      <c r="O60" s="129"/>
      <c r="P60" s="129"/>
      <c r="Q60" s="129"/>
      <c r="R60" s="129"/>
      <c r="S60" s="129"/>
      <c r="T60" s="129"/>
      <c r="U60" s="129"/>
      <c r="V60" s="129"/>
      <c r="W60" s="129"/>
      <c r="X60" s="129"/>
      <c r="Y60" s="129"/>
    </row>
    <row r="61" ht="15.75" customHeight="1">
      <c r="A61" s="146"/>
      <c r="B61" s="272" t="s">
        <v>903</v>
      </c>
      <c r="C61" s="97"/>
      <c r="D61" s="153"/>
      <c r="E61" s="172"/>
      <c r="F61" s="147"/>
      <c r="G61" s="129"/>
      <c r="H61" s="129"/>
      <c r="I61" s="129"/>
      <c r="J61" s="129"/>
      <c r="K61" s="129"/>
      <c r="L61" s="129"/>
      <c r="M61" s="129"/>
      <c r="N61" s="129"/>
      <c r="O61" s="129"/>
      <c r="P61" s="129"/>
      <c r="Q61" s="129"/>
      <c r="R61" s="129"/>
      <c r="S61" s="129"/>
      <c r="T61" s="129"/>
      <c r="U61" s="129"/>
      <c r="V61" s="129"/>
      <c r="W61" s="129"/>
      <c r="X61" s="129"/>
      <c r="Y61" s="129"/>
    </row>
    <row r="62" ht="15.75" customHeight="1">
      <c r="A62" s="146"/>
      <c r="B62" s="154"/>
      <c r="C62" s="97"/>
      <c r="D62" s="153"/>
      <c r="E62" s="271"/>
      <c r="F62" s="147"/>
      <c r="G62" s="129"/>
      <c r="H62" s="129"/>
      <c r="I62" s="129"/>
      <c r="J62" s="129"/>
      <c r="K62" s="129"/>
      <c r="L62" s="129"/>
      <c r="M62" s="129"/>
      <c r="N62" s="129"/>
      <c r="O62" s="129"/>
      <c r="P62" s="129"/>
      <c r="Q62" s="129"/>
      <c r="R62" s="129"/>
      <c r="S62" s="129"/>
      <c r="T62" s="129"/>
      <c r="U62" s="129"/>
      <c r="V62" s="129"/>
      <c r="W62" s="129"/>
      <c r="X62" s="129"/>
      <c r="Y62" s="129"/>
    </row>
    <row r="63" ht="15.75" customHeight="1">
      <c r="A63" s="146">
        <v>17.0</v>
      </c>
      <c r="B63" s="154" t="s">
        <v>904</v>
      </c>
      <c r="C63" s="97" t="s">
        <v>33</v>
      </c>
      <c r="D63" s="153">
        <v>1.0</v>
      </c>
      <c r="E63" s="172"/>
      <c r="F63" s="147">
        <f>E63*D63</f>
        <v>0</v>
      </c>
      <c r="G63" s="129"/>
      <c r="H63" s="129"/>
      <c r="I63" s="129"/>
      <c r="J63" s="129"/>
      <c r="K63" s="129"/>
      <c r="L63" s="129"/>
      <c r="M63" s="129"/>
      <c r="N63" s="129"/>
      <c r="O63" s="129"/>
      <c r="P63" s="129"/>
      <c r="Q63" s="129"/>
      <c r="R63" s="129"/>
      <c r="S63" s="129"/>
      <c r="T63" s="129"/>
      <c r="U63" s="129"/>
      <c r="V63" s="129"/>
      <c r="W63" s="129"/>
      <c r="X63" s="129"/>
      <c r="Y63" s="129"/>
    </row>
    <row r="64" ht="15.75" customHeight="1">
      <c r="A64" s="146"/>
      <c r="B64" s="154"/>
      <c r="C64" s="97"/>
      <c r="D64" s="153"/>
      <c r="E64" s="271"/>
      <c r="F64" s="147"/>
      <c r="G64" s="129"/>
      <c r="H64" s="129"/>
      <c r="I64" s="129"/>
      <c r="J64" s="129"/>
      <c r="K64" s="129"/>
      <c r="L64" s="129"/>
      <c r="M64" s="129"/>
      <c r="N64" s="129"/>
      <c r="O64" s="129"/>
      <c r="P64" s="129"/>
      <c r="Q64" s="129"/>
      <c r="R64" s="129"/>
      <c r="S64" s="129"/>
      <c r="T64" s="129"/>
      <c r="U64" s="129"/>
      <c r="V64" s="129"/>
      <c r="W64" s="129"/>
      <c r="X64" s="129"/>
      <c r="Y64" s="129"/>
    </row>
    <row r="65" ht="15.75" customHeight="1">
      <c r="A65" s="146">
        <v>18.0</v>
      </c>
      <c r="B65" s="154" t="s">
        <v>905</v>
      </c>
      <c r="C65" s="97" t="s">
        <v>33</v>
      </c>
      <c r="D65" s="153">
        <v>1.0</v>
      </c>
      <c r="E65" s="172"/>
      <c r="F65" s="147">
        <f>E65*D65</f>
        <v>0</v>
      </c>
      <c r="G65" s="129"/>
      <c r="H65" s="129"/>
      <c r="I65" s="129"/>
      <c r="J65" s="129"/>
      <c r="K65" s="129"/>
      <c r="L65" s="129"/>
      <c r="M65" s="129"/>
      <c r="N65" s="129"/>
      <c r="O65" s="129"/>
      <c r="P65" s="129"/>
      <c r="Q65" s="129"/>
      <c r="R65" s="129"/>
      <c r="S65" s="129"/>
      <c r="T65" s="129"/>
      <c r="U65" s="129"/>
      <c r="V65" s="129"/>
      <c r="W65" s="129"/>
      <c r="X65" s="129"/>
      <c r="Y65" s="129"/>
    </row>
    <row r="66" ht="15.75" customHeight="1">
      <c r="A66" s="146"/>
      <c r="B66" s="154"/>
      <c r="C66" s="97"/>
      <c r="D66" s="153"/>
      <c r="E66" s="172"/>
      <c r="F66" s="147"/>
      <c r="G66" s="129"/>
      <c r="H66" s="129"/>
      <c r="I66" s="129"/>
      <c r="J66" s="129"/>
      <c r="K66" s="129"/>
      <c r="L66" s="129"/>
      <c r="M66" s="129"/>
      <c r="N66" s="129"/>
      <c r="O66" s="129"/>
      <c r="P66" s="129"/>
      <c r="Q66" s="129"/>
      <c r="R66" s="129"/>
      <c r="S66" s="129"/>
      <c r="T66" s="129"/>
      <c r="U66" s="129"/>
      <c r="V66" s="129"/>
      <c r="W66" s="129"/>
      <c r="X66" s="129"/>
      <c r="Y66" s="129"/>
    </row>
    <row r="67" ht="15.75" customHeight="1">
      <c r="A67" s="146">
        <v>19.0</v>
      </c>
      <c r="B67" s="154" t="s">
        <v>906</v>
      </c>
      <c r="C67" s="97"/>
      <c r="D67" s="153"/>
      <c r="E67" s="172"/>
      <c r="F67" s="147"/>
      <c r="G67" s="129"/>
      <c r="H67" s="129"/>
      <c r="I67" s="129"/>
      <c r="J67" s="129"/>
      <c r="K67" s="129"/>
      <c r="L67" s="129"/>
      <c r="M67" s="129"/>
      <c r="N67" s="129"/>
      <c r="O67" s="129"/>
      <c r="P67" s="129"/>
      <c r="Q67" s="129"/>
      <c r="R67" s="129"/>
      <c r="S67" s="129"/>
      <c r="T67" s="129"/>
      <c r="U67" s="129"/>
      <c r="V67" s="129"/>
      <c r="W67" s="129"/>
      <c r="X67" s="129"/>
      <c r="Y67" s="129"/>
    </row>
    <row r="68" ht="15.75" customHeight="1">
      <c r="A68" s="174" t="s">
        <v>907</v>
      </c>
      <c r="B68" s="154" t="s">
        <v>908</v>
      </c>
      <c r="C68" s="97" t="s">
        <v>39</v>
      </c>
      <c r="D68" s="153">
        <v>8500.0</v>
      </c>
      <c r="E68" s="172"/>
      <c r="F68" s="147">
        <f>E68*D68</f>
        <v>0</v>
      </c>
      <c r="G68" s="129"/>
      <c r="H68" s="129"/>
      <c r="I68" s="129"/>
      <c r="J68" s="129"/>
      <c r="K68" s="129"/>
      <c r="L68" s="129"/>
      <c r="M68" s="129"/>
      <c r="N68" s="129"/>
      <c r="O68" s="129"/>
      <c r="P68" s="129"/>
      <c r="Q68" s="129"/>
      <c r="R68" s="129"/>
      <c r="S68" s="129"/>
      <c r="T68" s="129"/>
      <c r="U68" s="129"/>
      <c r="V68" s="129"/>
      <c r="W68" s="129"/>
      <c r="X68" s="129"/>
      <c r="Y68" s="129"/>
    </row>
    <row r="69" ht="15.75" customHeight="1">
      <c r="A69" s="146"/>
      <c r="B69" s="145"/>
      <c r="C69" s="97"/>
      <c r="D69" s="153"/>
      <c r="E69" s="271"/>
      <c r="F69" s="147"/>
      <c r="G69" s="129"/>
      <c r="H69" s="129"/>
      <c r="I69" s="129"/>
      <c r="J69" s="129"/>
      <c r="K69" s="129"/>
      <c r="L69" s="129"/>
      <c r="M69" s="129"/>
      <c r="N69" s="129"/>
      <c r="O69" s="129"/>
      <c r="P69" s="129"/>
      <c r="Q69" s="129"/>
      <c r="R69" s="129"/>
      <c r="S69" s="129"/>
      <c r="T69" s="129"/>
      <c r="U69" s="129"/>
      <c r="V69" s="129"/>
      <c r="W69" s="129"/>
      <c r="X69" s="129"/>
      <c r="Y69" s="129"/>
    </row>
    <row r="70" ht="15.75" customHeight="1">
      <c r="A70" s="146">
        <v>20.0</v>
      </c>
      <c r="B70" s="170" t="s">
        <v>909</v>
      </c>
      <c r="C70" s="97" t="s">
        <v>33</v>
      </c>
      <c r="D70" s="153">
        <v>150.0</v>
      </c>
      <c r="E70" s="172"/>
      <c r="F70" s="147">
        <f>E70*D70</f>
        <v>0</v>
      </c>
      <c r="G70" s="129"/>
      <c r="H70" s="129"/>
      <c r="I70" s="129"/>
      <c r="J70" s="129"/>
      <c r="K70" s="129"/>
      <c r="L70" s="129"/>
      <c r="M70" s="129"/>
      <c r="N70" s="129"/>
      <c r="O70" s="129"/>
      <c r="P70" s="129"/>
      <c r="Q70" s="129"/>
      <c r="R70" s="129"/>
      <c r="S70" s="129"/>
      <c r="T70" s="129"/>
      <c r="U70" s="129"/>
      <c r="V70" s="129"/>
      <c r="W70" s="129"/>
      <c r="X70" s="129"/>
      <c r="Y70" s="129"/>
    </row>
    <row r="71" ht="15.75" customHeight="1">
      <c r="A71" s="146"/>
      <c r="B71" s="170"/>
      <c r="C71" s="97"/>
      <c r="D71" s="153"/>
      <c r="E71" s="271"/>
      <c r="F71" s="147"/>
      <c r="G71" s="129"/>
      <c r="H71" s="129"/>
      <c r="I71" s="129"/>
      <c r="J71" s="129"/>
      <c r="K71" s="129"/>
      <c r="L71" s="129"/>
      <c r="M71" s="129"/>
      <c r="N71" s="129"/>
      <c r="O71" s="129"/>
      <c r="P71" s="129"/>
      <c r="Q71" s="129"/>
      <c r="R71" s="129"/>
      <c r="S71" s="129"/>
      <c r="T71" s="129"/>
      <c r="U71" s="129"/>
      <c r="V71" s="129"/>
      <c r="W71" s="129"/>
      <c r="X71" s="129"/>
      <c r="Y71" s="129"/>
    </row>
    <row r="72" ht="15.75" customHeight="1">
      <c r="A72" s="146">
        <v>21.0</v>
      </c>
      <c r="B72" s="154" t="s">
        <v>910</v>
      </c>
      <c r="C72" s="97" t="s">
        <v>39</v>
      </c>
      <c r="D72" s="153">
        <v>0.0</v>
      </c>
      <c r="E72" s="172"/>
      <c r="F72" s="147">
        <f>E72*D72</f>
        <v>0</v>
      </c>
      <c r="G72" s="129"/>
      <c r="H72" s="129"/>
      <c r="I72" s="129"/>
      <c r="J72" s="129"/>
      <c r="K72" s="129"/>
      <c r="L72" s="129"/>
      <c r="M72" s="129"/>
      <c r="N72" s="129"/>
      <c r="O72" s="129"/>
      <c r="P72" s="129"/>
      <c r="Q72" s="129"/>
      <c r="R72" s="129"/>
      <c r="S72" s="129"/>
      <c r="T72" s="129"/>
      <c r="U72" s="129"/>
      <c r="V72" s="129"/>
      <c r="W72" s="129"/>
      <c r="X72" s="129"/>
      <c r="Y72" s="129"/>
    </row>
    <row r="73" ht="15.75" customHeight="1">
      <c r="A73" s="146"/>
      <c r="B73" s="154"/>
      <c r="C73" s="97"/>
      <c r="D73" s="153"/>
      <c r="E73" s="172"/>
      <c r="F73" s="147"/>
      <c r="G73" s="129"/>
      <c r="H73" s="129"/>
      <c r="I73" s="129"/>
      <c r="J73" s="129"/>
      <c r="K73" s="129"/>
      <c r="L73" s="129"/>
      <c r="M73" s="129"/>
      <c r="N73" s="129"/>
      <c r="O73" s="129"/>
      <c r="P73" s="129"/>
      <c r="Q73" s="129"/>
      <c r="R73" s="129"/>
      <c r="S73" s="129"/>
      <c r="T73" s="129"/>
      <c r="U73" s="129"/>
      <c r="V73" s="129"/>
      <c r="W73" s="129"/>
      <c r="X73" s="129"/>
      <c r="Y73" s="129"/>
    </row>
    <row r="74" ht="15.75" customHeight="1">
      <c r="A74" s="273"/>
      <c r="B74" s="274" t="s">
        <v>383</v>
      </c>
      <c r="C74" s="274"/>
      <c r="D74" s="274"/>
      <c r="E74" s="275"/>
      <c r="F74" s="276">
        <f>SUM(F15:F73)</f>
        <v>0</v>
      </c>
      <c r="G74" s="204"/>
      <c r="H74" s="204"/>
      <c r="I74" s="204"/>
      <c r="J74" s="204"/>
      <c r="K74" s="204"/>
      <c r="L74" s="204"/>
      <c r="M74" s="204"/>
      <c r="N74" s="204"/>
      <c r="O74" s="204"/>
      <c r="P74" s="204"/>
      <c r="Q74" s="204"/>
      <c r="R74" s="204"/>
      <c r="S74" s="204"/>
      <c r="T74" s="204"/>
      <c r="U74" s="204"/>
      <c r="V74" s="204"/>
      <c r="W74" s="204"/>
      <c r="X74" s="204"/>
      <c r="Y74" s="204"/>
    </row>
    <row r="75" ht="15.75" customHeight="1">
      <c r="A75" s="258"/>
      <c r="B75" s="129"/>
      <c r="C75" s="129"/>
      <c r="D75" s="129"/>
      <c r="E75" s="259"/>
      <c r="F75" s="133"/>
      <c r="G75" s="129"/>
      <c r="H75" s="129"/>
      <c r="I75" s="129"/>
      <c r="J75" s="129"/>
      <c r="K75" s="129"/>
      <c r="L75" s="129"/>
      <c r="M75" s="129"/>
      <c r="N75" s="129"/>
      <c r="O75" s="129"/>
      <c r="P75" s="129"/>
      <c r="Q75" s="129"/>
      <c r="R75" s="129"/>
      <c r="S75" s="129"/>
      <c r="T75" s="129"/>
      <c r="U75" s="129"/>
      <c r="V75" s="129"/>
      <c r="W75" s="129"/>
      <c r="X75" s="129"/>
      <c r="Y75" s="129"/>
    </row>
    <row r="76" ht="15.75" customHeight="1">
      <c r="A76" s="258"/>
      <c r="B76" s="129"/>
      <c r="C76" s="129"/>
      <c r="D76" s="129"/>
      <c r="E76" s="259"/>
      <c r="F76" s="133"/>
      <c r="G76" s="129"/>
      <c r="H76" s="129"/>
      <c r="I76" s="129"/>
      <c r="J76" s="129"/>
      <c r="K76" s="129"/>
      <c r="L76" s="129"/>
      <c r="M76" s="129"/>
      <c r="N76" s="129"/>
      <c r="O76" s="129"/>
      <c r="P76" s="129"/>
      <c r="Q76" s="129"/>
      <c r="R76" s="129"/>
      <c r="S76" s="129"/>
      <c r="T76" s="129"/>
      <c r="U76" s="129"/>
      <c r="V76" s="129"/>
      <c r="W76" s="129"/>
      <c r="X76" s="129"/>
      <c r="Y76" s="129"/>
    </row>
    <row r="77" ht="15.75" customHeight="1">
      <c r="A77" s="258"/>
      <c r="B77" s="129"/>
      <c r="C77" s="129"/>
      <c r="D77" s="129"/>
      <c r="E77" s="259"/>
      <c r="F77" s="133"/>
      <c r="G77" s="129"/>
      <c r="H77" s="129"/>
      <c r="I77" s="129"/>
      <c r="J77" s="129"/>
      <c r="K77" s="129"/>
      <c r="L77" s="129"/>
      <c r="M77" s="129"/>
      <c r="N77" s="129"/>
      <c r="O77" s="129"/>
      <c r="P77" s="129"/>
      <c r="Q77" s="129"/>
      <c r="R77" s="129"/>
      <c r="S77" s="129"/>
      <c r="T77" s="129"/>
      <c r="U77" s="129"/>
      <c r="V77" s="129"/>
      <c r="W77" s="129"/>
      <c r="X77" s="129"/>
      <c r="Y77" s="129"/>
    </row>
    <row r="78" ht="15.75" customHeight="1">
      <c r="A78" s="258"/>
      <c r="B78" s="129"/>
      <c r="C78" s="129"/>
      <c r="D78" s="129"/>
      <c r="E78" s="259"/>
      <c r="F78" s="133"/>
      <c r="G78" s="129"/>
      <c r="H78" s="129"/>
      <c r="I78" s="129"/>
      <c r="J78" s="129"/>
      <c r="K78" s="129"/>
      <c r="L78" s="129"/>
      <c r="M78" s="129"/>
      <c r="N78" s="129"/>
      <c r="O78" s="129"/>
      <c r="P78" s="129"/>
      <c r="Q78" s="129"/>
      <c r="R78" s="129"/>
      <c r="S78" s="129"/>
      <c r="T78" s="129"/>
      <c r="U78" s="129"/>
      <c r="V78" s="129"/>
      <c r="W78" s="129"/>
      <c r="X78" s="129"/>
      <c r="Y78" s="129"/>
    </row>
    <row r="79" ht="15.75" customHeight="1">
      <c r="A79" s="258"/>
      <c r="B79" s="129"/>
      <c r="C79" s="129"/>
      <c r="D79" s="129"/>
      <c r="E79" s="259"/>
      <c r="F79" s="133"/>
      <c r="G79" s="129"/>
      <c r="H79" s="129"/>
      <c r="I79" s="129"/>
      <c r="J79" s="129"/>
      <c r="K79" s="129"/>
      <c r="L79" s="129"/>
      <c r="M79" s="129"/>
      <c r="N79" s="129"/>
      <c r="O79" s="129"/>
      <c r="P79" s="129"/>
      <c r="Q79" s="129"/>
      <c r="R79" s="129"/>
      <c r="S79" s="129"/>
      <c r="T79" s="129"/>
      <c r="U79" s="129"/>
      <c r="V79" s="129"/>
      <c r="W79" s="129"/>
      <c r="X79" s="129"/>
      <c r="Y79" s="129"/>
    </row>
    <row r="80" ht="15.75" customHeight="1">
      <c r="A80" s="258"/>
      <c r="B80" s="129"/>
      <c r="C80" s="129"/>
      <c r="D80" s="129"/>
      <c r="E80" s="259"/>
      <c r="F80" s="133"/>
      <c r="G80" s="129"/>
      <c r="H80" s="129"/>
      <c r="I80" s="129"/>
      <c r="J80" s="129"/>
      <c r="K80" s="129"/>
      <c r="L80" s="129"/>
      <c r="M80" s="129"/>
      <c r="N80" s="129"/>
      <c r="O80" s="129"/>
      <c r="P80" s="129"/>
      <c r="Q80" s="129"/>
      <c r="R80" s="129"/>
      <c r="S80" s="129"/>
      <c r="T80" s="129"/>
      <c r="U80" s="129"/>
      <c r="V80" s="129"/>
      <c r="W80" s="129"/>
      <c r="X80" s="129"/>
      <c r="Y80" s="129"/>
    </row>
    <row r="81" ht="15.75" customHeight="1">
      <c r="A81" s="258"/>
      <c r="B81" s="129"/>
      <c r="C81" s="129"/>
      <c r="D81" s="129"/>
      <c r="E81" s="259"/>
      <c r="F81" s="133"/>
      <c r="G81" s="129"/>
      <c r="H81" s="129"/>
      <c r="I81" s="129"/>
      <c r="J81" s="129"/>
      <c r="K81" s="129"/>
      <c r="L81" s="129"/>
      <c r="M81" s="129"/>
      <c r="N81" s="129"/>
      <c r="O81" s="129"/>
      <c r="P81" s="129"/>
      <c r="Q81" s="129"/>
      <c r="R81" s="129"/>
      <c r="S81" s="129"/>
      <c r="T81" s="129"/>
      <c r="U81" s="129"/>
      <c r="V81" s="129"/>
      <c r="W81" s="129"/>
      <c r="X81" s="129"/>
      <c r="Y81" s="129"/>
    </row>
    <row r="82" ht="15.75" customHeight="1">
      <c r="A82" s="258"/>
      <c r="B82" s="129"/>
      <c r="C82" s="129"/>
      <c r="D82" s="129"/>
      <c r="E82" s="259"/>
      <c r="F82" s="133"/>
      <c r="G82" s="129"/>
      <c r="H82" s="129"/>
      <c r="I82" s="129"/>
      <c r="J82" s="129"/>
      <c r="K82" s="129"/>
      <c r="L82" s="129"/>
      <c r="M82" s="129"/>
      <c r="N82" s="129"/>
      <c r="O82" s="129"/>
      <c r="P82" s="129"/>
      <c r="Q82" s="129"/>
      <c r="R82" s="129"/>
      <c r="S82" s="129"/>
      <c r="T82" s="129"/>
      <c r="U82" s="129"/>
      <c r="V82" s="129"/>
      <c r="W82" s="129"/>
      <c r="X82" s="129"/>
      <c r="Y82" s="129"/>
    </row>
    <row r="83" ht="15.75" customHeight="1">
      <c r="A83" s="258"/>
      <c r="B83" s="129"/>
      <c r="C83" s="129"/>
      <c r="D83" s="129"/>
      <c r="E83" s="259"/>
      <c r="F83" s="133"/>
      <c r="G83" s="129"/>
      <c r="H83" s="129"/>
      <c r="I83" s="129"/>
      <c r="J83" s="129"/>
      <c r="K83" s="129"/>
      <c r="L83" s="129"/>
      <c r="M83" s="129"/>
      <c r="N83" s="129"/>
      <c r="O83" s="129"/>
      <c r="P83" s="129"/>
      <c r="Q83" s="129"/>
      <c r="R83" s="129"/>
      <c r="S83" s="129"/>
      <c r="T83" s="129"/>
      <c r="U83" s="129"/>
      <c r="V83" s="129"/>
      <c r="W83" s="129"/>
      <c r="X83" s="129"/>
      <c r="Y83" s="129"/>
    </row>
    <row r="84" ht="15.75" customHeight="1">
      <c r="A84" s="258"/>
      <c r="B84" s="129"/>
      <c r="C84" s="129"/>
      <c r="D84" s="129"/>
      <c r="E84" s="259"/>
      <c r="F84" s="133"/>
      <c r="G84" s="129"/>
      <c r="H84" s="129"/>
      <c r="I84" s="129"/>
      <c r="J84" s="129"/>
      <c r="K84" s="129"/>
      <c r="L84" s="129"/>
      <c r="M84" s="129"/>
      <c r="N84" s="129"/>
      <c r="O84" s="129"/>
      <c r="P84" s="129"/>
      <c r="Q84" s="129"/>
      <c r="R84" s="129"/>
      <c r="S84" s="129"/>
      <c r="T84" s="129"/>
      <c r="U84" s="129"/>
      <c r="V84" s="129"/>
      <c r="W84" s="129"/>
      <c r="X84" s="129"/>
      <c r="Y84" s="129"/>
    </row>
    <row r="85" ht="15.75" customHeight="1">
      <c r="A85" s="258"/>
      <c r="B85" s="129"/>
      <c r="C85" s="129"/>
      <c r="D85" s="129"/>
      <c r="E85" s="259"/>
      <c r="F85" s="133"/>
      <c r="G85" s="129"/>
      <c r="H85" s="129"/>
      <c r="I85" s="129"/>
      <c r="J85" s="129"/>
      <c r="K85" s="129"/>
      <c r="L85" s="129"/>
      <c r="M85" s="129"/>
      <c r="N85" s="129"/>
      <c r="O85" s="129"/>
      <c r="P85" s="129"/>
      <c r="Q85" s="129"/>
      <c r="R85" s="129"/>
      <c r="S85" s="129"/>
      <c r="T85" s="129"/>
      <c r="U85" s="129"/>
      <c r="V85" s="129"/>
      <c r="W85" s="129"/>
      <c r="X85" s="129"/>
      <c r="Y85" s="129"/>
    </row>
    <row r="86" ht="15.75" customHeight="1">
      <c r="A86" s="258"/>
      <c r="B86" s="129"/>
      <c r="C86" s="129"/>
      <c r="D86" s="129"/>
      <c r="E86" s="259"/>
      <c r="F86" s="133"/>
      <c r="G86" s="129"/>
      <c r="H86" s="129"/>
      <c r="I86" s="129"/>
      <c r="J86" s="129"/>
      <c r="K86" s="129"/>
      <c r="L86" s="129"/>
      <c r="M86" s="129"/>
      <c r="N86" s="129"/>
      <c r="O86" s="129"/>
      <c r="P86" s="129"/>
      <c r="Q86" s="129"/>
      <c r="R86" s="129"/>
      <c r="S86" s="129"/>
      <c r="T86" s="129"/>
      <c r="U86" s="129"/>
      <c r="V86" s="129"/>
      <c r="W86" s="129"/>
      <c r="X86" s="129"/>
      <c r="Y86" s="129"/>
    </row>
    <row r="87" ht="15.75" customHeight="1">
      <c r="A87" s="258"/>
      <c r="B87" s="129"/>
      <c r="C87" s="129"/>
      <c r="D87" s="129"/>
      <c r="E87" s="259"/>
      <c r="F87" s="133"/>
      <c r="G87" s="129"/>
      <c r="H87" s="129"/>
      <c r="I87" s="129"/>
      <c r="J87" s="129"/>
      <c r="K87" s="129"/>
      <c r="L87" s="129"/>
      <c r="M87" s="129"/>
      <c r="N87" s="129"/>
      <c r="O87" s="129"/>
      <c r="P87" s="129"/>
      <c r="Q87" s="129"/>
      <c r="R87" s="129"/>
      <c r="S87" s="129"/>
      <c r="T87" s="129"/>
      <c r="U87" s="129"/>
      <c r="V87" s="129"/>
      <c r="W87" s="129"/>
      <c r="X87" s="129"/>
      <c r="Y87" s="129"/>
    </row>
    <row r="88" ht="15.75" customHeight="1">
      <c r="A88" s="258"/>
      <c r="B88" s="129"/>
      <c r="C88" s="129"/>
      <c r="D88" s="129"/>
      <c r="E88" s="259"/>
      <c r="F88" s="133"/>
      <c r="G88" s="129"/>
      <c r="H88" s="129"/>
      <c r="I88" s="129"/>
      <c r="J88" s="129"/>
      <c r="K88" s="129"/>
      <c r="L88" s="129"/>
      <c r="M88" s="129"/>
      <c r="N88" s="129"/>
      <c r="O88" s="129"/>
      <c r="P88" s="129"/>
      <c r="Q88" s="129"/>
      <c r="R88" s="129"/>
      <c r="S88" s="129"/>
      <c r="T88" s="129"/>
      <c r="U88" s="129"/>
      <c r="V88" s="129"/>
      <c r="W88" s="129"/>
      <c r="X88" s="129"/>
      <c r="Y88" s="129"/>
    </row>
    <row r="89" ht="15.75" customHeight="1">
      <c r="A89" s="258"/>
      <c r="B89" s="129"/>
      <c r="C89" s="129"/>
      <c r="D89" s="129"/>
      <c r="E89" s="259"/>
      <c r="F89" s="133"/>
      <c r="G89" s="129"/>
      <c r="H89" s="129"/>
      <c r="I89" s="129"/>
      <c r="J89" s="129"/>
      <c r="K89" s="129"/>
      <c r="L89" s="129"/>
      <c r="M89" s="129"/>
      <c r="N89" s="129"/>
      <c r="O89" s="129"/>
      <c r="P89" s="129"/>
      <c r="Q89" s="129"/>
      <c r="R89" s="129"/>
      <c r="S89" s="129"/>
      <c r="T89" s="129"/>
      <c r="U89" s="129"/>
      <c r="V89" s="129"/>
      <c r="W89" s="129"/>
      <c r="X89" s="129"/>
      <c r="Y89" s="129"/>
    </row>
    <row r="90" ht="15.75" customHeight="1">
      <c r="A90" s="258"/>
      <c r="B90" s="129"/>
      <c r="C90" s="129"/>
      <c r="D90" s="129"/>
      <c r="E90" s="259"/>
      <c r="F90" s="133"/>
      <c r="G90" s="129"/>
      <c r="H90" s="129"/>
      <c r="I90" s="129"/>
      <c r="J90" s="129"/>
      <c r="K90" s="129"/>
      <c r="L90" s="129"/>
      <c r="M90" s="129"/>
      <c r="N90" s="129"/>
      <c r="O90" s="129"/>
      <c r="P90" s="129"/>
      <c r="Q90" s="129"/>
      <c r="R90" s="129"/>
      <c r="S90" s="129"/>
      <c r="T90" s="129"/>
      <c r="U90" s="129"/>
      <c r="V90" s="129"/>
      <c r="W90" s="129"/>
      <c r="X90" s="129"/>
      <c r="Y90" s="129"/>
    </row>
    <row r="91" ht="15.75" customHeight="1">
      <c r="A91" s="258"/>
      <c r="B91" s="129"/>
      <c r="C91" s="129"/>
      <c r="D91" s="129"/>
      <c r="E91" s="259"/>
      <c r="F91" s="133"/>
      <c r="G91" s="129"/>
      <c r="H91" s="129"/>
      <c r="I91" s="129"/>
      <c r="J91" s="129"/>
      <c r="K91" s="129"/>
      <c r="L91" s="129"/>
      <c r="M91" s="129"/>
      <c r="N91" s="129"/>
      <c r="O91" s="129"/>
      <c r="P91" s="129"/>
      <c r="Q91" s="129"/>
      <c r="R91" s="129"/>
      <c r="S91" s="129"/>
      <c r="T91" s="129"/>
      <c r="U91" s="129"/>
      <c r="V91" s="129"/>
      <c r="W91" s="129"/>
      <c r="X91" s="129"/>
      <c r="Y91" s="129"/>
    </row>
    <row r="92" ht="15.75" customHeight="1">
      <c r="A92" s="258"/>
      <c r="B92" s="129"/>
      <c r="C92" s="129"/>
      <c r="D92" s="129"/>
      <c r="E92" s="259"/>
      <c r="F92" s="133"/>
      <c r="G92" s="129"/>
      <c r="H92" s="129"/>
      <c r="I92" s="129"/>
      <c r="J92" s="129"/>
      <c r="K92" s="129"/>
      <c r="L92" s="129"/>
      <c r="M92" s="129"/>
      <c r="N92" s="129"/>
      <c r="O92" s="129"/>
      <c r="P92" s="129"/>
      <c r="Q92" s="129"/>
      <c r="R92" s="129"/>
      <c r="S92" s="129"/>
      <c r="T92" s="129"/>
      <c r="U92" s="129"/>
      <c r="V92" s="129"/>
      <c r="W92" s="129"/>
      <c r="X92" s="129"/>
      <c r="Y92" s="129"/>
    </row>
    <row r="93" ht="15.75" customHeight="1">
      <c r="A93" s="258"/>
      <c r="B93" s="129"/>
      <c r="C93" s="129"/>
      <c r="D93" s="129"/>
      <c r="E93" s="259"/>
      <c r="F93" s="133"/>
      <c r="G93" s="129"/>
      <c r="H93" s="129"/>
      <c r="I93" s="129"/>
      <c r="J93" s="129"/>
      <c r="K93" s="129"/>
      <c r="L93" s="129"/>
      <c r="M93" s="129"/>
      <c r="N93" s="129"/>
      <c r="O93" s="129"/>
      <c r="P93" s="129"/>
      <c r="Q93" s="129"/>
      <c r="R93" s="129"/>
      <c r="S93" s="129"/>
      <c r="T93" s="129"/>
      <c r="U93" s="129"/>
      <c r="V93" s="129"/>
      <c r="W93" s="129"/>
      <c r="X93" s="129"/>
      <c r="Y93" s="129"/>
    </row>
    <row r="94" ht="15.75" customHeight="1">
      <c r="A94" s="258"/>
      <c r="B94" s="129"/>
      <c r="C94" s="129"/>
      <c r="D94" s="129"/>
      <c r="E94" s="259"/>
      <c r="F94" s="133"/>
      <c r="G94" s="129"/>
      <c r="H94" s="129"/>
      <c r="I94" s="129"/>
      <c r="J94" s="129"/>
      <c r="K94" s="129"/>
      <c r="L94" s="129"/>
      <c r="M94" s="129"/>
      <c r="N94" s="129"/>
      <c r="O94" s="129"/>
      <c r="P94" s="129"/>
      <c r="Q94" s="129"/>
      <c r="R94" s="129"/>
      <c r="S94" s="129"/>
      <c r="T94" s="129"/>
      <c r="U94" s="129"/>
      <c r="V94" s="129"/>
      <c r="W94" s="129"/>
      <c r="X94" s="129"/>
      <c r="Y94" s="129"/>
    </row>
    <row r="95" ht="15.75" customHeight="1">
      <c r="A95" s="258"/>
      <c r="B95" s="129"/>
      <c r="C95" s="129"/>
      <c r="D95" s="129"/>
      <c r="E95" s="259"/>
      <c r="F95" s="133"/>
      <c r="G95" s="129"/>
      <c r="H95" s="129"/>
      <c r="I95" s="129"/>
      <c r="J95" s="129"/>
      <c r="K95" s="129"/>
      <c r="L95" s="129"/>
      <c r="M95" s="129"/>
      <c r="N95" s="129"/>
      <c r="O95" s="129"/>
      <c r="P95" s="129"/>
      <c r="Q95" s="129"/>
      <c r="R95" s="129"/>
      <c r="S95" s="129"/>
      <c r="T95" s="129"/>
      <c r="U95" s="129"/>
      <c r="V95" s="129"/>
      <c r="W95" s="129"/>
      <c r="X95" s="129"/>
      <c r="Y95" s="129"/>
    </row>
    <row r="96" ht="15.75" customHeight="1">
      <c r="A96" s="258"/>
      <c r="B96" s="129"/>
      <c r="C96" s="129"/>
      <c r="D96" s="129"/>
      <c r="E96" s="259"/>
      <c r="F96" s="133"/>
      <c r="G96" s="129"/>
      <c r="H96" s="129"/>
      <c r="I96" s="129"/>
      <c r="J96" s="129"/>
      <c r="K96" s="129"/>
      <c r="L96" s="129"/>
      <c r="M96" s="129"/>
      <c r="N96" s="129"/>
      <c r="O96" s="129"/>
      <c r="P96" s="129"/>
      <c r="Q96" s="129"/>
      <c r="R96" s="129"/>
      <c r="S96" s="129"/>
      <c r="T96" s="129"/>
      <c r="U96" s="129"/>
      <c r="V96" s="129"/>
      <c r="W96" s="129"/>
      <c r="X96" s="129"/>
      <c r="Y96" s="129"/>
    </row>
    <row r="97" ht="15.75" customHeight="1">
      <c r="A97" s="258"/>
      <c r="B97" s="129"/>
      <c r="C97" s="129"/>
      <c r="D97" s="129"/>
      <c r="E97" s="259"/>
      <c r="F97" s="133"/>
      <c r="G97" s="129"/>
      <c r="H97" s="129"/>
      <c r="I97" s="129"/>
      <c r="J97" s="129"/>
      <c r="K97" s="129"/>
      <c r="L97" s="129"/>
      <c r="M97" s="129"/>
      <c r="N97" s="129"/>
      <c r="O97" s="129"/>
      <c r="P97" s="129"/>
      <c r="Q97" s="129"/>
      <c r="R97" s="129"/>
      <c r="S97" s="129"/>
      <c r="T97" s="129"/>
      <c r="U97" s="129"/>
      <c r="V97" s="129"/>
      <c r="W97" s="129"/>
      <c r="X97" s="129"/>
      <c r="Y97" s="129"/>
    </row>
    <row r="98" ht="15.75" customHeight="1">
      <c r="A98" s="258"/>
      <c r="B98" s="129"/>
      <c r="C98" s="129"/>
      <c r="D98" s="129"/>
      <c r="E98" s="259"/>
      <c r="F98" s="133"/>
      <c r="G98" s="129"/>
      <c r="H98" s="129"/>
      <c r="I98" s="129"/>
      <c r="J98" s="129"/>
      <c r="K98" s="129"/>
      <c r="L98" s="129"/>
      <c r="M98" s="129"/>
      <c r="N98" s="129"/>
      <c r="O98" s="129"/>
      <c r="P98" s="129"/>
      <c r="Q98" s="129"/>
      <c r="R98" s="129"/>
      <c r="S98" s="129"/>
      <c r="T98" s="129"/>
      <c r="U98" s="129"/>
      <c r="V98" s="129"/>
      <c r="W98" s="129"/>
      <c r="X98" s="129"/>
      <c r="Y98" s="129"/>
    </row>
    <row r="99" ht="15.75" customHeight="1">
      <c r="A99" s="258"/>
      <c r="B99" s="129"/>
      <c r="C99" s="129"/>
      <c r="D99" s="129"/>
      <c r="E99" s="259"/>
      <c r="F99" s="133"/>
      <c r="G99" s="129"/>
      <c r="H99" s="129"/>
      <c r="I99" s="129"/>
      <c r="J99" s="129"/>
      <c r="K99" s="129"/>
      <c r="L99" s="129"/>
      <c r="M99" s="129"/>
      <c r="N99" s="129"/>
      <c r="O99" s="129"/>
      <c r="P99" s="129"/>
      <c r="Q99" s="129"/>
      <c r="R99" s="129"/>
      <c r="S99" s="129"/>
      <c r="T99" s="129"/>
      <c r="U99" s="129"/>
      <c r="V99" s="129"/>
      <c r="W99" s="129"/>
      <c r="X99" s="129"/>
      <c r="Y99" s="129"/>
    </row>
    <row r="100" ht="15.75" customHeight="1">
      <c r="A100" s="258"/>
      <c r="B100" s="129"/>
      <c r="C100" s="129"/>
      <c r="D100" s="129"/>
      <c r="E100" s="259"/>
      <c r="F100" s="133"/>
      <c r="G100" s="129"/>
      <c r="H100" s="129"/>
      <c r="I100" s="129"/>
      <c r="J100" s="129"/>
      <c r="K100" s="129"/>
      <c r="L100" s="129"/>
      <c r="M100" s="129"/>
      <c r="N100" s="129"/>
      <c r="O100" s="129"/>
      <c r="P100" s="129"/>
      <c r="Q100" s="129"/>
      <c r="R100" s="129"/>
      <c r="S100" s="129"/>
      <c r="T100" s="129"/>
      <c r="U100" s="129"/>
      <c r="V100" s="129"/>
      <c r="W100" s="129"/>
      <c r="X100" s="129"/>
      <c r="Y100" s="129"/>
    </row>
    <row r="101" ht="15.75" customHeight="1">
      <c r="A101" s="258"/>
      <c r="B101" s="129"/>
      <c r="C101" s="129"/>
      <c r="D101" s="129"/>
      <c r="E101" s="259"/>
      <c r="F101" s="133"/>
      <c r="G101" s="129"/>
      <c r="H101" s="129"/>
      <c r="I101" s="129"/>
      <c r="J101" s="129"/>
      <c r="K101" s="129"/>
      <c r="L101" s="129"/>
      <c r="M101" s="129"/>
      <c r="N101" s="129"/>
      <c r="O101" s="129"/>
      <c r="P101" s="129"/>
      <c r="Q101" s="129"/>
      <c r="R101" s="129"/>
      <c r="S101" s="129"/>
      <c r="T101" s="129"/>
      <c r="U101" s="129"/>
      <c r="V101" s="129"/>
      <c r="W101" s="129"/>
      <c r="X101" s="129"/>
      <c r="Y101" s="129"/>
    </row>
    <row r="102" ht="15.75" customHeight="1">
      <c r="A102" s="258"/>
      <c r="B102" s="129"/>
      <c r="C102" s="129"/>
      <c r="D102" s="129"/>
      <c r="E102" s="259"/>
      <c r="F102" s="133"/>
      <c r="G102" s="129"/>
      <c r="H102" s="129"/>
      <c r="I102" s="129"/>
      <c r="J102" s="129"/>
      <c r="K102" s="129"/>
      <c r="L102" s="129"/>
      <c r="M102" s="129"/>
      <c r="N102" s="129"/>
      <c r="O102" s="129"/>
      <c r="P102" s="129"/>
      <c r="Q102" s="129"/>
      <c r="R102" s="129"/>
      <c r="S102" s="129"/>
      <c r="T102" s="129"/>
      <c r="U102" s="129"/>
      <c r="V102" s="129"/>
      <c r="W102" s="129"/>
      <c r="X102" s="129"/>
      <c r="Y102" s="129"/>
    </row>
    <row r="103" ht="15.75" customHeight="1">
      <c r="A103" s="258"/>
      <c r="B103" s="129"/>
      <c r="C103" s="129"/>
      <c r="D103" s="129"/>
      <c r="E103" s="259"/>
      <c r="F103" s="133"/>
      <c r="G103" s="129"/>
      <c r="H103" s="129"/>
      <c r="I103" s="129"/>
      <c r="J103" s="129"/>
      <c r="K103" s="129"/>
      <c r="L103" s="129"/>
      <c r="M103" s="129"/>
      <c r="N103" s="129"/>
      <c r="O103" s="129"/>
      <c r="P103" s="129"/>
      <c r="Q103" s="129"/>
      <c r="R103" s="129"/>
      <c r="S103" s="129"/>
      <c r="T103" s="129"/>
      <c r="U103" s="129"/>
      <c r="V103" s="129"/>
      <c r="W103" s="129"/>
      <c r="X103" s="129"/>
      <c r="Y103" s="129"/>
    </row>
    <row r="104" ht="15.75" customHeight="1">
      <c r="A104" s="258"/>
      <c r="B104" s="129"/>
      <c r="C104" s="129"/>
      <c r="D104" s="129"/>
      <c r="E104" s="259"/>
      <c r="F104" s="133"/>
      <c r="G104" s="129"/>
      <c r="H104" s="129"/>
      <c r="I104" s="129"/>
      <c r="J104" s="129"/>
      <c r="K104" s="129"/>
      <c r="L104" s="129"/>
      <c r="M104" s="129"/>
      <c r="N104" s="129"/>
      <c r="O104" s="129"/>
      <c r="P104" s="129"/>
      <c r="Q104" s="129"/>
      <c r="R104" s="129"/>
      <c r="S104" s="129"/>
      <c r="T104" s="129"/>
      <c r="U104" s="129"/>
      <c r="V104" s="129"/>
      <c r="W104" s="129"/>
      <c r="X104" s="129"/>
      <c r="Y104" s="129"/>
    </row>
    <row r="105" ht="15.75" customHeight="1">
      <c r="A105" s="258"/>
      <c r="B105" s="129"/>
      <c r="C105" s="129"/>
      <c r="D105" s="129"/>
      <c r="E105" s="259"/>
      <c r="F105" s="133"/>
      <c r="G105" s="129"/>
      <c r="H105" s="129"/>
      <c r="I105" s="129"/>
      <c r="J105" s="129"/>
      <c r="K105" s="129"/>
      <c r="L105" s="129"/>
      <c r="M105" s="129"/>
      <c r="N105" s="129"/>
      <c r="O105" s="129"/>
      <c r="P105" s="129"/>
      <c r="Q105" s="129"/>
      <c r="R105" s="129"/>
      <c r="S105" s="129"/>
      <c r="T105" s="129"/>
      <c r="U105" s="129"/>
      <c r="V105" s="129"/>
      <c r="W105" s="129"/>
      <c r="X105" s="129"/>
      <c r="Y105" s="129"/>
    </row>
    <row r="106" ht="15.75" customHeight="1">
      <c r="A106" s="258"/>
      <c r="B106" s="129"/>
      <c r="C106" s="129"/>
      <c r="D106" s="129"/>
      <c r="E106" s="259"/>
      <c r="F106" s="133"/>
      <c r="G106" s="129"/>
      <c r="H106" s="129"/>
      <c r="I106" s="129"/>
      <c r="J106" s="129"/>
      <c r="K106" s="129"/>
      <c r="L106" s="129"/>
      <c r="M106" s="129"/>
      <c r="N106" s="129"/>
      <c r="O106" s="129"/>
      <c r="P106" s="129"/>
      <c r="Q106" s="129"/>
      <c r="R106" s="129"/>
      <c r="S106" s="129"/>
      <c r="T106" s="129"/>
      <c r="U106" s="129"/>
      <c r="V106" s="129"/>
      <c r="W106" s="129"/>
      <c r="X106" s="129"/>
      <c r="Y106" s="129"/>
    </row>
    <row r="107" ht="15.75" customHeight="1">
      <c r="A107" s="258"/>
      <c r="B107" s="129"/>
      <c r="C107" s="129"/>
      <c r="D107" s="129"/>
      <c r="E107" s="259"/>
      <c r="F107" s="133"/>
      <c r="G107" s="129"/>
      <c r="H107" s="129"/>
      <c r="I107" s="129"/>
      <c r="J107" s="129"/>
      <c r="K107" s="129"/>
      <c r="L107" s="129"/>
      <c r="M107" s="129"/>
      <c r="N107" s="129"/>
      <c r="O107" s="129"/>
      <c r="P107" s="129"/>
      <c r="Q107" s="129"/>
      <c r="R107" s="129"/>
      <c r="S107" s="129"/>
      <c r="T107" s="129"/>
      <c r="U107" s="129"/>
      <c r="V107" s="129"/>
      <c r="W107" s="129"/>
      <c r="X107" s="129"/>
      <c r="Y107" s="129"/>
    </row>
    <row r="108" ht="15.75" customHeight="1">
      <c r="A108" s="258"/>
      <c r="B108" s="129"/>
      <c r="C108" s="129"/>
      <c r="D108" s="129"/>
      <c r="E108" s="259"/>
      <c r="F108" s="133"/>
      <c r="G108" s="129"/>
      <c r="H108" s="129"/>
      <c r="I108" s="129"/>
      <c r="J108" s="129"/>
      <c r="K108" s="129"/>
      <c r="L108" s="129"/>
      <c r="M108" s="129"/>
      <c r="N108" s="129"/>
      <c r="O108" s="129"/>
      <c r="P108" s="129"/>
      <c r="Q108" s="129"/>
      <c r="R108" s="129"/>
      <c r="S108" s="129"/>
      <c r="T108" s="129"/>
      <c r="U108" s="129"/>
      <c r="V108" s="129"/>
      <c r="W108" s="129"/>
      <c r="X108" s="129"/>
      <c r="Y108" s="129"/>
    </row>
    <row r="109" ht="15.75" customHeight="1">
      <c r="A109" s="258"/>
      <c r="B109" s="129"/>
      <c r="C109" s="129"/>
      <c r="D109" s="129"/>
      <c r="E109" s="259"/>
      <c r="F109" s="133"/>
      <c r="G109" s="129"/>
      <c r="H109" s="129"/>
      <c r="I109" s="129"/>
      <c r="J109" s="129"/>
      <c r="K109" s="129"/>
      <c r="L109" s="129"/>
      <c r="M109" s="129"/>
      <c r="N109" s="129"/>
      <c r="O109" s="129"/>
      <c r="P109" s="129"/>
      <c r="Q109" s="129"/>
      <c r="R109" s="129"/>
      <c r="S109" s="129"/>
      <c r="T109" s="129"/>
      <c r="U109" s="129"/>
      <c r="V109" s="129"/>
      <c r="W109" s="129"/>
      <c r="X109" s="129"/>
      <c r="Y109" s="129"/>
    </row>
    <row r="110" ht="15.75" customHeight="1">
      <c r="A110" s="258"/>
      <c r="B110" s="129"/>
      <c r="C110" s="129"/>
      <c r="D110" s="129"/>
      <c r="E110" s="259"/>
      <c r="F110" s="133"/>
      <c r="G110" s="129"/>
      <c r="H110" s="129"/>
      <c r="I110" s="129"/>
      <c r="J110" s="129"/>
      <c r="K110" s="129"/>
      <c r="L110" s="129"/>
      <c r="M110" s="129"/>
      <c r="N110" s="129"/>
      <c r="O110" s="129"/>
      <c r="P110" s="129"/>
      <c r="Q110" s="129"/>
      <c r="R110" s="129"/>
      <c r="S110" s="129"/>
      <c r="T110" s="129"/>
      <c r="U110" s="129"/>
      <c r="V110" s="129"/>
      <c r="W110" s="129"/>
      <c r="X110" s="129"/>
      <c r="Y110" s="129"/>
    </row>
    <row r="111" ht="15.75" customHeight="1">
      <c r="A111" s="258"/>
      <c r="B111" s="129"/>
      <c r="C111" s="129"/>
      <c r="D111" s="129"/>
      <c r="E111" s="259"/>
      <c r="F111" s="133"/>
      <c r="G111" s="129"/>
      <c r="H111" s="129"/>
      <c r="I111" s="129"/>
      <c r="J111" s="129"/>
      <c r="K111" s="129"/>
      <c r="L111" s="129"/>
      <c r="M111" s="129"/>
      <c r="N111" s="129"/>
      <c r="O111" s="129"/>
      <c r="P111" s="129"/>
      <c r="Q111" s="129"/>
      <c r="R111" s="129"/>
      <c r="S111" s="129"/>
      <c r="T111" s="129"/>
      <c r="U111" s="129"/>
      <c r="V111" s="129"/>
      <c r="W111" s="129"/>
      <c r="X111" s="129"/>
      <c r="Y111" s="129"/>
    </row>
    <row r="112" ht="15.75" customHeight="1">
      <c r="A112" s="258"/>
      <c r="B112" s="129"/>
      <c r="C112" s="129"/>
      <c r="D112" s="129"/>
      <c r="E112" s="259"/>
      <c r="F112" s="133"/>
      <c r="G112" s="129"/>
      <c r="H112" s="129"/>
      <c r="I112" s="129"/>
      <c r="J112" s="129"/>
      <c r="K112" s="129"/>
      <c r="L112" s="129"/>
      <c r="M112" s="129"/>
      <c r="N112" s="129"/>
      <c r="O112" s="129"/>
      <c r="P112" s="129"/>
      <c r="Q112" s="129"/>
      <c r="R112" s="129"/>
      <c r="S112" s="129"/>
      <c r="T112" s="129"/>
      <c r="U112" s="129"/>
      <c r="V112" s="129"/>
      <c r="W112" s="129"/>
      <c r="X112" s="129"/>
      <c r="Y112" s="129"/>
    </row>
    <row r="113" ht="15.75" customHeight="1">
      <c r="A113" s="258"/>
      <c r="B113" s="129"/>
      <c r="C113" s="129"/>
      <c r="D113" s="129"/>
      <c r="E113" s="259"/>
      <c r="F113" s="133"/>
      <c r="G113" s="129"/>
      <c r="H113" s="129"/>
      <c r="I113" s="129"/>
      <c r="J113" s="129"/>
      <c r="K113" s="129"/>
      <c r="L113" s="129"/>
      <c r="M113" s="129"/>
      <c r="N113" s="129"/>
      <c r="O113" s="129"/>
      <c r="P113" s="129"/>
      <c r="Q113" s="129"/>
      <c r="R113" s="129"/>
      <c r="S113" s="129"/>
      <c r="T113" s="129"/>
      <c r="U113" s="129"/>
      <c r="V113" s="129"/>
      <c r="W113" s="129"/>
      <c r="X113" s="129"/>
      <c r="Y113" s="129"/>
    </row>
    <row r="114" ht="15.75" customHeight="1">
      <c r="A114" s="258"/>
      <c r="B114" s="129"/>
      <c r="C114" s="129"/>
      <c r="D114" s="129"/>
      <c r="E114" s="259"/>
      <c r="F114" s="133"/>
      <c r="G114" s="129"/>
      <c r="H114" s="129"/>
      <c r="I114" s="129"/>
      <c r="J114" s="129"/>
      <c r="K114" s="129"/>
      <c r="L114" s="129"/>
      <c r="M114" s="129"/>
      <c r="N114" s="129"/>
      <c r="O114" s="129"/>
      <c r="P114" s="129"/>
      <c r="Q114" s="129"/>
      <c r="R114" s="129"/>
      <c r="S114" s="129"/>
      <c r="T114" s="129"/>
      <c r="U114" s="129"/>
      <c r="V114" s="129"/>
      <c r="W114" s="129"/>
      <c r="X114" s="129"/>
      <c r="Y114" s="129"/>
    </row>
    <row r="115" ht="15.75" customHeight="1">
      <c r="A115" s="258"/>
      <c r="B115" s="129"/>
      <c r="C115" s="129"/>
      <c r="D115" s="129"/>
      <c r="E115" s="259"/>
      <c r="F115" s="133"/>
      <c r="G115" s="129"/>
      <c r="H115" s="129"/>
      <c r="I115" s="129"/>
      <c r="J115" s="129"/>
      <c r="K115" s="129"/>
      <c r="L115" s="129"/>
      <c r="M115" s="129"/>
      <c r="N115" s="129"/>
      <c r="O115" s="129"/>
      <c r="P115" s="129"/>
      <c r="Q115" s="129"/>
      <c r="R115" s="129"/>
      <c r="S115" s="129"/>
      <c r="T115" s="129"/>
      <c r="U115" s="129"/>
      <c r="V115" s="129"/>
      <c r="W115" s="129"/>
      <c r="X115" s="129"/>
      <c r="Y115" s="129"/>
    </row>
    <row r="116" ht="15.75" customHeight="1">
      <c r="A116" s="258"/>
      <c r="B116" s="129"/>
      <c r="C116" s="129"/>
      <c r="D116" s="129"/>
      <c r="E116" s="259"/>
      <c r="F116" s="133"/>
      <c r="G116" s="129"/>
      <c r="H116" s="129"/>
      <c r="I116" s="129"/>
      <c r="J116" s="129"/>
      <c r="K116" s="129"/>
      <c r="L116" s="129"/>
      <c r="M116" s="129"/>
      <c r="N116" s="129"/>
      <c r="O116" s="129"/>
      <c r="P116" s="129"/>
      <c r="Q116" s="129"/>
      <c r="R116" s="129"/>
      <c r="S116" s="129"/>
      <c r="T116" s="129"/>
      <c r="U116" s="129"/>
      <c r="V116" s="129"/>
      <c r="W116" s="129"/>
      <c r="X116" s="129"/>
      <c r="Y116" s="129"/>
    </row>
    <row r="117" ht="15.75" customHeight="1">
      <c r="A117" s="258"/>
      <c r="B117" s="129"/>
      <c r="C117" s="129"/>
      <c r="D117" s="129"/>
      <c r="E117" s="259"/>
      <c r="F117" s="133"/>
      <c r="G117" s="129"/>
      <c r="H117" s="129"/>
      <c r="I117" s="129"/>
      <c r="J117" s="129"/>
      <c r="K117" s="129"/>
      <c r="L117" s="129"/>
      <c r="M117" s="129"/>
      <c r="N117" s="129"/>
      <c r="O117" s="129"/>
      <c r="P117" s="129"/>
      <c r="Q117" s="129"/>
      <c r="R117" s="129"/>
      <c r="S117" s="129"/>
      <c r="T117" s="129"/>
      <c r="U117" s="129"/>
      <c r="V117" s="129"/>
      <c r="W117" s="129"/>
      <c r="X117" s="129"/>
      <c r="Y117" s="129"/>
    </row>
    <row r="118" ht="15.75" customHeight="1">
      <c r="A118" s="258"/>
      <c r="B118" s="129"/>
      <c r="C118" s="129"/>
      <c r="D118" s="129"/>
      <c r="E118" s="259"/>
      <c r="F118" s="133"/>
      <c r="G118" s="129"/>
      <c r="H118" s="129"/>
      <c r="I118" s="129"/>
      <c r="J118" s="129"/>
      <c r="K118" s="129"/>
      <c r="L118" s="129"/>
      <c r="M118" s="129"/>
      <c r="N118" s="129"/>
      <c r="O118" s="129"/>
      <c r="P118" s="129"/>
      <c r="Q118" s="129"/>
      <c r="R118" s="129"/>
      <c r="S118" s="129"/>
      <c r="T118" s="129"/>
      <c r="U118" s="129"/>
      <c r="V118" s="129"/>
      <c r="W118" s="129"/>
      <c r="X118" s="129"/>
      <c r="Y118" s="129"/>
    </row>
    <row r="119" ht="15.75" customHeight="1">
      <c r="A119" s="258"/>
      <c r="B119" s="129"/>
      <c r="C119" s="129"/>
      <c r="D119" s="129"/>
      <c r="E119" s="259"/>
      <c r="F119" s="133"/>
      <c r="G119" s="129"/>
      <c r="H119" s="129"/>
      <c r="I119" s="129"/>
      <c r="J119" s="129"/>
      <c r="K119" s="129"/>
      <c r="L119" s="129"/>
      <c r="M119" s="129"/>
      <c r="N119" s="129"/>
      <c r="O119" s="129"/>
      <c r="P119" s="129"/>
      <c r="Q119" s="129"/>
      <c r="R119" s="129"/>
      <c r="S119" s="129"/>
      <c r="T119" s="129"/>
      <c r="U119" s="129"/>
      <c r="V119" s="129"/>
      <c r="W119" s="129"/>
      <c r="X119" s="129"/>
      <c r="Y119" s="129"/>
    </row>
    <row r="120" ht="15.75" customHeight="1">
      <c r="A120" s="258"/>
      <c r="B120" s="129"/>
      <c r="C120" s="129"/>
      <c r="D120" s="129"/>
      <c r="E120" s="259"/>
      <c r="F120" s="133"/>
      <c r="G120" s="129"/>
      <c r="H120" s="129"/>
      <c r="I120" s="129"/>
      <c r="J120" s="129"/>
      <c r="K120" s="129"/>
      <c r="L120" s="129"/>
      <c r="M120" s="129"/>
      <c r="N120" s="129"/>
      <c r="O120" s="129"/>
      <c r="P120" s="129"/>
      <c r="Q120" s="129"/>
      <c r="R120" s="129"/>
      <c r="S120" s="129"/>
      <c r="T120" s="129"/>
      <c r="U120" s="129"/>
      <c r="V120" s="129"/>
      <c r="W120" s="129"/>
      <c r="X120" s="129"/>
      <c r="Y120" s="129"/>
    </row>
    <row r="121" ht="15.75" customHeight="1">
      <c r="A121" s="258"/>
      <c r="B121" s="129"/>
      <c r="C121" s="129"/>
      <c r="D121" s="129"/>
      <c r="E121" s="259"/>
      <c r="F121" s="133"/>
      <c r="G121" s="129"/>
      <c r="H121" s="129"/>
      <c r="I121" s="129"/>
      <c r="J121" s="129"/>
      <c r="K121" s="129"/>
      <c r="L121" s="129"/>
      <c r="M121" s="129"/>
      <c r="N121" s="129"/>
      <c r="O121" s="129"/>
      <c r="P121" s="129"/>
      <c r="Q121" s="129"/>
      <c r="R121" s="129"/>
      <c r="S121" s="129"/>
      <c r="T121" s="129"/>
      <c r="U121" s="129"/>
      <c r="V121" s="129"/>
      <c r="W121" s="129"/>
      <c r="X121" s="129"/>
      <c r="Y121" s="129"/>
    </row>
    <row r="122" ht="15.75" customHeight="1">
      <c r="A122" s="258"/>
      <c r="B122" s="129"/>
      <c r="C122" s="129"/>
      <c r="D122" s="129"/>
      <c r="E122" s="259"/>
      <c r="F122" s="133"/>
      <c r="G122" s="129"/>
      <c r="H122" s="129"/>
      <c r="I122" s="129"/>
      <c r="J122" s="129"/>
      <c r="K122" s="129"/>
      <c r="L122" s="129"/>
      <c r="M122" s="129"/>
      <c r="N122" s="129"/>
      <c r="O122" s="129"/>
      <c r="P122" s="129"/>
      <c r="Q122" s="129"/>
      <c r="R122" s="129"/>
      <c r="S122" s="129"/>
      <c r="T122" s="129"/>
      <c r="U122" s="129"/>
      <c r="V122" s="129"/>
      <c r="W122" s="129"/>
      <c r="X122" s="129"/>
      <c r="Y122" s="129"/>
    </row>
    <row r="123" ht="15.75" customHeight="1">
      <c r="A123" s="258"/>
      <c r="B123" s="129"/>
      <c r="C123" s="129"/>
      <c r="D123" s="129"/>
      <c r="E123" s="259"/>
      <c r="F123" s="133"/>
      <c r="G123" s="129"/>
      <c r="H123" s="129"/>
      <c r="I123" s="129"/>
      <c r="J123" s="129"/>
      <c r="K123" s="129"/>
      <c r="L123" s="129"/>
      <c r="M123" s="129"/>
      <c r="N123" s="129"/>
      <c r="O123" s="129"/>
      <c r="P123" s="129"/>
      <c r="Q123" s="129"/>
      <c r="R123" s="129"/>
      <c r="S123" s="129"/>
      <c r="T123" s="129"/>
      <c r="U123" s="129"/>
      <c r="V123" s="129"/>
      <c r="W123" s="129"/>
      <c r="X123" s="129"/>
      <c r="Y123" s="129"/>
    </row>
    <row r="124" ht="15.75" customHeight="1">
      <c r="A124" s="258"/>
      <c r="B124" s="129"/>
      <c r="C124" s="129"/>
      <c r="D124" s="129"/>
      <c r="E124" s="259"/>
      <c r="F124" s="133"/>
      <c r="G124" s="129"/>
      <c r="H124" s="129"/>
      <c r="I124" s="129"/>
      <c r="J124" s="129"/>
      <c r="K124" s="129"/>
      <c r="L124" s="129"/>
      <c r="M124" s="129"/>
      <c r="N124" s="129"/>
      <c r="O124" s="129"/>
      <c r="P124" s="129"/>
      <c r="Q124" s="129"/>
      <c r="R124" s="129"/>
      <c r="S124" s="129"/>
      <c r="T124" s="129"/>
      <c r="U124" s="129"/>
      <c r="V124" s="129"/>
      <c r="W124" s="129"/>
      <c r="X124" s="129"/>
      <c r="Y124" s="129"/>
    </row>
    <row r="125" ht="15.75" customHeight="1">
      <c r="A125" s="258"/>
      <c r="B125" s="129"/>
      <c r="C125" s="129"/>
      <c r="D125" s="129"/>
      <c r="E125" s="259"/>
      <c r="F125" s="133"/>
      <c r="G125" s="129"/>
      <c r="H125" s="129"/>
      <c r="I125" s="129"/>
      <c r="J125" s="129"/>
      <c r="K125" s="129"/>
      <c r="L125" s="129"/>
      <c r="M125" s="129"/>
      <c r="N125" s="129"/>
      <c r="O125" s="129"/>
      <c r="P125" s="129"/>
      <c r="Q125" s="129"/>
      <c r="R125" s="129"/>
      <c r="S125" s="129"/>
      <c r="T125" s="129"/>
      <c r="U125" s="129"/>
      <c r="V125" s="129"/>
      <c r="W125" s="129"/>
      <c r="X125" s="129"/>
      <c r="Y125" s="129"/>
    </row>
    <row r="126" ht="15.75" customHeight="1">
      <c r="A126" s="258"/>
      <c r="B126" s="129"/>
      <c r="C126" s="129"/>
      <c r="D126" s="129"/>
      <c r="E126" s="259"/>
      <c r="F126" s="133"/>
      <c r="G126" s="129"/>
      <c r="H126" s="129"/>
      <c r="I126" s="129"/>
      <c r="J126" s="129"/>
      <c r="K126" s="129"/>
      <c r="L126" s="129"/>
      <c r="M126" s="129"/>
      <c r="N126" s="129"/>
      <c r="O126" s="129"/>
      <c r="P126" s="129"/>
      <c r="Q126" s="129"/>
      <c r="R126" s="129"/>
      <c r="S126" s="129"/>
      <c r="T126" s="129"/>
      <c r="U126" s="129"/>
      <c r="V126" s="129"/>
      <c r="W126" s="129"/>
      <c r="X126" s="129"/>
      <c r="Y126" s="129"/>
    </row>
    <row r="127" ht="15.75" customHeight="1">
      <c r="A127" s="258"/>
      <c r="B127" s="129"/>
      <c r="C127" s="129"/>
      <c r="D127" s="129"/>
      <c r="E127" s="259"/>
      <c r="F127" s="133"/>
      <c r="G127" s="129"/>
      <c r="H127" s="129"/>
      <c r="I127" s="129"/>
      <c r="J127" s="129"/>
      <c r="K127" s="129"/>
      <c r="L127" s="129"/>
      <c r="M127" s="129"/>
      <c r="N127" s="129"/>
      <c r="O127" s="129"/>
      <c r="P127" s="129"/>
      <c r="Q127" s="129"/>
      <c r="R127" s="129"/>
      <c r="S127" s="129"/>
      <c r="T127" s="129"/>
      <c r="U127" s="129"/>
      <c r="V127" s="129"/>
      <c r="W127" s="129"/>
      <c r="X127" s="129"/>
      <c r="Y127" s="129"/>
    </row>
    <row r="128" ht="15.75" customHeight="1">
      <c r="A128" s="258"/>
      <c r="B128" s="129"/>
      <c r="C128" s="129"/>
      <c r="D128" s="129"/>
      <c r="E128" s="259"/>
      <c r="F128" s="133"/>
      <c r="G128" s="129"/>
      <c r="H128" s="129"/>
      <c r="I128" s="129"/>
      <c r="J128" s="129"/>
      <c r="K128" s="129"/>
      <c r="L128" s="129"/>
      <c r="M128" s="129"/>
      <c r="N128" s="129"/>
      <c r="O128" s="129"/>
      <c r="P128" s="129"/>
      <c r="Q128" s="129"/>
      <c r="R128" s="129"/>
      <c r="S128" s="129"/>
      <c r="T128" s="129"/>
      <c r="U128" s="129"/>
      <c r="V128" s="129"/>
      <c r="W128" s="129"/>
      <c r="X128" s="129"/>
      <c r="Y128" s="129"/>
    </row>
    <row r="129" ht="15.75" customHeight="1">
      <c r="A129" s="258"/>
      <c r="B129" s="129"/>
      <c r="C129" s="129"/>
      <c r="D129" s="129"/>
      <c r="E129" s="259"/>
      <c r="F129" s="133"/>
      <c r="G129" s="129"/>
      <c r="H129" s="129"/>
      <c r="I129" s="129"/>
      <c r="J129" s="129"/>
      <c r="K129" s="129"/>
      <c r="L129" s="129"/>
      <c r="M129" s="129"/>
      <c r="N129" s="129"/>
      <c r="O129" s="129"/>
      <c r="P129" s="129"/>
      <c r="Q129" s="129"/>
      <c r="R129" s="129"/>
      <c r="S129" s="129"/>
      <c r="T129" s="129"/>
      <c r="U129" s="129"/>
      <c r="V129" s="129"/>
      <c r="W129" s="129"/>
      <c r="X129" s="129"/>
      <c r="Y129" s="129"/>
    </row>
    <row r="130" ht="15.75" customHeight="1">
      <c r="A130" s="258"/>
      <c r="B130" s="129"/>
      <c r="C130" s="129"/>
      <c r="D130" s="129"/>
      <c r="E130" s="259"/>
      <c r="F130" s="133"/>
      <c r="G130" s="129"/>
      <c r="H130" s="129"/>
      <c r="I130" s="129"/>
      <c r="J130" s="129"/>
      <c r="K130" s="129"/>
      <c r="L130" s="129"/>
      <c r="M130" s="129"/>
      <c r="N130" s="129"/>
      <c r="O130" s="129"/>
      <c r="P130" s="129"/>
      <c r="Q130" s="129"/>
      <c r="R130" s="129"/>
      <c r="S130" s="129"/>
      <c r="T130" s="129"/>
      <c r="U130" s="129"/>
      <c r="V130" s="129"/>
      <c r="W130" s="129"/>
      <c r="X130" s="129"/>
      <c r="Y130" s="129"/>
    </row>
    <row r="131" ht="15.75" customHeight="1">
      <c r="A131" s="258"/>
      <c r="B131" s="129"/>
      <c r="C131" s="129"/>
      <c r="D131" s="129"/>
      <c r="E131" s="259"/>
      <c r="F131" s="133"/>
      <c r="G131" s="129"/>
      <c r="H131" s="129"/>
      <c r="I131" s="129"/>
      <c r="J131" s="129"/>
      <c r="K131" s="129"/>
      <c r="L131" s="129"/>
      <c r="M131" s="129"/>
      <c r="N131" s="129"/>
      <c r="O131" s="129"/>
      <c r="P131" s="129"/>
      <c r="Q131" s="129"/>
      <c r="R131" s="129"/>
      <c r="S131" s="129"/>
      <c r="T131" s="129"/>
      <c r="U131" s="129"/>
      <c r="V131" s="129"/>
      <c r="W131" s="129"/>
      <c r="X131" s="129"/>
      <c r="Y131" s="129"/>
    </row>
    <row r="132" ht="15.75" customHeight="1">
      <c r="A132" s="258"/>
      <c r="B132" s="129"/>
      <c r="C132" s="129"/>
      <c r="D132" s="129"/>
      <c r="E132" s="259"/>
      <c r="F132" s="133"/>
      <c r="G132" s="129"/>
      <c r="H132" s="129"/>
      <c r="I132" s="129"/>
      <c r="J132" s="129"/>
      <c r="K132" s="129"/>
      <c r="L132" s="129"/>
      <c r="M132" s="129"/>
      <c r="N132" s="129"/>
      <c r="O132" s="129"/>
      <c r="P132" s="129"/>
      <c r="Q132" s="129"/>
      <c r="R132" s="129"/>
      <c r="S132" s="129"/>
      <c r="T132" s="129"/>
      <c r="U132" s="129"/>
      <c r="V132" s="129"/>
      <c r="W132" s="129"/>
      <c r="X132" s="129"/>
      <c r="Y132" s="129"/>
    </row>
    <row r="133" ht="15.75" customHeight="1">
      <c r="A133" s="258"/>
      <c r="B133" s="129"/>
      <c r="C133" s="129"/>
      <c r="D133" s="129"/>
      <c r="E133" s="259"/>
      <c r="F133" s="133"/>
      <c r="G133" s="129"/>
      <c r="H133" s="129"/>
      <c r="I133" s="129"/>
      <c r="J133" s="129"/>
      <c r="K133" s="129"/>
      <c r="L133" s="129"/>
      <c r="M133" s="129"/>
      <c r="N133" s="129"/>
      <c r="O133" s="129"/>
      <c r="P133" s="129"/>
      <c r="Q133" s="129"/>
      <c r="R133" s="129"/>
      <c r="S133" s="129"/>
      <c r="T133" s="129"/>
      <c r="U133" s="129"/>
      <c r="V133" s="129"/>
      <c r="W133" s="129"/>
      <c r="X133" s="129"/>
      <c r="Y133" s="129"/>
    </row>
    <row r="134" ht="15.75" customHeight="1">
      <c r="A134" s="258"/>
      <c r="B134" s="129"/>
      <c r="C134" s="129"/>
      <c r="D134" s="129"/>
      <c r="E134" s="259"/>
      <c r="F134" s="133"/>
      <c r="G134" s="129"/>
      <c r="H134" s="129"/>
      <c r="I134" s="129"/>
      <c r="J134" s="129"/>
      <c r="K134" s="129"/>
      <c r="L134" s="129"/>
      <c r="M134" s="129"/>
      <c r="N134" s="129"/>
      <c r="O134" s="129"/>
      <c r="P134" s="129"/>
      <c r="Q134" s="129"/>
      <c r="R134" s="129"/>
      <c r="S134" s="129"/>
      <c r="T134" s="129"/>
      <c r="U134" s="129"/>
      <c r="V134" s="129"/>
      <c r="W134" s="129"/>
      <c r="X134" s="129"/>
      <c r="Y134" s="129"/>
    </row>
    <row r="135" ht="15.75" customHeight="1">
      <c r="A135" s="258"/>
      <c r="B135" s="129"/>
      <c r="C135" s="129"/>
      <c r="D135" s="129"/>
      <c r="E135" s="259"/>
      <c r="F135" s="133"/>
      <c r="G135" s="129"/>
      <c r="H135" s="129"/>
      <c r="I135" s="129"/>
      <c r="J135" s="129"/>
      <c r="K135" s="129"/>
      <c r="L135" s="129"/>
      <c r="M135" s="129"/>
      <c r="N135" s="129"/>
      <c r="O135" s="129"/>
      <c r="P135" s="129"/>
      <c r="Q135" s="129"/>
      <c r="R135" s="129"/>
      <c r="S135" s="129"/>
      <c r="T135" s="129"/>
      <c r="U135" s="129"/>
      <c r="V135" s="129"/>
      <c r="W135" s="129"/>
      <c r="X135" s="129"/>
      <c r="Y135" s="129"/>
    </row>
    <row r="136" ht="15.75" customHeight="1">
      <c r="A136" s="258"/>
      <c r="B136" s="129"/>
      <c r="C136" s="129"/>
      <c r="D136" s="129"/>
      <c r="E136" s="259"/>
      <c r="F136" s="133"/>
      <c r="G136" s="129"/>
      <c r="H136" s="129"/>
      <c r="I136" s="129"/>
      <c r="J136" s="129"/>
      <c r="K136" s="129"/>
      <c r="L136" s="129"/>
      <c r="M136" s="129"/>
      <c r="N136" s="129"/>
      <c r="O136" s="129"/>
      <c r="P136" s="129"/>
      <c r="Q136" s="129"/>
      <c r="R136" s="129"/>
      <c r="S136" s="129"/>
      <c r="T136" s="129"/>
      <c r="U136" s="129"/>
      <c r="V136" s="129"/>
      <c r="W136" s="129"/>
      <c r="X136" s="129"/>
      <c r="Y136" s="129"/>
    </row>
    <row r="137" ht="15.75" customHeight="1">
      <c r="A137" s="258"/>
      <c r="B137" s="129"/>
      <c r="C137" s="129"/>
      <c r="D137" s="129"/>
      <c r="E137" s="259"/>
      <c r="F137" s="133"/>
      <c r="G137" s="129"/>
      <c r="H137" s="129"/>
      <c r="I137" s="129"/>
      <c r="J137" s="129"/>
      <c r="K137" s="129"/>
      <c r="L137" s="129"/>
      <c r="M137" s="129"/>
      <c r="N137" s="129"/>
      <c r="O137" s="129"/>
      <c r="P137" s="129"/>
      <c r="Q137" s="129"/>
      <c r="R137" s="129"/>
      <c r="S137" s="129"/>
      <c r="T137" s="129"/>
      <c r="U137" s="129"/>
      <c r="V137" s="129"/>
      <c r="W137" s="129"/>
      <c r="X137" s="129"/>
      <c r="Y137" s="129"/>
    </row>
    <row r="138" ht="15.75" customHeight="1">
      <c r="A138" s="258"/>
      <c r="B138" s="129"/>
      <c r="C138" s="129"/>
      <c r="D138" s="129"/>
      <c r="E138" s="259"/>
      <c r="F138" s="133"/>
      <c r="G138" s="129"/>
      <c r="H138" s="129"/>
      <c r="I138" s="129"/>
      <c r="J138" s="129"/>
      <c r="K138" s="129"/>
      <c r="L138" s="129"/>
      <c r="M138" s="129"/>
      <c r="N138" s="129"/>
      <c r="O138" s="129"/>
      <c r="P138" s="129"/>
      <c r="Q138" s="129"/>
      <c r="R138" s="129"/>
      <c r="S138" s="129"/>
      <c r="T138" s="129"/>
      <c r="U138" s="129"/>
      <c r="V138" s="129"/>
      <c r="W138" s="129"/>
      <c r="X138" s="129"/>
      <c r="Y138" s="129"/>
    </row>
    <row r="139" ht="15.75" customHeight="1">
      <c r="A139" s="258"/>
      <c r="B139" s="129"/>
      <c r="C139" s="129"/>
      <c r="D139" s="129"/>
      <c r="E139" s="259"/>
      <c r="F139" s="133"/>
      <c r="G139" s="129"/>
      <c r="H139" s="129"/>
      <c r="I139" s="129"/>
      <c r="J139" s="129"/>
      <c r="K139" s="129"/>
      <c r="L139" s="129"/>
      <c r="M139" s="129"/>
      <c r="N139" s="129"/>
      <c r="O139" s="129"/>
      <c r="P139" s="129"/>
      <c r="Q139" s="129"/>
      <c r="R139" s="129"/>
      <c r="S139" s="129"/>
      <c r="T139" s="129"/>
      <c r="U139" s="129"/>
      <c r="V139" s="129"/>
      <c r="W139" s="129"/>
      <c r="X139" s="129"/>
      <c r="Y139" s="129"/>
    </row>
    <row r="140" ht="15.75" customHeight="1">
      <c r="A140" s="258"/>
      <c r="B140" s="129"/>
      <c r="C140" s="129"/>
      <c r="D140" s="129"/>
      <c r="E140" s="259"/>
      <c r="F140" s="133"/>
      <c r="G140" s="129"/>
      <c r="H140" s="129"/>
      <c r="I140" s="129"/>
      <c r="J140" s="129"/>
      <c r="K140" s="129"/>
      <c r="L140" s="129"/>
      <c r="M140" s="129"/>
      <c r="N140" s="129"/>
      <c r="O140" s="129"/>
      <c r="P140" s="129"/>
      <c r="Q140" s="129"/>
      <c r="R140" s="129"/>
      <c r="S140" s="129"/>
      <c r="T140" s="129"/>
      <c r="U140" s="129"/>
      <c r="V140" s="129"/>
      <c r="W140" s="129"/>
      <c r="X140" s="129"/>
      <c r="Y140" s="129"/>
    </row>
    <row r="141" ht="15.75" customHeight="1">
      <c r="A141" s="258"/>
      <c r="B141" s="129"/>
      <c r="C141" s="129"/>
      <c r="D141" s="129"/>
      <c r="E141" s="259"/>
      <c r="F141" s="133"/>
      <c r="G141" s="129"/>
      <c r="H141" s="129"/>
      <c r="I141" s="129"/>
      <c r="J141" s="129"/>
      <c r="K141" s="129"/>
      <c r="L141" s="129"/>
      <c r="M141" s="129"/>
      <c r="N141" s="129"/>
      <c r="O141" s="129"/>
      <c r="P141" s="129"/>
      <c r="Q141" s="129"/>
      <c r="R141" s="129"/>
      <c r="S141" s="129"/>
      <c r="T141" s="129"/>
      <c r="U141" s="129"/>
      <c r="V141" s="129"/>
      <c r="W141" s="129"/>
      <c r="X141" s="129"/>
      <c r="Y141" s="129"/>
    </row>
    <row r="142" ht="15.75" customHeight="1">
      <c r="A142" s="258"/>
      <c r="B142" s="129"/>
      <c r="C142" s="129"/>
      <c r="D142" s="129"/>
      <c r="E142" s="259"/>
      <c r="F142" s="133"/>
      <c r="G142" s="129"/>
      <c r="H142" s="129"/>
      <c r="I142" s="129"/>
      <c r="J142" s="129"/>
      <c r="K142" s="129"/>
      <c r="L142" s="129"/>
      <c r="M142" s="129"/>
      <c r="N142" s="129"/>
      <c r="O142" s="129"/>
      <c r="P142" s="129"/>
      <c r="Q142" s="129"/>
      <c r="R142" s="129"/>
      <c r="S142" s="129"/>
      <c r="T142" s="129"/>
      <c r="U142" s="129"/>
      <c r="V142" s="129"/>
      <c r="W142" s="129"/>
      <c r="X142" s="129"/>
      <c r="Y142" s="129"/>
    </row>
    <row r="143" ht="15.75" customHeight="1">
      <c r="A143" s="258"/>
      <c r="B143" s="129"/>
      <c r="C143" s="129"/>
      <c r="D143" s="129"/>
      <c r="E143" s="259"/>
      <c r="F143" s="133"/>
      <c r="G143" s="129"/>
      <c r="H143" s="129"/>
      <c r="I143" s="129"/>
      <c r="J143" s="129"/>
      <c r="K143" s="129"/>
      <c r="L143" s="129"/>
      <c r="M143" s="129"/>
      <c r="N143" s="129"/>
      <c r="O143" s="129"/>
      <c r="P143" s="129"/>
      <c r="Q143" s="129"/>
      <c r="R143" s="129"/>
      <c r="S143" s="129"/>
      <c r="T143" s="129"/>
      <c r="U143" s="129"/>
      <c r="V143" s="129"/>
      <c r="W143" s="129"/>
      <c r="X143" s="129"/>
      <c r="Y143" s="129"/>
    </row>
    <row r="144" ht="15.75" customHeight="1">
      <c r="A144" s="258"/>
      <c r="B144" s="129"/>
      <c r="C144" s="129"/>
      <c r="D144" s="129"/>
      <c r="E144" s="259"/>
      <c r="F144" s="133"/>
      <c r="G144" s="129"/>
      <c r="H144" s="129"/>
      <c r="I144" s="129"/>
      <c r="J144" s="129"/>
      <c r="K144" s="129"/>
      <c r="L144" s="129"/>
      <c r="M144" s="129"/>
      <c r="N144" s="129"/>
      <c r="O144" s="129"/>
      <c r="P144" s="129"/>
      <c r="Q144" s="129"/>
      <c r="R144" s="129"/>
      <c r="S144" s="129"/>
      <c r="T144" s="129"/>
      <c r="U144" s="129"/>
      <c r="V144" s="129"/>
      <c r="W144" s="129"/>
      <c r="X144" s="129"/>
      <c r="Y144" s="129"/>
    </row>
    <row r="145" ht="15.75" customHeight="1">
      <c r="A145" s="258"/>
      <c r="B145" s="129"/>
      <c r="C145" s="129"/>
      <c r="D145" s="129"/>
      <c r="E145" s="259"/>
      <c r="F145" s="133"/>
      <c r="G145" s="129"/>
      <c r="H145" s="129"/>
      <c r="I145" s="129"/>
      <c r="J145" s="129"/>
      <c r="K145" s="129"/>
      <c r="L145" s="129"/>
      <c r="M145" s="129"/>
      <c r="N145" s="129"/>
      <c r="O145" s="129"/>
      <c r="P145" s="129"/>
      <c r="Q145" s="129"/>
      <c r="R145" s="129"/>
      <c r="S145" s="129"/>
      <c r="T145" s="129"/>
      <c r="U145" s="129"/>
      <c r="V145" s="129"/>
      <c r="W145" s="129"/>
      <c r="X145" s="129"/>
      <c r="Y145" s="129"/>
    </row>
    <row r="146" ht="15.75" customHeight="1">
      <c r="A146" s="258"/>
      <c r="B146" s="129"/>
      <c r="C146" s="129"/>
      <c r="D146" s="129"/>
      <c r="E146" s="259"/>
      <c r="F146" s="133"/>
      <c r="G146" s="129"/>
      <c r="H146" s="129"/>
      <c r="I146" s="129"/>
      <c r="J146" s="129"/>
      <c r="K146" s="129"/>
      <c r="L146" s="129"/>
      <c r="M146" s="129"/>
      <c r="N146" s="129"/>
      <c r="O146" s="129"/>
      <c r="P146" s="129"/>
      <c r="Q146" s="129"/>
      <c r="R146" s="129"/>
      <c r="S146" s="129"/>
      <c r="T146" s="129"/>
      <c r="U146" s="129"/>
      <c r="V146" s="129"/>
      <c r="W146" s="129"/>
      <c r="X146" s="129"/>
      <c r="Y146" s="129"/>
    </row>
    <row r="147" ht="15.75" customHeight="1">
      <c r="A147" s="258"/>
      <c r="B147" s="129"/>
      <c r="C147" s="129"/>
      <c r="D147" s="129"/>
      <c r="E147" s="259"/>
      <c r="F147" s="133"/>
      <c r="G147" s="129"/>
      <c r="H147" s="129"/>
      <c r="I147" s="129"/>
      <c r="J147" s="129"/>
      <c r="K147" s="129"/>
      <c r="L147" s="129"/>
      <c r="M147" s="129"/>
      <c r="N147" s="129"/>
      <c r="O147" s="129"/>
      <c r="P147" s="129"/>
      <c r="Q147" s="129"/>
      <c r="R147" s="129"/>
      <c r="S147" s="129"/>
      <c r="T147" s="129"/>
      <c r="U147" s="129"/>
      <c r="V147" s="129"/>
      <c r="W147" s="129"/>
      <c r="X147" s="129"/>
      <c r="Y147" s="129"/>
    </row>
    <row r="148" ht="15.75" customHeight="1">
      <c r="A148" s="258"/>
      <c r="B148" s="129"/>
      <c r="C148" s="129"/>
      <c r="D148" s="129"/>
      <c r="E148" s="259"/>
      <c r="F148" s="133"/>
      <c r="G148" s="129"/>
      <c r="H148" s="129"/>
      <c r="I148" s="129"/>
      <c r="J148" s="129"/>
      <c r="K148" s="129"/>
      <c r="L148" s="129"/>
      <c r="M148" s="129"/>
      <c r="N148" s="129"/>
      <c r="O148" s="129"/>
      <c r="P148" s="129"/>
      <c r="Q148" s="129"/>
      <c r="R148" s="129"/>
      <c r="S148" s="129"/>
      <c r="T148" s="129"/>
      <c r="U148" s="129"/>
      <c r="V148" s="129"/>
      <c r="W148" s="129"/>
      <c r="X148" s="129"/>
      <c r="Y148" s="129"/>
    </row>
    <row r="149" ht="15.75" customHeight="1">
      <c r="A149" s="258"/>
      <c r="B149" s="129"/>
      <c r="C149" s="129"/>
      <c r="D149" s="129"/>
      <c r="E149" s="259"/>
      <c r="F149" s="133"/>
      <c r="G149" s="129"/>
      <c r="H149" s="129"/>
      <c r="I149" s="129"/>
      <c r="J149" s="129"/>
      <c r="K149" s="129"/>
      <c r="L149" s="129"/>
      <c r="M149" s="129"/>
      <c r="N149" s="129"/>
      <c r="O149" s="129"/>
      <c r="P149" s="129"/>
      <c r="Q149" s="129"/>
      <c r="R149" s="129"/>
      <c r="S149" s="129"/>
      <c r="T149" s="129"/>
      <c r="U149" s="129"/>
      <c r="V149" s="129"/>
      <c r="W149" s="129"/>
      <c r="X149" s="129"/>
      <c r="Y149" s="129"/>
    </row>
    <row r="150" ht="15.75" customHeight="1">
      <c r="A150" s="258"/>
      <c r="B150" s="129"/>
      <c r="C150" s="129"/>
      <c r="D150" s="129"/>
      <c r="E150" s="259"/>
      <c r="F150" s="133"/>
      <c r="G150" s="129"/>
      <c r="H150" s="129"/>
      <c r="I150" s="129"/>
      <c r="J150" s="129"/>
      <c r="K150" s="129"/>
      <c r="L150" s="129"/>
      <c r="M150" s="129"/>
      <c r="N150" s="129"/>
      <c r="O150" s="129"/>
      <c r="P150" s="129"/>
      <c r="Q150" s="129"/>
      <c r="R150" s="129"/>
      <c r="S150" s="129"/>
      <c r="T150" s="129"/>
      <c r="U150" s="129"/>
      <c r="V150" s="129"/>
      <c r="W150" s="129"/>
      <c r="X150" s="129"/>
      <c r="Y150" s="129"/>
    </row>
    <row r="151" ht="15.75" customHeight="1">
      <c r="A151" s="258"/>
      <c r="B151" s="129"/>
      <c r="C151" s="129"/>
      <c r="D151" s="129"/>
      <c r="E151" s="259"/>
      <c r="F151" s="133"/>
      <c r="G151" s="129"/>
      <c r="H151" s="129"/>
      <c r="I151" s="129"/>
      <c r="J151" s="129"/>
      <c r="K151" s="129"/>
      <c r="L151" s="129"/>
      <c r="M151" s="129"/>
      <c r="N151" s="129"/>
      <c r="O151" s="129"/>
      <c r="P151" s="129"/>
      <c r="Q151" s="129"/>
      <c r="R151" s="129"/>
      <c r="S151" s="129"/>
      <c r="T151" s="129"/>
      <c r="U151" s="129"/>
      <c r="V151" s="129"/>
      <c r="W151" s="129"/>
      <c r="X151" s="129"/>
      <c r="Y151" s="129"/>
    </row>
    <row r="152" ht="15.75" customHeight="1">
      <c r="A152" s="258"/>
      <c r="B152" s="129"/>
      <c r="C152" s="129"/>
      <c r="D152" s="129"/>
      <c r="E152" s="259"/>
      <c r="F152" s="133"/>
      <c r="G152" s="129"/>
      <c r="H152" s="129"/>
      <c r="I152" s="129"/>
      <c r="J152" s="129"/>
      <c r="K152" s="129"/>
      <c r="L152" s="129"/>
      <c r="M152" s="129"/>
      <c r="N152" s="129"/>
      <c r="O152" s="129"/>
      <c r="P152" s="129"/>
      <c r="Q152" s="129"/>
      <c r="R152" s="129"/>
      <c r="S152" s="129"/>
      <c r="T152" s="129"/>
      <c r="U152" s="129"/>
      <c r="V152" s="129"/>
      <c r="W152" s="129"/>
      <c r="X152" s="129"/>
      <c r="Y152" s="129"/>
    </row>
    <row r="153" ht="15.75" customHeight="1">
      <c r="A153" s="258"/>
      <c r="B153" s="129"/>
      <c r="C153" s="129"/>
      <c r="D153" s="129"/>
      <c r="E153" s="259"/>
      <c r="F153" s="133"/>
      <c r="G153" s="129"/>
      <c r="H153" s="129"/>
      <c r="I153" s="129"/>
      <c r="J153" s="129"/>
      <c r="K153" s="129"/>
      <c r="L153" s="129"/>
      <c r="M153" s="129"/>
      <c r="N153" s="129"/>
      <c r="O153" s="129"/>
      <c r="P153" s="129"/>
      <c r="Q153" s="129"/>
      <c r="R153" s="129"/>
      <c r="S153" s="129"/>
      <c r="T153" s="129"/>
      <c r="U153" s="129"/>
      <c r="V153" s="129"/>
      <c r="W153" s="129"/>
      <c r="X153" s="129"/>
      <c r="Y153" s="129"/>
    </row>
    <row r="154" ht="15.75" customHeight="1">
      <c r="A154" s="258"/>
      <c r="B154" s="129"/>
      <c r="C154" s="129"/>
      <c r="D154" s="129"/>
      <c r="E154" s="259"/>
      <c r="F154" s="133"/>
      <c r="G154" s="129"/>
      <c r="H154" s="129"/>
      <c r="I154" s="129"/>
      <c r="J154" s="129"/>
      <c r="K154" s="129"/>
      <c r="L154" s="129"/>
      <c r="M154" s="129"/>
      <c r="N154" s="129"/>
      <c r="O154" s="129"/>
      <c r="P154" s="129"/>
      <c r="Q154" s="129"/>
      <c r="R154" s="129"/>
      <c r="S154" s="129"/>
      <c r="T154" s="129"/>
      <c r="U154" s="129"/>
      <c r="V154" s="129"/>
      <c r="W154" s="129"/>
      <c r="X154" s="129"/>
      <c r="Y154" s="129"/>
    </row>
    <row r="155" ht="15.75" customHeight="1">
      <c r="A155" s="258"/>
      <c r="B155" s="129"/>
      <c r="C155" s="129"/>
      <c r="D155" s="129"/>
      <c r="E155" s="259"/>
      <c r="F155" s="133"/>
      <c r="G155" s="129"/>
      <c r="H155" s="129"/>
      <c r="I155" s="129"/>
      <c r="J155" s="129"/>
      <c r="K155" s="129"/>
      <c r="L155" s="129"/>
      <c r="M155" s="129"/>
      <c r="N155" s="129"/>
      <c r="O155" s="129"/>
      <c r="P155" s="129"/>
      <c r="Q155" s="129"/>
      <c r="R155" s="129"/>
      <c r="S155" s="129"/>
      <c r="T155" s="129"/>
      <c r="U155" s="129"/>
      <c r="V155" s="129"/>
      <c r="W155" s="129"/>
      <c r="X155" s="129"/>
      <c r="Y155" s="129"/>
    </row>
    <row r="156" ht="15.75" customHeight="1">
      <c r="A156" s="258"/>
      <c r="B156" s="129"/>
      <c r="C156" s="129"/>
      <c r="D156" s="129"/>
      <c r="E156" s="259"/>
      <c r="F156" s="133"/>
      <c r="G156" s="129"/>
      <c r="H156" s="129"/>
      <c r="I156" s="129"/>
      <c r="J156" s="129"/>
      <c r="K156" s="129"/>
      <c r="L156" s="129"/>
      <c r="M156" s="129"/>
      <c r="N156" s="129"/>
      <c r="O156" s="129"/>
      <c r="P156" s="129"/>
      <c r="Q156" s="129"/>
      <c r="R156" s="129"/>
      <c r="S156" s="129"/>
      <c r="T156" s="129"/>
      <c r="U156" s="129"/>
      <c r="V156" s="129"/>
      <c r="W156" s="129"/>
      <c r="X156" s="129"/>
      <c r="Y156" s="129"/>
    </row>
    <row r="157" ht="15.75" customHeight="1">
      <c r="A157" s="258"/>
      <c r="B157" s="129"/>
      <c r="C157" s="129"/>
      <c r="D157" s="129"/>
      <c r="E157" s="259"/>
      <c r="F157" s="133"/>
      <c r="G157" s="129"/>
      <c r="H157" s="129"/>
      <c r="I157" s="129"/>
      <c r="J157" s="129"/>
      <c r="K157" s="129"/>
      <c r="L157" s="129"/>
      <c r="M157" s="129"/>
      <c r="N157" s="129"/>
      <c r="O157" s="129"/>
      <c r="P157" s="129"/>
      <c r="Q157" s="129"/>
      <c r="R157" s="129"/>
      <c r="S157" s="129"/>
      <c r="T157" s="129"/>
      <c r="U157" s="129"/>
      <c r="V157" s="129"/>
      <c r="W157" s="129"/>
      <c r="X157" s="129"/>
      <c r="Y157" s="129"/>
    </row>
    <row r="158" ht="15.75" customHeight="1">
      <c r="A158" s="258"/>
      <c r="B158" s="129"/>
      <c r="C158" s="129"/>
      <c r="D158" s="129"/>
      <c r="E158" s="259"/>
      <c r="F158" s="133"/>
      <c r="G158" s="129"/>
      <c r="H158" s="129"/>
      <c r="I158" s="129"/>
      <c r="J158" s="129"/>
      <c r="K158" s="129"/>
      <c r="L158" s="129"/>
      <c r="M158" s="129"/>
      <c r="N158" s="129"/>
      <c r="O158" s="129"/>
      <c r="P158" s="129"/>
      <c r="Q158" s="129"/>
      <c r="R158" s="129"/>
      <c r="S158" s="129"/>
      <c r="T158" s="129"/>
      <c r="U158" s="129"/>
      <c r="V158" s="129"/>
      <c r="W158" s="129"/>
      <c r="X158" s="129"/>
      <c r="Y158" s="129"/>
    </row>
    <row r="159" ht="15.75" customHeight="1">
      <c r="A159" s="258"/>
      <c r="B159" s="129"/>
      <c r="C159" s="129"/>
      <c r="D159" s="129"/>
      <c r="E159" s="259"/>
      <c r="F159" s="133"/>
      <c r="G159" s="129"/>
      <c r="H159" s="129"/>
      <c r="I159" s="129"/>
      <c r="J159" s="129"/>
      <c r="K159" s="129"/>
      <c r="L159" s="129"/>
      <c r="M159" s="129"/>
      <c r="N159" s="129"/>
      <c r="O159" s="129"/>
      <c r="P159" s="129"/>
      <c r="Q159" s="129"/>
      <c r="R159" s="129"/>
      <c r="S159" s="129"/>
      <c r="T159" s="129"/>
      <c r="U159" s="129"/>
      <c r="V159" s="129"/>
      <c r="W159" s="129"/>
      <c r="X159" s="129"/>
      <c r="Y159" s="129"/>
    </row>
    <row r="160" ht="15.75" customHeight="1">
      <c r="A160" s="258"/>
      <c r="B160" s="129"/>
      <c r="C160" s="129"/>
      <c r="D160" s="129"/>
      <c r="E160" s="259"/>
      <c r="F160" s="133"/>
      <c r="G160" s="129"/>
      <c r="H160" s="129"/>
      <c r="I160" s="129"/>
      <c r="J160" s="129"/>
      <c r="K160" s="129"/>
      <c r="L160" s="129"/>
      <c r="M160" s="129"/>
      <c r="N160" s="129"/>
      <c r="O160" s="129"/>
      <c r="P160" s="129"/>
      <c r="Q160" s="129"/>
      <c r="R160" s="129"/>
      <c r="S160" s="129"/>
      <c r="T160" s="129"/>
      <c r="U160" s="129"/>
      <c r="V160" s="129"/>
      <c r="W160" s="129"/>
      <c r="X160" s="129"/>
      <c r="Y160" s="129"/>
    </row>
    <row r="161" ht="15.75" customHeight="1">
      <c r="A161" s="258"/>
      <c r="B161" s="129"/>
      <c r="C161" s="129"/>
      <c r="D161" s="129"/>
      <c r="E161" s="259"/>
      <c r="F161" s="133"/>
      <c r="G161" s="129"/>
      <c r="H161" s="129"/>
      <c r="I161" s="129"/>
      <c r="J161" s="129"/>
      <c r="K161" s="129"/>
      <c r="L161" s="129"/>
      <c r="M161" s="129"/>
      <c r="N161" s="129"/>
      <c r="O161" s="129"/>
      <c r="P161" s="129"/>
      <c r="Q161" s="129"/>
      <c r="R161" s="129"/>
      <c r="S161" s="129"/>
      <c r="T161" s="129"/>
      <c r="U161" s="129"/>
      <c r="V161" s="129"/>
      <c r="W161" s="129"/>
      <c r="X161" s="129"/>
      <c r="Y161" s="129"/>
    </row>
    <row r="162" ht="15.75" customHeight="1">
      <c r="A162" s="258"/>
      <c r="B162" s="129"/>
      <c r="C162" s="129"/>
      <c r="D162" s="129"/>
      <c r="E162" s="259"/>
      <c r="F162" s="133"/>
      <c r="G162" s="129"/>
      <c r="H162" s="129"/>
      <c r="I162" s="129"/>
      <c r="J162" s="129"/>
      <c r="K162" s="129"/>
      <c r="L162" s="129"/>
      <c r="M162" s="129"/>
      <c r="N162" s="129"/>
      <c r="O162" s="129"/>
      <c r="P162" s="129"/>
      <c r="Q162" s="129"/>
      <c r="R162" s="129"/>
      <c r="S162" s="129"/>
      <c r="T162" s="129"/>
      <c r="U162" s="129"/>
      <c r="V162" s="129"/>
      <c r="W162" s="129"/>
      <c r="X162" s="129"/>
      <c r="Y162" s="129"/>
    </row>
    <row r="163" ht="15.75" customHeight="1">
      <c r="A163" s="258"/>
      <c r="B163" s="129"/>
      <c r="C163" s="129"/>
      <c r="D163" s="129"/>
      <c r="E163" s="259"/>
      <c r="F163" s="133"/>
      <c r="G163" s="129"/>
      <c r="H163" s="129"/>
      <c r="I163" s="129"/>
      <c r="J163" s="129"/>
      <c r="K163" s="129"/>
      <c r="L163" s="129"/>
      <c r="M163" s="129"/>
      <c r="N163" s="129"/>
      <c r="O163" s="129"/>
      <c r="P163" s="129"/>
      <c r="Q163" s="129"/>
      <c r="R163" s="129"/>
      <c r="S163" s="129"/>
      <c r="T163" s="129"/>
      <c r="U163" s="129"/>
      <c r="V163" s="129"/>
      <c r="W163" s="129"/>
      <c r="X163" s="129"/>
      <c r="Y163" s="129"/>
    </row>
    <row r="164" ht="15.75" customHeight="1">
      <c r="A164" s="258"/>
      <c r="B164" s="129"/>
      <c r="C164" s="129"/>
      <c r="D164" s="129"/>
      <c r="E164" s="259"/>
      <c r="F164" s="133"/>
      <c r="G164" s="129"/>
      <c r="H164" s="129"/>
      <c r="I164" s="129"/>
      <c r="J164" s="129"/>
      <c r="K164" s="129"/>
      <c r="L164" s="129"/>
      <c r="M164" s="129"/>
      <c r="N164" s="129"/>
      <c r="O164" s="129"/>
      <c r="P164" s="129"/>
      <c r="Q164" s="129"/>
      <c r="R164" s="129"/>
      <c r="S164" s="129"/>
      <c r="T164" s="129"/>
      <c r="U164" s="129"/>
      <c r="V164" s="129"/>
      <c r="W164" s="129"/>
      <c r="X164" s="129"/>
      <c r="Y164" s="129"/>
    </row>
    <row r="165" ht="15.75" customHeight="1">
      <c r="A165" s="258"/>
      <c r="B165" s="129"/>
      <c r="C165" s="129"/>
      <c r="D165" s="129"/>
      <c r="E165" s="259"/>
      <c r="F165" s="133"/>
      <c r="G165" s="129"/>
      <c r="H165" s="129"/>
      <c r="I165" s="129"/>
      <c r="J165" s="129"/>
      <c r="K165" s="129"/>
      <c r="L165" s="129"/>
      <c r="M165" s="129"/>
      <c r="N165" s="129"/>
      <c r="O165" s="129"/>
      <c r="P165" s="129"/>
      <c r="Q165" s="129"/>
      <c r="R165" s="129"/>
      <c r="S165" s="129"/>
      <c r="T165" s="129"/>
      <c r="U165" s="129"/>
      <c r="V165" s="129"/>
      <c r="W165" s="129"/>
      <c r="X165" s="129"/>
      <c r="Y165" s="129"/>
    </row>
    <row r="166" ht="15.75" customHeight="1">
      <c r="A166" s="258"/>
      <c r="B166" s="129"/>
      <c r="C166" s="129"/>
      <c r="D166" s="129"/>
      <c r="E166" s="259"/>
      <c r="F166" s="133"/>
      <c r="G166" s="129"/>
      <c r="H166" s="129"/>
      <c r="I166" s="129"/>
      <c r="J166" s="129"/>
      <c r="K166" s="129"/>
      <c r="L166" s="129"/>
      <c r="M166" s="129"/>
      <c r="N166" s="129"/>
      <c r="O166" s="129"/>
      <c r="P166" s="129"/>
      <c r="Q166" s="129"/>
      <c r="R166" s="129"/>
      <c r="S166" s="129"/>
      <c r="T166" s="129"/>
      <c r="U166" s="129"/>
      <c r="V166" s="129"/>
      <c r="W166" s="129"/>
      <c r="X166" s="129"/>
      <c r="Y166" s="129"/>
    </row>
    <row r="167" ht="15.75" customHeight="1">
      <c r="A167" s="258"/>
      <c r="B167" s="129"/>
      <c r="C167" s="129"/>
      <c r="D167" s="129"/>
      <c r="E167" s="259"/>
      <c r="F167" s="133"/>
      <c r="G167" s="129"/>
      <c r="H167" s="129"/>
      <c r="I167" s="129"/>
      <c r="J167" s="129"/>
      <c r="K167" s="129"/>
      <c r="L167" s="129"/>
      <c r="M167" s="129"/>
      <c r="N167" s="129"/>
      <c r="O167" s="129"/>
      <c r="P167" s="129"/>
      <c r="Q167" s="129"/>
      <c r="R167" s="129"/>
      <c r="S167" s="129"/>
      <c r="T167" s="129"/>
      <c r="U167" s="129"/>
      <c r="V167" s="129"/>
      <c r="W167" s="129"/>
      <c r="X167" s="129"/>
      <c r="Y167" s="129"/>
    </row>
    <row r="168" ht="15.75" customHeight="1">
      <c r="A168" s="258"/>
      <c r="B168" s="129"/>
      <c r="C168" s="129"/>
      <c r="D168" s="129"/>
      <c r="E168" s="259"/>
      <c r="F168" s="133"/>
      <c r="G168" s="129"/>
      <c r="H168" s="129"/>
      <c r="I168" s="129"/>
      <c r="J168" s="129"/>
      <c r="K168" s="129"/>
      <c r="L168" s="129"/>
      <c r="M168" s="129"/>
      <c r="N168" s="129"/>
      <c r="O168" s="129"/>
      <c r="P168" s="129"/>
      <c r="Q168" s="129"/>
      <c r="R168" s="129"/>
      <c r="S168" s="129"/>
      <c r="T168" s="129"/>
      <c r="U168" s="129"/>
      <c r="V168" s="129"/>
      <c r="W168" s="129"/>
      <c r="X168" s="129"/>
      <c r="Y168" s="129"/>
    </row>
    <row r="169" ht="15.75" customHeight="1">
      <c r="A169" s="258"/>
      <c r="B169" s="129"/>
      <c r="C169" s="129"/>
      <c r="D169" s="129"/>
      <c r="E169" s="259"/>
      <c r="F169" s="133"/>
      <c r="G169" s="129"/>
      <c r="H169" s="129"/>
      <c r="I169" s="129"/>
      <c r="J169" s="129"/>
      <c r="K169" s="129"/>
      <c r="L169" s="129"/>
      <c r="M169" s="129"/>
      <c r="N169" s="129"/>
      <c r="O169" s="129"/>
      <c r="P169" s="129"/>
      <c r="Q169" s="129"/>
      <c r="R169" s="129"/>
      <c r="S169" s="129"/>
      <c r="T169" s="129"/>
      <c r="U169" s="129"/>
      <c r="V169" s="129"/>
      <c r="W169" s="129"/>
      <c r="X169" s="129"/>
      <c r="Y169" s="129"/>
    </row>
    <row r="170" ht="15.75" customHeight="1">
      <c r="A170" s="258"/>
      <c r="B170" s="129"/>
      <c r="C170" s="129"/>
      <c r="D170" s="129"/>
      <c r="E170" s="259"/>
      <c r="F170" s="133"/>
      <c r="G170" s="129"/>
      <c r="H170" s="129"/>
      <c r="I170" s="129"/>
      <c r="J170" s="129"/>
      <c r="K170" s="129"/>
      <c r="L170" s="129"/>
      <c r="M170" s="129"/>
      <c r="N170" s="129"/>
      <c r="O170" s="129"/>
      <c r="P170" s="129"/>
      <c r="Q170" s="129"/>
      <c r="R170" s="129"/>
      <c r="S170" s="129"/>
      <c r="T170" s="129"/>
      <c r="U170" s="129"/>
      <c r="V170" s="129"/>
      <c r="W170" s="129"/>
      <c r="X170" s="129"/>
      <c r="Y170" s="129"/>
    </row>
    <row r="171" ht="15.75" customHeight="1">
      <c r="A171" s="258"/>
      <c r="B171" s="129"/>
      <c r="C171" s="129"/>
      <c r="D171" s="129"/>
      <c r="E171" s="259"/>
      <c r="F171" s="133"/>
      <c r="G171" s="129"/>
      <c r="H171" s="129"/>
      <c r="I171" s="129"/>
      <c r="J171" s="129"/>
      <c r="K171" s="129"/>
      <c r="L171" s="129"/>
      <c r="M171" s="129"/>
      <c r="N171" s="129"/>
      <c r="O171" s="129"/>
      <c r="P171" s="129"/>
      <c r="Q171" s="129"/>
      <c r="R171" s="129"/>
      <c r="S171" s="129"/>
      <c r="T171" s="129"/>
      <c r="U171" s="129"/>
      <c r="V171" s="129"/>
      <c r="W171" s="129"/>
      <c r="X171" s="129"/>
      <c r="Y171" s="129"/>
    </row>
    <row r="172" ht="15.75" customHeight="1">
      <c r="A172" s="258"/>
      <c r="B172" s="129"/>
      <c r="C172" s="129"/>
      <c r="D172" s="129"/>
      <c r="E172" s="259"/>
      <c r="F172" s="133"/>
      <c r="G172" s="129"/>
      <c r="H172" s="129"/>
      <c r="I172" s="129"/>
      <c r="J172" s="129"/>
      <c r="K172" s="129"/>
      <c r="L172" s="129"/>
      <c r="M172" s="129"/>
      <c r="N172" s="129"/>
      <c r="O172" s="129"/>
      <c r="P172" s="129"/>
      <c r="Q172" s="129"/>
      <c r="R172" s="129"/>
      <c r="S172" s="129"/>
      <c r="T172" s="129"/>
      <c r="U172" s="129"/>
      <c r="V172" s="129"/>
      <c r="W172" s="129"/>
      <c r="X172" s="129"/>
      <c r="Y172" s="129"/>
    </row>
    <row r="173" ht="15.75" customHeight="1">
      <c r="A173" s="258"/>
      <c r="B173" s="129"/>
      <c r="C173" s="129"/>
      <c r="D173" s="129"/>
      <c r="E173" s="259"/>
      <c r="F173" s="133"/>
      <c r="G173" s="129"/>
      <c r="H173" s="129"/>
      <c r="I173" s="129"/>
      <c r="J173" s="129"/>
      <c r="K173" s="129"/>
      <c r="L173" s="129"/>
      <c r="M173" s="129"/>
      <c r="N173" s="129"/>
      <c r="O173" s="129"/>
      <c r="P173" s="129"/>
      <c r="Q173" s="129"/>
      <c r="R173" s="129"/>
      <c r="S173" s="129"/>
      <c r="T173" s="129"/>
      <c r="U173" s="129"/>
      <c r="V173" s="129"/>
      <c r="W173" s="129"/>
      <c r="X173" s="129"/>
      <c r="Y173" s="129"/>
    </row>
    <row r="174" ht="15.75" customHeight="1">
      <c r="A174" s="258"/>
      <c r="B174" s="129"/>
      <c r="C174" s="129"/>
      <c r="D174" s="129"/>
      <c r="E174" s="259"/>
      <c r="F174" s="133"/>
      <c r="G174" s="129"/>
      <c r="H174" s="129"/>
      <c r="I174" s="129"/>
      <c r="J174" s="129"/>
      <c r="K174" s="129"/>
      <c r="L174" s="129"/>
      <c r="M174" s="129"/>
      <c r="N174" s="129"/>
      <c r="O174" s="129"/>
      <c r="P174" s="129"/>
      <c r="Q174" s="129"/>
      <c r="R174" s="129"/>
      <c r="S174" s="129"/>
      <c r="T174" s="129"/>
      <c r="U174" s="129"/>
      <c r="V174" s="129"/>
      <c r="W174" s="129"/>
      <c r="X174" s="129"/>
      <c r="Y174" s="129"/>
    </row>
    <row r="175" ht="15.75" customHeight="1">
      <c r="A175" s="258"/>
      <c r="B175" s="129"/>
      <c r="C175" s="129"/>
      <c r="D175" s="129"/>
      <c r="E175" s="259"/>
      <c r="F175" s="133"/>
      <c r="G175" s="129"/>
      <c r="H175" s="129"/>
      <c r="I175" s="129"/>
      <c r="J175" s="129"/>
      <c r="K175" s="129"/>
      <c r="L175" s="129"/>
      <c r="M175" s="129"/>
      <c r="N175" s="129"/>
      <c r="O175" s="129"/>
      <c r="P175" s="129"/>
      <c r="Q175" s="129"/>
      <c r="R175" s="129"/>
      <c r="S175" s="129"/>
      <c r="T175" s="129"/>
      <c r="U175" s="129"/>
      <c r="V175" s="129"/>
      <c r="W175" s="129"/>
      <c r="X175" s="129"/>
      <c r="Y175" s="129"/>
    </row>
    <row r="176" ht="15.75" customHeight="1">
      <c r="A176" s="258"/>
      <c r="B176" s="129"/>
      <c r="C176" s="129"/>
      <c r="D176" s="129"/>
      <c r="E176" s="259"/>
      <c r="F176" s="133"/>
      <c r="G176" s="129"/>
      <c r="H176" s="129"/>
      <c r="I176" s="129"/>
      <c r="J176" s="129"/>
      <c r="K176" s="129"/>
      <c r="L176" s="129"/>
      <c r="M176" s="129"/>
      <c r="N176" s="129"/>
      <c r="O176" s="129"/>
      <c r="P176" s="129"/>
      <c r="Q176" s="129"/>
      <c r="R176" s="129"/>
      <c r="S176" s="129"/>
      <c r="T176" s="129"/>
      <c r="U176" s="129"/>
      <c r="V176" s="129"/>
      <c r="W176" s="129"/>
      <c r="X176" s="129"/>
      <c r="Y176" s="129"/>
    </row>
    <row r="177" ht="15.75" customHeight="1">
      <c r="A177" s="258"/>
      <c r="B177" s="129"/>
      <c r="C177" s="129"/>
      <c r="D177" s="129"/>
      <c r="E177" s="259"/>
      <c r="F177" s="133"/>
      <c r="G177" s="129"/>
      <c r="H177" s="129"/>
      <c r="I177" s="129"/>
      <c r="J177" s="129"/>
      <c r="K177" s="129"/>
      <c r="L177" s="129"/>
      <c r="M177" s="129"/>
      <c r="N177" s="129"/>
      <c r="O177" s="129"/>
      <c r="P177" s="129"/>
      <c r="Q177" s="129"/>
      <c r="R177" s="129"/>
      <c r="S177" s="129"/>
      <c r="T177" s="129"/>
      <c r="U177" s="129"/>
      <c r="V177" s="129"/>
      <c r="W177" s="129"/>
      <c r="X177" s="129"/>
      <c r="Y177" s="129"/>
    </row>
    <row r="178" ht="15.75" customHeight="1">
      <c r="A178" s="258"/>
      <c r="B178" s="129"/>
      <c r="C178" s="129"/>
      <c r="D178" s="129"/>
      <c r="E178" s="259"/>
      <c r="F178" s="133"/>
      <c r="G178" s="129"/>
      <c r="H178" s="129"/>
      <c r="I178" s="129"/>
      <c r="J178" s="129"/>
      <c r="K178" s="129"/>
      <c r="L178" s="129"/>
      <c r="M178" s="129"/>
      <c r="N178" s="129"/>
      <c r="O178" s="129"/>
      <c r="P178" s="129"/>
      <c r="Q178" s="129"/>
      <c r="R178" s="129"/>
      <c r="S178" s="129"/>
      <c r="T178" s="129"/>
      <c r="U178" s="129"/>
      <c r="V178" s="129"/>
      <c r="W178" s="129"/>
      <c r="X178" s="129"/>
      <c r="Y178" s="129"/>
    </row>
    <row r="179" ht="15.75" customHeight="1">
      <c r="A179" s="258"/>
      <c r="B179" s="129"/>
      <c r="C179" s="129"/>
      <c r="D179" s="129"/>
      <c r="E179" s="259"/>
      <c r="F179" s="133"/>
      <c r="G179" s="129"/>
      <c r="H179" s="129"/>
      <c r="I179" s="129"/>
      <c r="J179" s="129"/>
      <c r="K179" s="129"/>
      <c r="L179" s="129"/>
      <c r="M179" s="129"/>
      <c r="N179" s="129"/>
      <c r="O179" s="129"/>
      <c r="P179" s="129"/>
      <c r="Q179" s="129"/>
      <c r="R179" s="129"/>
      <c r="S179" s="129"/>
      <c r="T179" s="129"/>
      <c r="U179" s="129"/>
      <c r="V179" s="129"/>
      <c r="W179" s="129"/>
      <c r="X179" s="129"/>
      <c r="Y179" s="129"/>
    </row>
    <row r="180" ht="15.75" customHeight="1">
      <c r="A180" s="258"/>
      <c r="B180" s="129"/>
      <c r="C180" s="129"/>
      <c r="D180" s="129"/>
      <c r="E180" s="259"/>
      <c r="F180" s="133"/>
      <c r="G180" s="129"/>
      <c r="H180" s="129"/>
      <c r="I180" s="129"/>
      <c r="J180" s="129"/>
      <c r="K180" s="129"/>
      <c r="L180" s="129"/>
      <c r="M180" s="129"/>
      <c r="N180" s="129"/>
      <c r="O180" s="129"/>
      <c r="P180" s="129"/>
      <c r="Q180" s="129"/>
      <c r="R180" s="129"/>
      <c r="S180" s="129"/>
      <c r="T180" s="129"/>
      <c r="U180" s="129"/>
      <c r="V180" s="129"/>
      <c r="W180" s="129"/>
      <c r="X180" s="129"/>
      <c r="Y180" s="129"/>
    </row>
    <row r="181" ht="15.75" customHeight="1">
      <c r="A181" s="258"/>
      <c r="B181" s="129"/>
      <c r="C181" s="129"/>
      <c r="D181" s="129"/>
      <c r="E181" s="259"/>
      <c r="F181" s="133"/>
      <c r="G181" s="129"/>
      <c r="H181" s="129"/>
      <c r="I181" s="129"/>
      <c r="J181" s="129"/>
      <c r="K181" s="129"/>
      <c r="L181" s="129"/>
      <c r="M181" s="129"/>
      <c r="N181" s="129"/>
      <c r="O181" s="129"/>
      <c r="P181" s="129"/>
      <c r="Q181" s="129"/>
      <c r="R181" s="129"/>
      <c r="S181" s="129"/>
      <c r="T181" s="129"/>
      <c r="U181" s="129"/>
      <c r="V181" s="129"/>
      <c r="W181" s="129"/>
      <c r="X181" s="129"/>
      <c r="Y181" s="129"/>
    </row>
    <row r="182" ht="15.75" customHeight="1">
      <c r="A182" s="258"/>
      <c r="B182" s="129"/>
      <c r="C182" s="129"/>
      <c r="D182" s="129"/>
      <c r="E182" s="259"/>
      <c r="F182" s="133"/>
      <c r="G182" s="129"/>
      <c r="H182" s="129"/>
      <c r="I182" s="129"/>
      <c r="J182" s="129"/>
      <c r="K182" s="129"/>
      <c r="L182" s="129"/>
      <c r="M182" s="129"/>
      <c r="N182" s="129"/>
      <c r="O182" s="129"/>
      <c r="P182" s="129"/>
      <c r="Q182" s="129"/>
      <c r="R182" s="129"/>
      <c r="S182" s="129"/>
      <c r="T182" s="129"/>
      <c r="U182" s="129"/>
      <c r="V182" s="129"/>
      <c r="W182" s="129"/>
      <c r="X182" s="129"/>
      <c r="Y182" s="129"/>
    </row>
    <row r="183" ht="15.75" customHeight="1">
      <c r="A183" s="258"/>
      <c r="B183" s="129"/>
      <c r="C183" s="129"/>
      <c r="D183" s="129"/>
      <c r="E183" s="259"/>
      <c r="F183" s="133"/>
      <c r="G183" s="129"/>
      <c r="H183" s="129"/>
      <c r="I183" s="129"/>
      <c r="J183" s="129"/>
      <c r="K183" s="129"/>
      <c r="L183" s="129"/>
      <c r="M183" s="129"/>
      <c r="N183" s="129"/>
      <c r="O183" s="129"/>
      <c r="P183" s="129"/>
      <c r="Q183" s="129"/>
      <c r="R183" s="129"/>
      <c r="S183" s="129"/>
      <c r="T183" s="129"/>
      <c r="U183" s="129"/>
      <c r="V183" s="129"/>
      <c r="W183" s="129"/>
      <c r="X183" s="129"/>
      <c r="Y183" s="129"/>
    </row>
    <row r="184" ht="15.75" customHeight="1">
      <c r="A184" s="258"/>
      <c r="B184" s="129"/>
      <c r="C184" s="129"/>
      <c r="D184" s="129"/>
      <c r="E184" s="259"/>
      <c r="F184" s="133"/>
      <c r="G184" s="129"/>
      <c r="H184" s="129"/>
      <c r="I184" s="129"/>
      <c r="J184" s="129"/>
      <c r="K184" s="129"/>
      <c r="L184" s="129"/>
      <c r="M184" s="129"/>
      <c r="N184" s="129"/>
      <c r="O184" s="129"/>
      <c r="P184" s="129"/>
      <c r="Q184" s="129"/>
      <c r="R184" s="129"/>
      <c r="S184" s="129"/>
      <c r="T184" s="129"/>
      <c r="U184" s="129"/>
      <c r="V184" s="129"/>
      <c r="W184" s="129"/>
      <c r="X184" s="129"/>
      <c r="Y184" s="129"/>
    </row>
    <row r="185" ht="15.75" customHeight="1">
      <c r="A185" s="258"/>
      <c r="B185" s="129"/>
      <c r="C185" s="129"/>
      <c r="D185" s="129"/>
      <c r="E185" s="259"/>
      <c r="F185" s="133"/>
      <c r="G185" s="129"/>
      <c r="H185" s="129"/>
      <c r="I185" s="129"/>
      <c r="J185" s="129"/>
      <c r="K185" s="129"/>
      <c r="L185" s="129"/>
      <c r="M185" s="129"/>
      <c r="N185" s="129"/>
      <c r="O185" s="129"/>
      <c r="P185" s="129"/>
      <c r="Q185" s="129"/>
      <c r="R185" s="129"/>
      <c r="S185" s="129"/>
      <c r="T185" s="129"/>
      <c r="U185" s="129"/>
      <c r="V185" s="129"/>
      <c r="W185" s="129"/>
      <c r="X185" s="129"/>
      <c r="Y185" s="129"/>
    </row>
    <row r="186" ht="15.75" customHeight="1">
      <c r="A186" s="258"/>
      <c r="B186" s="129"/>
      <c r="C186" s="129"/>
      <c r="D186" s="129"/>
      <c r="E186" s="259"/>
      <c r="F186" s="133"/>
      <c r="G186" s="129"/>
      <c r="H186" s="129"/>
      <c r="I186" s="129"/>
      <c r="J186" s="129"/>
      <c r="K186" s="129"/>
      <c r="L186" s="129"/>
      <c r="M186" s="129"/>
      <c r="N186" s="129"/>
      <c r="O186" s="129"/>
      <c r="P186" s="129"/>
      <c r="Q186" s="129"/>
      <c r="R186" s="129"/>
      <c r="S186" s="129"/>
      <c r="T186" s="129"/>
      <c r="U186" s="129"/>
      <c r="V186" s="129"/>
      <c r="W186" s="129"/>
      <c r="X186" s="129"/>
      <c r="Y186" s="129"/>
    </row>
    <row r="187" ht="15.75" customHeight="1">
      <c r="A187" s="258"/>
      <c r="B187" s="129"/>
      <c r="C187" s="129"/>
      <c r="D187" s="129"/>
      <c r="E187" s="259"/>
      <c r="F187" s="133"/>
      <c r="G187" s="129"/>
      <c r="H187" s="129"/>
      <c r="I187" s="129"/>
      <c r="J187" s="129"/>
      <c r="K187" s="129"/>
      <c r="L187" s="129"/>
      <c r="M187" s="129"/>
      <c r="N187" s="129"/>
      <c r="O187" s="129"/>
      <c r="P187" s="129"/>
      <c r="Q187" s="129"/>
      <c r="R187" s="129"/>
      <c r="S187" s="129"/>
      <c r="T187" s="129"/>
      <c r="U187" s="129"/>
      <c r="V187" s="129"/>
      <c r="W187" s="129"/>
      <c r="X187" s="129"/>
      <c r="Y187" s="129"/>
    </row>
    <row r="188" ht="15.75" customHeight="1">
      <c r="A188" s="258"/>
      <c r="B188" s="129"/>
      <c r="C188" s="129"/>
      <c r="D188" s="129"/>
      <c r="E188" s="259"/>
      <c r="F188" s="133"/>
      <c r="G188" s="129"/>
      <c r="H188" s="129"/>
      <c r="I188" s="129"/>
      <c r="J188" s="129"/>
      <c r="K188" s="129"/>
      <c r="L188" s="129"/>
      <c r="M188" s="129"/>
      <c r="N188" s="129"/>
      <c r="O188" s="129"/>
      <c r="P188" s="129"/>
      <c r="Q188" s="129"/>
      <c r="R188" s="129"/>
      <c r="S188" s="129"/>
      <c r="T188" s="129"/>
      <c r="U188" s="129"/>
      <c r="V188" s="129"/>
      <c r="W188" s="129"/>
      <c r="X188" s="129"/>
      <c r="Y188" s="129"/>
    </row>
    <row r="189" ht="15.75" customHeight="1">
      <c r="A189" s="258"/>
      <c r="B189" s="129"/>
      <c r="C189" s="129"/>
      <c r="D189" s="129"/>
      <c r="E189" s="259"/>
      <c r="F189" s="133"/>
      <c r="G189" s="129"/>
      <c r="H189" s="129"/>
      <c r="I189" s="129"/>
      <c r="J189" s="129"/>
      <c r="K189" s="129"/>
      <c r="L189" s="129"/>
      <c r="M189" s="129"/>
      <c r="N189" s="129"/>
      <c r="O189" s="129"/>
      <c r="P189" s="129"/>
      <c r="Q189" s="129"/>
      <c r="R189" s="129"/>
      <c r="S189" s="129"/>
      <c r="T189" s="129"/>
      <c r="U189" s="129"/>
      <c r="V189" s="129"/>
      <c r="W189" s="129"/>
      <c r="X189" s="129"/>
      <c r="Y189" s="129"/>
    </row>
    <row r="190" ht="15.75" customHeight="1">
      <c r="A190" s="258"/>
      <c r="B190" s="129"/>
      <c r="C190" s="129"/>
      <c r="D190" s="129"/>
      <c r="E190" s="259"/>
      <c r="F190" s="133"/>
      <c r="G190" s="129"/>
      <c r="H190" s="129"/>
      <c r="I190" s="129"/>
      <c r="J190" s="129"/>
      <c r="K190" s="129"/>
      <c r="L190" s="129"/>
      <c r="M190" s="129"/>
      <c r="N190" s="129"/>
      <c r="O190" s="129"/>
      <c r="P190" s="129"/>
      <c r="Q190" s="129"/>
      <c r="R190" s="129"/>
      <c r="S190" s="129"/>
      <c r="T190" s="129"/>
      <c r="U190" s="129"/>
      <c r="V190" s="129"/>
      <c r="W190" s="129"/>
      <c r="X190" s="129"/>
      <c r="Y190" s="129"/>
    </row>
    <row r="191" ht="15.75" customHeight="1">
      <c r="A191" s="258"/>
      <c r="B191" s="129"/>
      <c r="C191" s="129"/>
      <c r="D191" s="129"/>
      <c r="E191" s="259"/>
      <c r="F191" s="133"/>
      <c r="G191" s="129"/>
      <c r="H191" s="129"/>
      <c r="I191" s="129"/>
      <c r="J191" s="129"/>
      <c r="K191" s="129"/>
      <c r="L191" s="129"/>
      <c r="M191" s="129"/>
      <c r="N191" s="129"/>
      <c r="O191" s="129"/>
      <c r="P191" s="129"/>
      <c r="Q191" s="129"/>
      <c r="R191" s="129"/>
      <c r="S191" s="129"/>
      <c r="T191" s="129"/>
      <c r="U191" s="129"/>
      <c r="V191" s="129"/>
      <c r="W191" s="129"/>
      <c r="X191" s="129"/>
      <c r="Y191" s="129"/>
    </row>
    <row r="192" ht="15.75" customHeight="1">
      <c r="A192" s="258"/>
      <c r="B192" s="129"/>
      <c r="C192" s="129"/>
      <c r="D192" s="129"/>
      <c r="E192" s="259"/>
      <c r="F192" s="133"/>
      <c r="G192" s="129"/>
      <c r="H192" s="129"/>
      <c r="I192" s="129"/>
      <c r="J192" s="129"/>
      <c r="K192" s="129"/>
      <c r="L192" s="129"/>
      <c r="M192" s="129"/>
      <c r="N192" s="129"/>
      <c r="O192" s="129"/>
      <c r="P192" s="129"/>
      <c r="Q192" s="129"/>
      <c r="R192" s="129"/>
      <c r="S192" s="129"/>
      <c r="T192" s="129"/>
      <c r="U192" s="129"/>
      <c r="V192" s="129"/>
      <c r="W192" s="129"/>
      <c r="X192" s="129"/>
      <c r="Y192" s="129"/>
    </row>
    <row r="193" ht="15.75" customHeight="1">
      <c r="A193" s="258"/>
      <c r="B193" s="129"/>
      <c r="C193" s="129"/>
      <c r="D193" s="129"/>
      <c r="E193" s="259"/>
      <c r="F193" s="133"/>
      <c r="G193" s="129"/>
      <c r="H193" s="129"/>
      <c r="I193" s="129"/>
      <c r="J193" s="129"/>
      <c r="K193" s="129"/>
      <c r="L193" s="129"/>
      <c r="M193" s="129"/>
      <c r="N193" s="129"/>
      <c r="O193" s="129"/>
      <c r="P193" s="129"/>
      <c r="Q193" s="129"/>
      <c r="R193" s="129"/>
      <c r="S193" s="129"/>
      <c r="T193" s="129"/>
      <c r="U193" s="129"/>
      <c r="V193" s="129"/>
      <c r="W193" s="129"/>
      <c r="X193" s="129"/>
      <c r="Y193" s="129"/>
    </row>
    <row r="194" ht="15.75" customHeight="1">
      <c r="A194" s="258"/>
      <c r="B194" s="129"/>
      <c r="C194" s="129"/>
      <c r="D194" s="129"/>
      <c r="E194" s="259"/>
      <c r="F194" s="133"/>
      <c r="G194" s="129"/>
      <c r="H194" s="129"/>
      <c r="I194" s="129"/>
      <c r="J194" s="129"/>
      <c r="K194" s="129"/>
      <c r="L194" s="129"/>
      <c r="M194" s="129"/>
      <c r="N194" s="129"/>
      <c r="O194" s="129"/>
      <c r="P194" s="129"/>
      <c r="Q194" s="129"/>
      <c r="R194" s="129"/>
      <c r="S194" s="129"/>
      <c r="T194" s="129"/>
      <c r="U194" s="129"/>
      <c r="V194" s="129"/>
      <c r="W194" s="129"/>
      <c r="X194" s="129"/>
      <c r="Y194" s="129"/>
    </row>
    <row r="195" ht="15.75" customHeight="1">
      <c r="A195" s="258"/>
      <c r="B195" s="129"/>
      <c r="C195" s="129"/>
      <c r="D195" s="129"/>
      <c r="E195" s="259"/>
      <c r="F195" s="133"/>
      <c r="G195" s="129"/>
      <c r="H195" s="129"/>
      <c r="I195" s="129"/>
      <c r="J195" s="129"/>
      <c r="K195" s="129"/>
      <c r="L195" s="129"/>
      <c r="M195" s="129"/>
      <c r="N195" s="129"/>
      <c r="O195" s="129"/>
      <c r="P195" s="129"/>
      <c r="Q195" s="129"/>
      <c r="R195" s="129"/>
      <c r="S195" s="129"/>
      <c r="T195" s="129"/>
      <c r="U195" s="129"/>
      <c r="V195" s="129"/>
      <c r="W195" s="129"/>
      <c r="X195" s="129"/>
      <c r="Y195" s="129"/>
    </row>
    <row r="196" ht="15.75" customHeight="1">
      <c r="A196" s="258"/>
      <c r="B196" s="129"/>
      <c r="C196" s="129"/>
      <c r="D196" s="129"/>
      <c r="E196" s="259"/>
      <c r="F196" s="133"/>
      <c r="G196" s="129"/>
      <c r="H196" s="129"/>
      <c r="I196" s="129"/>
      <c r="J196" s="129"/>
      <c r="K196" s="129"/>
      <c r="L196" s="129"/>
      <c r="M196" s="129"/>
      <c r="N196" s="129"/>
      <c r="O196" s="129"/>
      <c r="P196" s="129"/>
      <c r="Q196" s="129"/>
      <c r="R196" s="129"/>
      <c r="S196" s="129"/>
      <c r="T196" s="129"/>
      <c r="U196" s="129"/>
      <c r="V196" s="129"/>
      <c r="W196" s="129"/>
      <c r="X196" s="129"/>
      <c r="Y196" s="129"/>
    </row>
    <row r="197" ht="15.75" customHeight="1">
      <c r="A197" s="258"/>
      <c r="B197" s="129"/>
      <c r="C197" s="129"/>
      <c r="D197" s="129"/>
      <c r="E197" s="259"/>
      <c r="F197" s="133"/>
      <c r="G197" s="129"/>
      <c r="H197" s="129"/>
      <c r="I197" s="129"/>
      <c r="J197" s="129"/>
      <c r="K197" s="129"/>
      <c r="L197" s="129"/>
      <c r="M197" s="129"/>
      <c r="N197" s="129"/>
      <c r="O197" s="129"/>
      <c r="P197" s="129"/>
      <c r="Q197" s="129"/>
      <c r="R197" s="129"/>
      <c r="S197" s="129"/>
      <c r="T197" s="129"/>
      <c r="U197" s="129"/>
      <c r="V197" s="129"/>
      <c r="W197" s="129"/>
      <c r="X197" s="129"/>
      <c r="Y197" s="129"/>
    </row>
    <row r="198" ht="15.75" customHeight="1">
      <c r="A198" s="258"/>
      <c r="B198" s="129"/>
      <c r="C198" s="129"/>
      <c r="D198" s="129"/>
      <c r="E198" s="259"/>
      <c r="F198" s="133"/>
      <c r="G198" s="129"/>
      <c r="H198" s="129"/>
      <c r="I198" s="129"/>
      <c r="J198" s="129"/>
      <c r="K198" s="129"/>
      <c r="L198" s="129"/>
      <c r="M198" s="129"/>
      <c r="N198" s="129"/>
      <c r="O198" s="129"/>
      <c r="P198" s="129"/>
      <c r="Q198" s="129"/>
      <c r="R198" s="129"/>
      <c r="S198" s="129"/>
      <c r="T198" s="129"/>
      <c r="U198" s="129"/>
      <c r="V198" s="129"/>
      <c r="W198" s="129"/>
      <c r="X198" s="129"/>
      <c r="Y198" s="129"/>
    </row>
    <row r="199" ht="15.75" customHeight="1">
      <c r="A199" s="258"/>
      <c r="B199" s="129"/>
      <c r="C199" s="129"/>
      <c r="D199" s="129"/>
      <c r="E199" s="259"/>
      <c r="F199" s="133"/>
      <c r="G199" s="129"/>
      <c r="H199" s="129"/>
      <c r="I199" s="129"/>
      <c r="J199" s="129"/>
      <c r="K199" s="129"/>
      <c r="L199" s="129"/>
      <c r="M199" s="129"/>
      <c r="N199" s="129"/>
      <c r="O199" s="129"/>
      <c r="P199" s="129"/>
      <c r="Q199" s="129"/>
      <c r="R199" s="129"/>
      <c r="S199" s="129"/>
      <c r="T199" s="129"/>
      <c r="U199" s="129"/>
      <c r="V199" s="129"/>
      <c r="W199" s="129"/>
      <c r="X199" s="129"/>
      <c r="Y199" s="129"/>
    </row>
    <row r="200" ht="15.75" customHeight="1">
      <c r="A200" s="258"/>
      <c r="B200" s="129"/>
      <c r="C200" s="129"/>
      <c r="D200" s="129"/>
      <c r="E200" s="259"/>
      <c r="F200" s="133"/>
      <c r="G200" s="129"/>
      <c r="H200" s="129"/>
      <c r="I200" s="129"/>
      <c r="J200" s="129"/>
      <c r="K200" s="129"/>
      <c r="L200" s="129"/>
      <c r="M200" s="129"/>
      <c r="N200" s="129"/>
      <c r="O200" s="129"/>
      <c r="P200" s="129"/>
      <c r="Q200" s="129"/>
      <c r="R200" s="129"/>
      <c r="S200" s="129"/>
      <c r="T200" s="129"/>
      <c r="U200" s="129"/>
      <c r="V200" s="129"/>
      <c r="W200" s="129"/>
      <c r="X200" s="129"/>
      <c r="Y200" s="129"/>
    </row>
    <row r="201" ht="15.75" customHeight="1">
      <c r="A201" s="258"/>
      <c r="B201" s="129"/>
      <c r="C201" s="129"/>
      <c r="D201" s="129"/>
      <c r="E201" s="259"/>
      <c r="F201" s="133"/>
      <c r="G201" s="129"/>
      <c r="H201" s="129"/>
      <c r="I201" s="129"/>
      <c r="J201" s="129"/>
      <c r="K201" s="129"/>
      <c r="L201" s="129"/>
      <c r="M201" s="129"/>
      <c r="N201" s="129"/>
      <c r="O201" s="129"/>
      <c r="P201" s="129"/>
      <c r="Q201" s="129"/>
      <c r="R201" s="129"/>
      <c r="S201" s="129"/>
      <c r="T201" s="129"/>
      <c r="U201" s="129"/>
      <c r="V201" s="129"/>
      <c r="W201" s="129"/>
      <c r="X201" s="129"/>
      <c r="Y201" s="129"/>
    </row>
    <row r="202" ht="15.75" customHeight="1">
      <c r="A202" s="258"/>
      <c r="B202" s="129"/>
      <c r="C202" s="129"/>
      <c r="D202" s="129"/>
      <c r="E202" s="259"/>
      <c r="F202" s="133"/>
      <c r="G202" s="129"/>
      <c r="H202" s="129"/>
      <c r="I202" s="129"/>
      <c r="J202" s="129"/>
      <c r="K202" s="129"/>
      <c r="L202" s="129"/>
      <c r="M202" s="129"/>
      <c r="N202" s="129"/>
      <c r="O202" s="129"/>
      <c r="P202" s="129"/>
      <c r="Q202" s="129"/>
      <c r="R202" s="129"/>
      <c r="S202" s="129"/>
      <c r="T202" s="129"/>
      <c r="U202" s="129"/>
      <c r="V202" s="129"/>
      <c r="W202" s="129"/>
      <c r="X202" s="129"/>
      <c r="Y202" s="129"/>
    </row>
    <row r="203" ht="15.75" customHeight="1">
      <c r="A203" s="258"/>
      <c r="B203" s="129"/>
      <c r="C203" s="129"/>
      <c r="D203" s="129"/>
      <c r="E203" s="259"/>
      <c r="F203" s="133"/>
      <c r="G203" s="129"/>
      <c r="H203" s="129"/>
      <c r="I203" s="129"/>
      <c r="J203" s="129"/>
      <c r="K203" s="129"/>
      <c r="L203" s="129"/>
      <c r="M203" s="129"/>
      <c r="N203" s="129"/>
      <c r="O203" s="129"/>
      <c r="P203" s="129"/>
      <c r="Q203" s="129"/>
      <c r="R203" s="129"/>
      <c r="S203" s="129"/>
      <c r="T203" s="129"/>
      <c r="U203" s="129"/>
      <c r="V203" s="129"/>
      <c r="W203" s="129"/>
      <c r="X203" s="129"/>
      <c r="Y203" s="129"/>
    </row>
    <row r="204" ht="15.75" customHeight="1">
      <c r="A204" s="258"/>
      <c r="B204" s="129"/>
      <c r="C204" s="129"/>
      <c r="D204" s="129"/>
      <c r="E204" s="259"/>
      <c r="F204" s="133"/>
      <c r="G204" s="129"/>
      <c r="H204" s="129"/>
      <c r="I204" s="129"/>
      <c r="J204" s="129"/>
      <c r="K204" s="129"/>
      <c r="L204" s="129"/>
      <c r="M204" s="129"/>
      <c r="N204" s="129"/>
      <c r="O204" s="129"/>
      <c r="P204" s="129"/>
      <c r="Q204" s="129"/>
      <c r="R204" s="129"/>
      <c r="S204" s="129"/>
      <c r="T204" s="129"/>
      <c r="U204" s="129"/>
      <c r="V204" s="129"/>
      <c r="W204" s="129"/>
      <c r="X204" s="129"/>
      <c r="Y204" s="129"/>
    </row>
    <row r="205" ht="15.75" customHeight="1">
      <c r="A205" s="258"/>
      <c r="B205" s="129"/>
      <c r="C205" s="129"/>
      <c r="D205" s="129"/>
      <c r="E205" s="259"/>
      <c r="F205" s="133"/>
      <c r="G205" s="129"/>
      <c r="H205" s="129"/>
      <c r="I205" s="129"/>
      <c r="J205" s="129"/>
      <c r="K205" s="129"/>
      <c r="L205" s="129"/>
      <c r="M205" s="129"/>
      <c r="N205" s="129"/>
      <c r="O205" s="129"/>
      <c r="P205" s="129"/>
      <c r="Q205" s="129"/>
      <c r="R205" s="129"/>
      <c r="S205" s="129"/>
      <c r="T205" s="129"/>
      <c r="U205" s="129"/>
      <c r="V205" s="129"/>
      <c r="W205" s="129"/>
      <c r="X205" s="129"/>
      <c r="Y205" s="129"/>
    </row>
    <row r="206" ht="15.75" customHeight="1">
      <c r="A206" s="258"/>
      <c r="B206" s="129"/>
      <c r="C206" s="129"/>
      <c r="D206" s="129"/>
      <c r="E206" s="259"/>
      <c r="F206" s="133"/>
      <c r="G206" s="129"/>
      <c r="H206" s="129"/>
      <c r="I206" s="129"/>
      <c r="J206" s="129"/>
      <c r="K206" s="129"/>
      <c r="L206" s="129"/>
      <c r="M206" s="129"/>
      <c r="N206" s="129"/>
      <c r="O206" s="129"/>
      <c r="P206" s="129"/>
      <c r="Q206" s="129"/>
      <c r="R206" s="129"/>
      <c r="S206" s="129"/>
      <c r="T206" s="129"/>
      <c r="U206" s="129"/>
      <c r="V206" s="129"/>
      <c r="W206" s="129"/>
      <c r="X206" s="129"/>
      <c r="Y206" s="129"/>
    </row>
    <row r="207" ht="15.75" customHeight="1">
      <c r="A207" s="258"/>
      <c r="B207" s="129"/>
      <c r="C207" s="129"/>
      <c r="D207" s="129"/>
      <c r="E207" s="259"/>
      <c r="F207" s="133"/>
      <c r="G207" s="129"/>
      <c r="H207" s="129"/>
      <c r="I207" s="129"/>
      <c r="J207" s="129"/>
      <c r="K207" s="129"/>
      <c r="L207" s="129"/>
      <c r="M207" s="129"/>
      <c r="N207" s="129"/>
      <c r="O207" s="129"/>
      <c r="P207" s="129"/>
      <c r="Q207" s="129"/>
      <c r="R207" s="129"/>
      <c r="S207" s="129"/>
      <c r="T207" s="129"/>
      <c r="U207" s="129"/>
      <c r="V207" s="129"/>
      <c r="W207" s="129"/>
      <c r="X207" s="129"/>
      <c r="Y207" s="129"/>
    </row>
    <row r="208" ht="15.75" customHeight="1">
      <c r="A208" s="258"/>
      <c r="B208" s="129"/>
      <c r="C208" s="129"/>
      <c r="D208" s="129"/>
      <c r="E208" s="259"/>
      <c r="F208" s="133"/>
      <c r="G208" s="129"/>
      <c r="H208" s="129"/>
      <c r="I208" s="129"/>
      <c r="J208" s="129"/>
      <c r="K208" s="129"/>
      <c r="L208" s="129"/>
      <c r="M208" s="129"/>
      <c r="N208" s="129"/>
      <c r="O208" s="129"/>
      <c r="P208" s="129"/>
      <c r="Q208" s="129"/>
      <c r="R208" s="129"/>
      <c r="S208" s="129"/>
      <c r="T208" s="129"/>
      <c r="U208" s="129"/>
      <c r="V208" s="129"/>
      <c r="W208" s="129"/>
      <c r="X208" s="129"/>
      <c r="Y208" s="129"/>
    </row>
    <row r="209" ht="15.75" customHeight="1">
      <c r="A209" s="258"/>
      <c r="B209" s="129"/>
      <c r="C209" s="129"/>
      <c r="D209" s="129"/>
      <c r="E209" s="259"/>
      <c r="F209" s="133"/>
      <c r="G209" s="129"/>
      <c r="H209" s="129"/>
      <c r="I209" s="129"/>
      <c r="J209" s="129"/>
      <c r="K209" s="129"/>
      <c r="L209" s="129"/>
      <c r="M209" s="129"/>
      <c r="N209" s="129"/>
      <c r="O209" s="129"/>
      <c r="P209" s="129"/>
      <c r="Q209" s="129"/>
      <c r="R209" s="129"/>
      <c r="S209" s="129"/>
      <c r="T209" s="129"/>
      <c r="U209" s="129"/>
      <c r="V209" s="129"/>
      <c r="W209" s="129"/>
      <c r="X209" s="129"/>
      <c r="Y209" s="129"/>
    </row>
    <row r="210" ht="15.75" customHeight="1">
      <c r="A210" s="258"/>
      <c r="B210" s="129"/>
      <c r="C210" s="129"/>
      <c r="D210" s="129"/>
      <c r="E210" s="259"/>
      <c r="F210" s="133"/>
      <c r="G210" s="129"/>
      <c r="H210" s="129"/>
      <c r="I210" s="129"/>
      <c r="J210" s="129"/>
      <c r="K210" s="129"/>
      <c r="L210" s="129"/>
      <c r="M210" s="129"/>
      <c r="N210" s="129"/>
      <c r="O210" s="129"/>
      <c r="P210" s="129"/>
      <c r="Q210" s="129"/>
      <c r="R210" s="129"/>
      <c r="S210" s="129"/>
      <c r="T210" s="129"/>
      <c r="U210" s="129"/>
      <c r="V210" s="129"/>
      <c r="W210" s="129"/>
      <c r="X210" s="129"/>
      <c r="Y210" s="129"/>
    </row>
    <row r="211" ht="15.75" customHeight="1">
      <c r="A211" s="258"/>
      <c r="B211" s="129"/>
      <c r="C211" s="129"/>
      <c r="D211" s="129"/>
      <c r="E211" s="259"/>
      <c r="F211" s="133"/>
      <c r="G211" s="129"/>
      <c r="H211" s="129"/>
      <c r="I211" s="129"/>
      <c r="J211" s="129"/>
      <c r="K211" s="129"/>
      <c r="L211" s="129"/>
      <c r="M211" s="129"/>
      <c r="N211" s="129"/>
      <c r="O211" s="129"/>
      <c r="P211" s="129"/>
      <c r="Q211" s="129"/>
      <c r="R211" s="129"/>
      <c r="S211" s="129"/>
      <c r="T211" s="129"/>
      <c r="U211" s="129"/>
      <c r="V211" s="129"/>
      <c r="W211" s="129"/>
      <c r="X211" s="129"/>
      <c r="Y211" s="129"/>
    </row>
    <row r="212" ht="15.75" customHeight="1">
      <c r="A212" s="258"/>
      <c r="B212" s="129"/>
      <c r="C212" s="129"/>
      <c r="D212" s="129"/>
      <c r="E212" s="259"/>
      <c r="F212" s="133"/>
      <c r="G212" s="129"/>
      <c r="H212" s="129"/>
      <c r="I212" s="129"/>
      <c r="J212" s="129"/>
      <c r="K212" s="129"/>
      <c r="L212" s="129"/>
      <c r="M212" s="129"/>
      <c r="N212" s="129"/>
      <c r="O212" s="129"/>
      <c r="P212" s="129"/>
      <c r="Q212" s="129"/>
      <c r="R212" s="129"/>
      <c r="S212" s="129"/>
      <c r="T212" s="129"/>
      <c r="U212" s="129"/>
      <c r="V212" s="129"/>
      <c r="W212" s="129"/>
      <c r="X212" s="129"/>
      <c r="Y212" s="129"/>
    </row>
    <row r="213" ht="15.75" customHeight="1">
      <c r="A213" s="258"/>
      <c r="B213" s="129"/>
      <c r="C213" s="129"/>
      <c r="D213" s="129"/>
      <c r="E213" s="259"/>
      <c r="F213" s="133"/>
      <c r="G213" s="129"/>
      <c r="H213" s="129"/>
      <c r="I213" s="129"/>
      <c r="J213" s="129"/>
      <c r="K213" s="129"/>
      <c r="L213" s="129"/>
      <c r="M213" s="129"/>
      <c r="N213" s="129"/>
      <c r="O213" s="129"/>
      <c r="P213" s="129"/>
      <c r="Q213" s="129"/>
      <c r="R213" s="129"/>
      <c r="S213" s="129"/>
      <c r="T213" s="129"/>
      <c r="U213" s="129"/>
      <c r="V213" s="129"/>
      <c r="W213" s="129"/>
      <c r="X213" s="129"/>
      <c r="Y213" s="129"/>
    </row>
    <row r="214" ht="15.75" customHeight="1">
      <c r="A214" s="258"/>
      <c r="B214" s="129"/>
      <c r="C214" s="129"/>
      <c r="D214" s="129"/>
      <c r="E214" s="259"/>
      <c r="F214" s="133"/>
      <c r="G214" s="129"/>
      <c r="H214" s="129"/>
      <c r="I214" s="129"/>
      <c r="J214" s="129"/>
      <c r="K214" s="129"/>
      <c r="L214" s="129"/>
      <c r="M214" s="129"/>
      <c r="N214" s="129"/>
      <c r="O214" s="129"/>
      <c r="P214" s="129"/>
      <c r="Q214" s="129"/>
      <c r="R214" s="129"/>
      <c r="S214" s="129"/>
      <c r="T214" s="129"/>
      <c r="U214" s="129"/>
      <c r="V214" s="129"/>
      <c r="W214" s="129"/>
      <c r="X214" s="129"/>
      <c r="Y214" s="129"/>
    </row>
    <row r="215" ht="15.75" customHeight="1">
      <c r="A215" s="258"/>
      <c r="B215" s="129"/>
      <c r="C215" s="129"/>
      <c r="D215" s="129"/>
      <c r="E215" s="259"/>
      <c r="F215" s="133"/>
      <c r="G215" s="129"/>
      <c r="H215" s="129"/>
      <c r="I215" s="129"/>
      <c r="J215" s="129"/>
      <c r="K215" s="129"/>
      <c r="L215" s="129"/>
      <c r="M215" s="129"/>
      <c r="N215" s="129"/>
      <c r="O215" s="129"/>
      <c r="P215" s="129"/>
      <c r="Q215" s="129"/>
      <c r="R215" s="129"/>
      <c r="S215" s="129"/>
      <c r="T215" s="129"/>
      <c r="U215" s="129"/>
      <c r="V215" s="129"/>
      <c r="W215" s="129"/>
      <c r="X215" s="129"/>
      <c r="Y215" s="129"/>
    </row>
    <row r="216" ht="15.75" customHeight="1">
      <c r="A216" s="258"/>
      <c r="B216" s="129"/>
      <c r="C216" s="129"/>
      <c r="D216" s="129"/>
      <c r="E216" s="259"/>
      <c r="F216" s="133"/>
      <c r="G216" s="129"/>
      <c r="H216" s="129"/>
      <c r="I216" s="129"/>
      <c r="J216" s="129"/>
      <c r="K216" s="129"/>
      <c r="L216" s="129"/>
      <c r="M216" s="129"/>
      <c r="N216" s="129"/>
      <c r="O216" s="129"/>
      <c r="P216" s="129"/>
      <c r="Q216" s="129"/>
      <c r="R216" s="129"/>
      <c r="S216" s="129"/>
      <c r="T216" s="129"/>
      <c r="U216" s="129"/>
      <c r="V216" s="129"/>
      <c r="W216" s="129"/>
      <c r="X216" s="129"/>
      <c r="Y216" s="129"/>
    </row>
    <row r="217" ht="15.75" customHeight="1">
      <c r="A217" s="258"/>
      <c r="B217" s="129"/>
      <c r="C217" s="129"/>
      <c r="D217" s="129"/>
      <c r="E217" s="259"/>
      <c r="F217" s="133"/>
      <c r="G217" s="129"/>
      <c r="H217" s="129"/>
      <c r="I217" s="129"/>
      <c r="J217" s="129"/>
      <c r="K217" s="129"/>
      <c r="L217" s="129"/>
      <c r="M217" s="129"/>
      <c r="N217" s="129"/>
      <c r="O217" s="129"/>
      <c r="P217" s="129"/>
      <c r="Q217" s="129"/>
      <c r="R217" s="129"/>
      <c r="S217" s="129"/>
      <c r="T217" s="129"/>
      <c r="U217" s="129"/>
      <c r="V217" s="129"/>
      <c r="W217" s="129"/>
      <c r="X217" s="129"/>
      <c r="Y217" s="129"/>
    </row>
    <row r="218" ht="15.75" customHeight="1">
      <c r="A218" s="258"/>
      <c r="B218" s="129"/>
      <c r="C218" s="129"/>
      <c r="D218" s="129"/>
      <c r="E218" s="259"/>
      <c r="F218" s="133"/>
      <c r="G218" s="129"/>
      <c r="H218" s="129"/>
      <c r="I218" s="129"/>
      <c r="J218" s="129"/>
      <c r="K218" s="129"/>
      <c r="L218" s="129"/>
      <c r="M218" s="129"/>
      <c r="N218" s="129"/>
      <c r="O218" s="129"/>
      <c r="P218" s="129"/>
      <c r="Q218" s="129"/>
      <c r="R218" s="129"/>
      <c r="S218" s="129"/>
      <c r="T218" s="129"/>
      <c r="U218" s="129"/>
      <c r="V218" s="129"/>
      <c r="W218" s="129"/>
      <c r="X218" s="129"/>
      <c r="Y218" s="129"/>
    </row>
    <row r="219" ht="15.75" customHeight="1">
      <c r="A219" s="258"/>
      <c r="B219" s="129"/>
      <c r="C219" s="129"/>
      <c r="D219" s="129"/>
      <c r="E219" s="259"/>
      <c r="F219" s="133"/>
      <c r="G219" s="129"/>
      <c r="H219" s="129"/>
      <c r="I219" s="129"/>
      <c r="J219" s="129"/>
      <c r="K219" s="129"/>
      <c r="L219" s="129"/>
      <c r="M219" s="129"/>
      <c r="N219" s="129"/>
      <c r="O219" s="129"/>
      <c r="P219" s="129"/>
      <c r="Q219" s="129"/>
      <c r="R219" s="129"/>
      <c r="S219" s="129"/>
      <c r="T219" s="129"/>
      <c r="U219" s="129"/>
      <c r="V219" s="129"/>
      <c r="W219" s="129"/>
      <c r="X219" s="129"/>
      <c r="Y219" s="129"/>
    </row>
    <row r="220" ht="15.75" customHeight="1">
      <c r="A220" s="258"/>
      <c r="B220" s="129"/>
      <c r="C220" s="129"/>
      <c r="D220" s="129"/>
      <c r="E220" s="259"/>
      <c r="F220" s="133"/>
      <c r="G220" s="129"/>
      <c r="H220" s="129"/>
      <c r="I220" s="129"/>
      <c r="J220" s="129"/>
      <c r="K220" s="129"/>
      <c r="L220" s="129"/>
      <c r="M220" s="129"/>
      <c r="N220" s="129"/>
      <c r="O220" s="129"/>
      <c r="P220" s="129"/>
      <c r="Q220" s="129"/>
      <c r="R220" s="129"/>
      <c r="S220" s="129"/>
      <c r="T220" s="129"/>
      <c r="U220" s="129"/>
      <c r="V220" s="129"/>
      <c r="W220" s="129"/>
      <c r="X220" s="129"/>
      <c r="Y220" s="129"/>
    </row>
    <row r="221" ht="15.75" customHeight="1">
      <c r="A221" s="258"/>
      <c r="B221" s="129"/>
      <c r="C221" s="129"/>
      <c r="D221" s="129"/>
      <c r="E221" s="259"/>
      <c r="F221" s="133"/>
      <c r="G221" s="129"/>
      <c r="H221" s="129"/>
      <c r="I221" s="129"/>
      <c r="J221" s="129"/>
      <c r="K221" s="129"/>
      <c r="L221" s="129"/>
      <c r="M221" s="129"/>
      <c r="N221" s="129"/>
      <c r="O221" s="129"/>
      <c r="P221" s="129"/>
      <c r="Q221" s="129"/>
      <c r="R221" s="129"/>
      <c r="S221" s="129"/>
      <c r="T221" s="129"/>
      <c r="U221" s="129"/>
      <c r="V221" s="129"/>
      <c r="W221" s="129"/>
      <c r="X221" s="129"/>
      <c r="Y221" s="129"/>
    </row>
    <row r="222" ht="15.75" customHeight="1">
      <c r="A222" s="258"/>
      <c r="B222" s="129"/>
      <c r="C222" s="129"/>
      <c r="D222" s="129"/>
      <c r="E222" s="259"/>
      <c r="F222" s="133"/>
      <c r="G222" s="129"/>
      <c r="H222" s="129"/>
      <c r="I222" s="129"/>
      <c r="J222" s="129"/>
      <c r="K222" s="129"/>
      <c r="L222" s="129"/>
      <c r="M222" s="129"/>
      <c r="N222" s="129"/>
      <c r="O222" s="129"/>
      <c r="P222" s="129"/>
      <c r="Q222" s="129"/>
      <c r="R222" s="129"/>
      <c r="S222" s="129"/>
      <c r="T222" s="129"/>
      <c r="U222" s="129"/>
      <c r="V222" s="129"/>
      <c r="W222" s="129"/>
      <c r="X222" s="129"/>
      <c r="Y222" s="129"/>
    </row>
    <row r="223" ht="15.75" customHeight="1">
      <c r="A223" s="258"/>
      <c r="B223" s="129"/>
      <c r="C223" s="129"/>
      <c r="D223" s="129"/>
      <c r="E223" s="259"/>
      <c r="F223" s="133"/>
      <c r="G223" s="129"/>
      <c r="H223" s="129"/>
      <c r="I223" s="129"/>
      <c r="J223" s="129"/>
      <c r="K223" s="129"/>
      <c r="L223" s="129"/>
      <c r="M223" s="129"/>
      <c r="N223" s="129"/>
      <c r="O223" s="129"/>
      <c r="P223" s="129"/>
      <c r="Q223" s="129"/>
      <c r="R223" s="129"/>
      <c r="S223" s="129"/>
      <c r="T223" s="129"/>
      <c r="U223" s="129"/>
      <c r="V223" s="129"/>
      <c r="W223" s="129"/>
      <c r="X223" s="129"/>
      <c r="Y223" s="129"/>
    </row>
    <row r="224" ht="15.75" customHeight="1">
      <c r="A224" s="258"/>
      <c r="B224" s="129"/>
      <c r="C224" s="129"/>
      <c r="D224" s="129"/>
      <c r="E224" s="259"/>
      <c r="F224" s="133"/>
      <c r="G224" s="129"/>
      <c r="H224" s="129"/>
      <c r="I224" s="129"/>
      <c r="J224" s="129"/>
      <c r="K224" s="129"/>
      <c r="L224" s="129"/>
      <c r="M224" s="129"/>
      <c r="N224" s="129"/>
      <c r="O224" s="129"/>
      <c r="P224" s="129"/>
      <c r="Q224" s="129"/>
      <c r="R224" s="129"/>
      <c r="S224" s="129"/>
      <c r="T224" s="129"/>
      <c r="U224" s="129"/>
      <c r="V224" s="129"/>
      <c r="W224" s="129"/>
      <c r="X224" s="129"/>
      <c r="Y224" s="129"/>
    </row>
    <row r="225" ht="15.75" customHeight="1">
      <c r="A225" s="258"/>
      <c r="B225" s="129"/>
      <c r="C225" s="129"/>
      <c r="D225" s="129"/>
      <c r="E225" s="259"/>
      <c r="F225" s="133"/>
      <c r="G225" s="129"/>
      <c r="H225" s="129"/>
      <c r="I225" s="129"/>
      <c r="J225" s="129"/>
      <c r="K225" s="129"/>
      <c r="L225" s="129"/>
      <c r="M225" s="129"/>
      <c r="N225" s="129"/>
      <c r="O225" s="129"/>
      <c r="P225" s="129"/>
      <c r="Q225" s="129"/>
      <c r="R225" s="129"/>
      <c r="S225" s="129"/>
      <c r="T225" s="129"/>
      <c r="U225" s="129"/>
      <c r="V225" s="129"/>
      <c r="W225" s="129"/>
      <c r="X225" s="129"/>
      <c r="Y225" s="129"/>
    </row>
    <row r="226" ht="15.75" customHeight="1">
      <c r="A226" s="258"/>
      <c r="B226" s="129"/>
      <c r="C226" s="129"/>
      <c r="D226" s="129"/>
      <c r="E226" s="259"/>
      <c r="F226" s="133"/>
      <c r="G226" s="129"/>
      <c r="H226" s="129"/>
      <c r="I226" s="129"/>
      <c r="J226" s="129"/>
      <c r="K226" s="129"/>
      <c r="L226" s="129"/>
      <c r="M226" s="129"/>
      <c r="N226" s="129"/>
      <c r="O226" s="129"/>
      <c r="P226" s="129"/>
      <c r="Q226" s="129"/>
      <c r="R226" s="129"/>
      <c r="S226" s="129"/>
      <c r="T226" s="129"/>
      <c r="U226" s="129"/>
      <c r="V226" s="129"/>
      <c r="W226" s="129"/>
      <c r="X226" s="129"/>
      <c r="Y226" s="129"/>
    </row>
    <row r="227" ht="15.75" customHeight="1">
      <c r="A227" s="258"/>
      <c r="B227" s="129"/>
      <c r="C227" s="129"/>
      <c r="D227" s="129"/>
      <c r="E227" s="259"/>
      <c r="F227" s="133"/>
      <c r="G227" s="129"/>
      <c r="H227" s="129"/>
      <c r="I227" s="129"/>
      <c r="J227" s="129"/>
      <c r="K227" s="129"/>
      <c r="L227" s="129"/>
      <c r="M227" s="129"/>
      <c r="N227" s="129"/>
      <c r="O227" s="129"/>
      <c r="P227" s="129"/>
      <c r="Q227" s="129"/>
      <c r="R227" s="129"/>
      <c r="S227" s="129"/>
      <c r="T227" s="129"/>
      <c r="U227" s="129"/>
      <c r="V227" s="129"/>
      <c r="W227" s="129"/>
      <c r="X227" s="129"/>
      <c r="Y227" s="129"/>
    </row>
    <row r="228" ht="15.75" customHeight="1">
      <c r="A228" s="258"/>
      <c r="B228" s="129"/>
      <c r="C228" s="129"/>
      <c r="D228" s="129"/>
      <c r="E228" s="259"/>
      <c r="F228" s="133"/>
      <c r="G228" s="129"/>
      <c r="H228" s="129"/>
      <c r="I228" s="129"/>
      <c r="J228" s="129"/>
      <c r="K228" s="129"/>
      <c r="L228" s="129"/>
      <c r="M228" s="129"/>
      <c r="N228" s="129"/>
      <c r="O228" s="129"/>
      <c r="P228" s="129"/>
      <c r="Q228" s="129"/>
      <c r="R228" s="129"/>
      <c r="S228" s="129"/>
      <c r="T228" s="129"/>
      <c r="U228" s="129"/>
      <c r="V228" s="129"/>
      <c r="W228" s="129"/>
      <c r="X228" s="129"/>
      <c r="Y228" s="129"/>
    </row>
    <row r="229" ht="15.75" customHeight="1">
      <c r="A229" s="258"/>
      <c r="B229" s="129"/>
      <c r="C229" s="129"/>
      <c r="D229" s="129"/>
      <c r="E229" s="259"/>
      <c r="F229" s="133"/>
      <c r="G229" s="129"/>
      <c r="H229" s="129"/>
      <c r="I229" s="129"/>
      <c r="J229" s="129"/>
      <c r="K229" s="129"/>
      <c r="L229" s="129"/>
      <c r="M229" s="129"/>
      <c r="N229" s="129"/>
      <c r="O229" s="129"/>
      <c r="P229" s="129"/>
      <c r="Q229" s="129"/>
      <c r="R229" s="129"/>
      <c r="S229" s="129"/>
      <c r="T229" s="129"/>
      <c r="U229" s="129"/>
      <c r="V229" s="129"/>
      <c r="W229" s="129"/>
      <c r="X229" s="129"/>
      <c r="Y229" s="129"/>
    </row>
    <row r="230" ht="15.75" customHeight="1">
      <c r="A230" s="258"/>
      <c r="B230" s="129"/>
      <c r="C230" s="129"/>
      <c r="D230" s="129"/>
      <c r="E230" s="259"/>
      <c r="F230" s="133"/>
      <c r="G230" s="129"/>
      <c r="H230" s="129"/>
      <c r="I230" s="129"/>
      <c r="J230" s="129"/>
      <c r="K230" s="129"/>
      <c r="L230" s="129"/>
      <c r="M230" s="129"/>
      <c r="N230" s="129"/>
      <c r="O230" s="129"/>
      <c r="P230" s="129"/>
      <c r="Q230" s="129"/>
      <c r="R230" s="129"/>
      <c r="S230" s="129"/>
      <c r="T230" s="129"/>
      <c r="U230" s="129"/>
      <c r="V230" s="129"/>
      <c r="W230" s="129"/>
      <c r="X230" s="129"/>
      <c r="Y230" s="129"/>
    </row>
    <row r="231" ht="15.75" customHeight="1">
      <c r="A231" s="258"/>
      <c r="B231" s="129"/>
      <c r="C231" s="129"/>
      <c r="D231" s="129"/>
      <c r="E231" s="259"/>
      <c r="F231" s="133"/>
      <c r="G231" s="129"/>
      <c r="H231" s="129"/>
      <c r="I231" s="129"/>
      <c r="J231" s="129"/>
      <c r="K231" s="129"/>
      <c r="L231" s="129"/>
      <c r="M231" s="129"/>
      <c r="N231" s="129"/>
      <c r="O231" s="129"/>
      <c r="P231" s="129"/>
      <c r="Q231" s="129"/>
      <c r="R231" s="129"/>
      <c r="S231" s="129"/>
      <c r="T231" s="129"/>
      <c r="U231" s="129"/>
      <c r="V231" s="129"/>
      <c r="W231" s="129"/>
      <c r="X231" s="129"/>
      <c r="Y231" s="129"/>
    </row>
    <row r="232" ht="15.75" customHeight="1">
      <c r="A232" s="258"/>
      <c r="B232" s="129"/>
      <c r="C232" s="129"/>
      <c r="D232" s="129"/>
      <c r="E232" s="259"/>
      <c r="F232" s="133"/>
      <c r="G232" s="129"/>
      <c r="H232" s="129"/>
      <c r="I232" s="129"/>
      <c r="J232" s="129"/>
      <c r="K232" s="129"/>
      <c r="L232" s="129"/>
      <c r="M232" s="129"/>
      <c r="N232" s="129"/>
      <c r="O232" s="129"/>
      <c r="P232" s="129"/>
      <c r="Q232" s="129"/>
      <c r="R232" s="129"/>
      <c r="S232" s="129"/>
      <c r="T232" s="129"/>
      <c r="U232" s="129"/>
      <c r="V232" s="129"/>
      <c r="W232" s="129"/>
      <c r="X232" s="129"/>
      <c r="Y232" s="129"/>
    </row>
    <row r="233" ht="15.75" customHeight="1">
      <c r="A233" s="258"/>
      <c r="B233" s="129"/>
      <c r="C233" s="129"/>
      <c r="D233" s="129"/>
      <c r="E233" s="259"/>
      <c r="F233" s="133"/>
      <c r="G233" s="129"/>
      <c r="H233" s="129"/>
      <c r="I233" s="129"/>
      <c r="J233" s="129"/>
      <c r="K233" s="129"/>
      <c r="L233" s="129"/>
      <c r="M233" s="129"/>
      <c r="N233" s="129"/>
      <c r="O233" s="129"/>
      <c r="P233" s="129"/>
      <c r="Q233" s="129"/>
      <c r="R233" s="129"/>
      <c r="S233" s="129"/>
      <c r="T233" s="129"/>
      <c r="U233" s="129"/>
      <c r="V233" s="129"/>
      <c r="W233" s="129"/>
      <c r="X233" s="129"/>
      <c r="Y233" s="129"/>
    </row>
    <row r="234" ht="15.75" customHeight="1">
      <c r="A234" s="258"/>
      <c r="B234" s="129"/>
      <c r="C234" s="129"/>
      <c r="D234" s="129"/>
      <c r="E234" s="259"/>
      <c r="F234" s="133"/>
      <c r="G234" s="129"/>
      <c r="H234" s="129"/>
      <c r="I234" s="129"/>
      <c r="J234" s="129"/>
      <c r="K234" s="129"/>
      <c r="L234" s="129"/>
      <c r="M234" s="129"/>
      <c r="N234" s="129"/>
      <c r="O234" s="129"/>
      <c r="P234" s="129"/>
      <c r="Q234" s="129"/>
      <c r="R234" s="129"/>
      <c r="S234" s="129"/>
      <c r="T234" s="129"/>
      <c r="U234" s="129"/>
      <c r="V234" s="129"/>
      <c r="W234" s="129"/>
      <c r="X234" s="129"/>
      <c r="Y234" s="129"/>
    </row>
    <row r="235" ht="15.75" customHeight="1">
      <c r="A235" s="258"/>
      <c r="B235" s="129"/>
      <c r="C235" s="129"/>
      <c r="D235" s="129"/>
      <c r="E235" s="259"/>
      <c r="F235" s="133"/>
      <c r="G235" s="129"/>
      <c r="H235" s="129"/>
      <c r="I235" s="129"/>
      <c r="J235" s="129"/>
      <c r="K235" s="129"/>
      <c r="L235" s="129"/>
      <c r="M235" s="129"/>
      <c r="N235" s="129"/>
      <c r="O235" s="129"/>
      <c r="P235" s="129"/>
      <c r="Q235" s="129"/>
      <c r="R235" s="129"/>
      <c r="S235" s="129"/>
      <c r="T235" s="129"/>
      <c r="U235" s="129"/>
      <c r="V235" s="129"/>
      <c r="W235" s="129"/>
      <c r="X235" s="129"/>
      <c r="Y235" s="129"/>
    </row>
    <row r="236" ht="15.75" customHeight="1">
      <c r="A236" s="258"/>
      <c r="B236" s="129"/>
      <c r="C236" s="129"/>
      <c r="D236" s="129"/>
      <c r="E236" s="259"/>
      <c r="F236" s="133"/>
      <c r="G236" s="129"/>
      <c r="H236" s="129"/>
      <c r="I236" s="129"/>
      <c r="J236" s="129"/>
      <c r="K236" s="129"/>
      <c r="L236" s="129"/>
      <c r="M236" s="129"/>
      <c r="N236" s="129"/>
      <c r="O236" s="129"/>
      <c r="P236" s="129"/>
      <c r="Q236" s="129"/>
      <c r="R236" s="129"/>
      <c r="S236" s="129"/>
      <c r="T236" s="129"/>
      <c r="U236" s="129"/>
      <c r="V236" s="129"/>
      <c r="W236" s="129"/>
      <c r="X236" s="129"/>
      <c r="Y236" s="129"/>
    </row>
    <row r="237" ht="15.75" customHeight="1">
      <c r="A237" s="258"/>
      <c r="B237" s="129"/>
      <c r="C237" s="129"/>
      <c r="D237" s="129"/>
      <c r="E237" s="259"/>
      <c r="F237" s="133"/>
      <c r="G237" s="129"/>
      <c r="H237" s="129"/>
      <c r="I237" s="129"/>
      <c r="J237" s="129"/>
      <c r="K237" s="129"/>
      <c r="L237" s="129"/>
      <c r="M237" s="129"/>
      <c r="N237" s="129"/>
      <c r="O237" s="129"/>
      <c r="P237" s="129"/>
      <c r="Q237" s="129"/>
      <c r="R237" s="129"/>
      <c r="S237" s="129"/>
      <c r="T237" s="129"/>
      <c r="U237" s="129"/>
      <c r="V237" s="129"/>
      <c r="W237" s="129"/>
      <c r="X237" s="129"/>
      <c r="Y237" s="129"/>
    </row>
    <row r="238" ht="15.75" customHeight="1">
      <c r="A238" s="258"/>
      <c r="B238" s="129"/>
      <c r="C238" s="129"/>
      <c r="D238" s="129"/>
      <c r="E238" s="259"/>
      <c r="F238" s="133"/>
      <c r="G238" s="129"/>
      <c r="H238" s="129"/>
      <c r="I238" s="129"/>
      <c r="J238" s="129"/>
      <c r="K238" s="129"/>
      <c r="L238" s="129"/>
      <c r="M238" s="129"/>
      <c r="N238" s="129"/>
      <c r="O238" s="129"/>
      <c r="P238" s="129"/>
      <c r="Q238" s="129"/>
      <c r="R238" s="129"/>
      <c r="S238" s="129"/>
      <c r="T238" s="129"/>
      <c r="U238" s="129"/>
      <c r="V238" s="129"/>
      <c r="W238" s="129"/>
      <c r="X238" s="129"/>
      <c r="Y238" s="129"/>
    </row>
    <row r="239" ht="15.75" customHeight="1">
      <c r="A239" s="258"/>
      <c r="B239" s="129"/>
      <c r="C239" s="129"/>
      <c r="D239" s="129"/>
      <c r="E239" s="259"/>
      <c r="F239" s="133"/>
      <c r="G239" s="129"/>
      <c r="H239" s="129"/>
      <c r="I239" s="129"/>
      <c r="J239" s="129"/>
      <c r="K239" s="129"/>
      <c r="L239" s="129"/>
      <c r="M239" s="129"/>
      <c r="N239" s="129"/>
      <c r="O239" s="129"/>
      <c r="P239" s="129"/>
      <c r="Q239" s="129"/>
      <c r="R239" s="129"/>
      <c r="S239" s="129"/>
      <c r="T239" s="129"/>
      <c r="U239" s="129"/>
      <c r="V239" s="129"/>
      <c r="W239" s="129"/>
      <c r="X239" s="129"/>
      <c r="Y239" s="129"/>
    </row>
    <row r="240" ht="15.75" customHeight="1">
      <c r="A240" s="258"/>
      <c r="B240" s="129"/>
      <c r="C240" s="129"/>
      <c r="D240" s="129"/>
      <c r="E240" s="259"/>
      <c r="F240" s="133"/>
      <c r="G240" s="129"/>
      <c r="H240" s="129"/>
      <c r="I240" s="129"/>
      <c r="J240" s="129"/>
      <c r="K240" s="129"/>
      <c r="L240" s="129"/>
      <c r="M240" s="129"/>
      <c r="N240" s="129"/>
      <c r="O240" s="129"/>
      <c r="P240" s="129"/>
      <c r="Q240" s="129"/>
      <c r="R240" s="129"/>
      <c r="S240" s="129"/>
      <c r="T240" s="129"/>
      <c r="U240" s="129"/>
      <c r="V240" s="129"/>
      <c r="W240" s="129"/>
      <c r="X240" s="129"/>
      <c r="Y240" s="129"/>
    </row>
    <row r="241" ht="15.75" customHeight="1">
      <c r="A241" s="258"/>
      <c r="B241" s="129"/>
      <c r="C241" s="129"/>
      <c r="D241" s="129"/>
      <c r="E241" s="259"/>
      <c r="F241" s="133"/>
      <c r="G241" s="129"/>
      <c r="H241" s="129"/>
      <c r="I241" s="129"/>
      <c r="J241" s="129"/>
      <c r="K241" s="129"/>
      <c r="L241" s="129"/>
      <c r="M241" s="129"/>
      <c r="N241" s="129"/>
      <c r="O241" s="129"/>
      <c r="P241" s="129"/>
      <c r="Q241" s="129"/>
      <c r="R241" s="129"/>
      <c r="S241" s="129"/>
      <c r="T241" s="129"/>
      <c r="U241" s="129"/>
      <c r="V241" s="129"/>
      <c r="W241" s="129"/>
      <c r="X241" s="129"/>
      <c r="Y241" s="129"/>
    </row>
    <row r="242" ht="15.75" customHeight="1">
      <c r="A242" s="258"/>
      <c r="B242" s="129"/>
      <c r="C242" s="129"/>
      <c r="D242" s="129"/>
      <c r="E242" s="259"/>
      <c r="F242" s="133"/>
      <c r="G242" s="129"/>
      <c r="H242" s="129"/>
      <c r="I242" s="129"/>
      <c r="J242" s="129"/>
      <c r="K242" s="129"/>
      <c r="L242" s="129"/>
      <c r="M242" s="129"/>
      <c r="N242" s="129"/>
      <c r="O242" s="129"/>
      <c r="P242" s="129"/>
      <c r="Q242" s="129"/>
      <c r="R242" s="129"/>
      <c r="S242" s="129"/>
      <c r="T242" s="129"/>
      <c r="U242" s="129"/>
      <c r="V242" s="129"/>
      <c r="W242" s="129"/>
      <c r="X242" s="129"/>
      <c r="Y242" s="129"/>
    </row>
    <row r="243" ht="15.75" customHeight="1">
      <c r="A243" s="258"/>
      <c r="B243" s="129"/>
      <c r="C243" s="129"/>
      <c r="D243" s="129"/>
      <c r="E243" s="259"/>
      <c r="F243" s="133"/>
      <c r="G243" s="129"/>
      <c r="H243" s="129"/>
      <c r="I243" s="129"/>
      <c r="J243" s="129"/>
      <c r="K243" s="129"/>
      <c r="L243" s="129"/>
      <c r="M243" s="129"/>
      <c r="N243" s="129"/>
      <c r="O243" s="129"/>
      <c r="P243" s="129"/>
      <c r="Q243" s="129"/>
      <c r="R243" s="129"/>
      <c r="S243" s="129"/>
      <c r="T243" s="129"/>
      <c r="U243" s="129"/>
      <c r="V243" s="129"/>
      <c r="W243" s="129"/>
      <c r="X243" s="129"/>
      <c r="Y243" s="129"/>
    </row>
    <row r="244" ht="15.75" customHeight="1">
      <c r="A244" s="258"/>
      <c r="B244" s="129"/>
      <c r="C244" s="129"/>
      <c r="D244" s="129"/>
      <c r="E244" s="259"/>
      <c r="F244" s="133"/>
      <c r="G244" s="129"/>
      <c r="H244" s="129"/>
      <c r="I244" s="129"/>
      <c r="J244" s="129"/>
      <c r="K244" s="129"/>
      <c r="L244" s="129"/>
      <c r="M244" s="129"/>
      <c r="N244" s="129"/>
      <c r="O244" s="129"/>
      <c r="P244" s="129"/>
      <c r="Q244" s="129"/>
      <c r="R244" s="129"/>
      <c r="S244" s="129"/>
      <c r="T244" s="129"/>
      <c r="U244" s="129"/>
      <c r="V244" s="129"/>
      <c r="W244" s="129"/>
      <c r="X244" s="129"/>
      <c r="Y244" s="129"/>
    </row>
    <row r="245" ht="15.75" customHeight="1">
      <c r="A245" s="258"/>
      <c r="B245" s="129"/>
      <c r="C245" s="129"/>
      <c r="D245" s="129"/>
      <c r="E245" s="259"/>
      <c r="F245" s="133"/>
      <c r="G245" s="129"/>
      <c r="H245" s="129"/>
      <c r="I245" s="129"/>
      <c r="J245" s="129"/>
      <c r="K245" s="129"/>
      <c r="L245" s="129"/>
      <c r="M245" s="129"/>
      <c r="N245" s="129"/>
      <c r="O245" s="129"/>
      <c r="P245" s="129"/>
      <c r="Q245" s="129"/>
      <c r="R245" s="129"/>
      <c r="S245" s="129"/>
      <c r="T245" s="129"/>
      <c r="U245" s="129"/>
      <c r="V245" s="129"/>
      <c r="W245" s="129"/>
      <c r="X245" s="129"/>
      <c r="Y245" s="129"/>
    </row>
    <row r="246" ht="15.75" customHeight="1">
      <c r="A246" s="258"/>
      <c r="B246" s="129"/>
      <c r="C246" s="129"/>
      <c r="D246" s="129"/>
      <c r="E246" s="259"/>
      <c r="F246" s="133"/>
      <c r="G246" s="129"/>
      <c r="H246" s="129"/>
      <c r="I246" s="129"/>
      <c r="J246" s="129"/>
      <c r="K246" s="129"/>
      <c r="L246" s="129"/>
      <c r="M246" s="129"/>
      <c r="N246" s="129"/>
      <c r="O246" s="129"/>
      <c r="P246" s="129"/>
      <c r="Q246" s="129"/>
      <c r="R246" s="129"/>
      <c r="S246" s="129"/>
      <c r="T246" s="129"/>
      <c r="U246" s="129"/>
      <c r="V246" s="129"/>
      <c r="W246" s="129"/>
      <c r="X246" s="129"/>
      <c r="Y246" s="129"/>
    </row>
    <row r="247" ht="15.75" customHeight="1">
      <c r="A247" s="258"/>
      <c r="B247" s="129"/>
      <c r="C247" s="129"/>
      <c r="D247" s="129"/>
      <c r="E247" s="259"/>
      <c r="F247" s="133"/>
      <c r="G247" s="129"/>
      <c r="H247" s="129"/>
      <c r="I247" s="129"/>
      <c r="J247" s="129"/>
      <c r="K247" s="129"/>
      <c r="L247" s="129"/>
      <c r="M247" s="129"/>
      <c r="N247" s="129"/>
      <c r="O247" s="129"/>
      <c r="P247" s="129"/>
      <c r="Q247" s="129"/>
      <c r="R247" s="129"/>
      <c r="S247" s="129"/>
      <c r="T247" s="129"/>
      <c r="U247" s="129"/>
      <c r="V247" s="129"/>
      <c r="W247" s="129"/>
      <c r="X247" s="129"/>
      <c r="Y247" s="129"/>
    </row>
    <row r="248" ht="15.75" customHeight="1">
      <c r="A248" s="258"/>
      <c r="B248" s="129"/>
      <c r="C248" s="129"/>
      <c r="D248" s="129"/>
      <c r="E248" s="259"/>
      <c r="F248" s="133"/>
      <c r="G248" s="129"/>
      <c r="H248" s="129"/>
      <c r="I248" s="129"/>
      <c r="J248" s="129"/>
      <c r="K248" s="129"/>
      <c r="L248" s="129"/>
      <c r="M248" s="129"/>
      <c r="N248" s="129"/>
      <c r="O248" s="129"/>
      <c r="P248" s="129"/>
      <c r="Q248" s="129"/>
      <c r="R248" s="129"/>
      <c r="S248" s="129"/>
      <c r="T248" s="129"/>
      <c r="U248" s="129"/>
      <c r="V248" s="129"/>
      <c r="W248" s="129"/>
      <c r="X248" s="129"/>
      <c r="Y248" s="129"/>
    </row>
    <row r="249" ht="15.75" customHeight="1">
      <c r="A249" s="258"/>
      <c r="B249" s="129"/>
      <c r="C249" s="129"/>
      <c r="D249" s="129"/>
      <c r="E249" s="259"/>
      <c r="F249" s="133"/>
      <c r="G249" s="129"/>
      <c r="H249" s="129"/>
      <c r="I249" s="129"/>
      <c r="J249" s="129"/>
      <c r="K249" s="129"/>
      <c r="L249" s="129"/>
      <c r="M249" s="129"/>
      <c r="N249" s="129"/>
      <c r="O249" s="129"/>
      <c r="P249" s="129"/>
      <c r="Q249" s="129"/>
      <c r="R249" s="129"/>
      <c r="S249" s="129"/>
      <c r="T249" s="129"/>
      <c r="U249" s="129"/>
      <c r="V249" s="129"/>
      <c r="W249" s="129"/>
      <c r="X249" s="129"/>
      <c r="Y249" s="129"/>
    </row>
    <row r="250" ht="15.75" customHeight="1">
      <c r="A250" s="258"/>
      <c r="B250" s="129"/>
      <c r="C250" s="129"/>
      <c r="D250" s="129"/>
      <c r="E250" s="259"/>
      <c r="F250" s="133"/>
      <c r="G250" s="129"/>
      <c r="H250" s="129"/>
      <c r="I250" s="129"/>
      <c r="J250" s="129"/>
      <c r="K250" s="129"/>
      <c r="L250" s="129"/>
      <c r="M250" s="129"/>
      <c r="N250" s="129"/>
      <c r="O250" s="129"/>
      <c r="P250" s="129"/>
      <c r="Q250" s="129"/>
      <c r="R250" s="129"/>
      <c r="S250" s="129"/>
      <c r="T250" s="129"/>
      <c r="U250" s="129"/>
      <c r="V250" s="129"/>
      <c r="W250" s="129"/>
      <c r="X250" s="129"/>
      <c r="Y250" s="129"/>
    </row>
    <row r="251" ht="15.75" customHeight="1">
      <c r="A251" s="258"/>
      <c r="B251" s="129"/>
      <c r="C251" s="129"/>
      <c r="D251" s="129"/>
      <c r="E251" s="259"/>
      <c r="F251" s="133"/>
      <c r="G251" s="129"/>
      <c r="H251" s="129"/>
      <c r="I251" s="129"/>
      <c r="J251" s="129"/>
      <c r="K251" s="129"/>
      <c r="L251" s="129"/>
      <c r="M251" s="129"/>
      <c r="N251" s="129"/>
      <c r="O251" s="129"/>
      <c r="P251" s="129"/>
      <c r="Q251" s="129"/>
      <c r="R251" s="129"/>
      <c r="S251" s="129"/>
      <c r="T251" s="129"/>
      <c r="U251" s="129"/>
      <c r="V251" s="129"/>
      <c r="W251" s="129"/>
      <c r="X251" s="129"/>
      <c r="Y251" s="129"/>
    </row>
    <row r="252" ht="15.75" customHeight="1">
      <c r="A252" s="258"/>
      <c r="B252" s="129"/>
      <c r="C252" s="129"/>
      <c r="D252" s="129"/>
      <c r="E252" s="259"/>
      <c r="F252" s="133"/>
      <c r="G252" s="129"/>
      <c r="H252" s="129"/>
      <c r="I252" s="129"/>
      <c r="J252" s="129"/>
      <c r="K252" s="129"/>
      <c r="L252" s="129"/>
      <c r="M252" s="129"/>
      <c r="N252" s="129"/>
      <c r="O252" s="129"/>
      <c r="P252" s="129"/>
      <c r="Q252" s="129"/>
      <c r="R252" s="129"/>
      <c r="S252" s="129"/>
      <c r="T252" s="129"/>
      <c r="U252" s="129"/>
      <c r="V252" s="129"/>
      <c r="W252" s="129"/>
      <c r="X252" s="129"/>
      <c r="Y252" s="129"/>
    </row>
    <row r="253" ht="15.75" customHeight="1">
      <c r="A253" s="258"/>
      <c r="B253" s="129"/>
      <c r="C253" s="129"/>
      <c r="D253" s="129"/>
      <c r="E253" s="259"/>
      <c r="F253" s="133"/>
      <c r="G253" s="129"/>
      <c r="H253" s="129"/>
      <c r="I253" s="129"/>
      <c r="J253" s="129"/>
      <c r="K253" s="129"/>
      <c r="L253" s="129"/>
      <c r="M253" s="129"/>
      <c r="N253" s="129"/>
      <c r="O253" s="129"/>
      <c r="P253" s="129"/>
      <c r="Q253" s="129"/>
      <c r="R253" s="129"/>
      <c r="S253" s="129"/>
      <c r="T253" s="129"/>
      <c r="U253" s="129"/>
      <c r="V253" s="129"/>
      <c r="W253" s="129"/>
      <c r="X253" s="129"/>
      <c r="Y253" s="129"/>
    </row>
    <row r="254" ht="15.75" customHeight="1">
      <c r="A254" s="258"/>
      <c r="B254" s="129"/>
      <c r="C254" s="129"/>
      <c r="D254" s="129"/>
      <c r="E254" s="259"/>
      <c r="F254" s="133"/>
      <c r="G254" s="129"/>
      <c r="H254" s="129"/>
      <c r="I254" s="129"/>
      <c r="J254" s="129"/>
      <c r="K254" s="129"/>
      <c r="L254" s="129"/>
      <c r="M254" s="129"/>
      <c r="N254" s="129"/>
      <c r="O254" s="129"/>
      <c r="P254" s="129"/>
      <c r="Q254" s="129"/>
      <c r="R254" s="129"/>
      <c r="S254" s="129"/>
      <c r="T254" s="129"/>
      <c r="U254" s="129"/>
      <c r="V254" s="129"/>
      <c r="W254" s="129"/>
      <c r="X254" s="129"/>
      <c r="Y254" s="129"/>
    </row>
    <row r="255" ht="15.75" customHeight="1">
      <c r="A255" s="258"/>
      <c r="B255" s="129"/>
      <c r="C255" s="129"/>
      <c r="D255" s="129"/>
      <c r="E255" s="259"/>
      <c r="F255" s="133"/>
      <c r="G255" s="129"/>
      <c r="H255" s="129"/>
      <c r="I255" s="129"/>
      <c r="J255" s="129"/>
      <c r="K255" s="129"/>
      <c r="L255" s="129"/>
      <c r="M255" s="129"/>
      <c r="N255" s="129"/>
      <c r="O255" s="129"/>
      <c r="P255" s="129"/>
      <c r="Q255" s="129"/>
      <c r="R255" s="129"/>
      <c r="S255" s="129"/>
      <c r="T255" s="129"/>
      <c r="U255" s="129"/>
      <c r="V255" s="129"/>
      <c r="W255" s="129"/>
      <c r="X255" s="129"/>
      <c r="Y255" s="129"/>
    </row>
    <row r="256" ht="15.75" customHeight="1">
      <c r="A256" s="258"/>
      <c r="B256" s="129"/>
      <c r="C256" s="129"/>
      <c r="D256" s="129"/>
      <c r="E256" s="259"/>
      <c r="F256" s="133"/>
      <c r="G256" s="129"/>
      <c r="H256" s="129"/>
      <c r="I256" s="129"/>
      <c r="J256" s="129"/>
      <c r="K256" s="129"/>
      <c r="L256" s="129"/>
      <c r="M256" s="129"/>
      <c r="N256" s="129"/>
      <c r="O256" s="129"/>
      <c r="P256" s="129"/>
      <c r="Q256" s="129"/>
      <c r="R256" s="129"/>
      <c r="S256" s="129"/>
      <c r="T256" s="129"/>
      <c r="U256" s="129"/>
      <c r="V256" s="129"/>
      <c r="W256" s="129"/>
      <c r="X256" s="129"/>
      <c r="Y256" s="129"/>
    </row>
    <row r="257" ht="15.75" customHeight="1">
      <c r="A257" s="258"/>
      <c r="B257" s="129"/>
      <c r="C257" s="129"/>
      <c r="D257" s="129"/>
      <c r="E257" s="259"/>
      <c r="F257" s="133"/>
      <c r="G257" s="129"/>
      <c r="H257" s="129"/>
      <c r="I257" s="129"/>
      <c r="J257" s="129"/>
      <c r="K257" s="129"/>
      <c r="L257" s="129"/>
      <c r="M257" s="129"/>
      <c r="N257" s="129"/>
      <c r="O257" s="129"/>
      <c r="P257" s="129"/>
      <c r="Q257" s="129"/>
      <c r="R257" s="129"/>
      <c r="S257" s="129"/>
      <c r="T257" s="129"/>
      <c r="U257" s="129"/>
      <c r="V257" s="129"/>
      <c r="W257" s="129"/>
      <c r="X257" s="129"/>
      <c r="Y257" s="129"/>
    </row>
    <row r="258" ht="15.75" customHeight="1">
      <c r="A258" s="258"/>
      <c r="B258" s="129"/>
      <c r="C258" s="129"/>
      <c r="D258" s="129"/>
      <c r="E258" s="259"/>
      <c r="F258" s="133"/>
      <c r="G258" s="129"/>
      <c r="H258" s="129"/>
      <c r="I258" s="129"/>
      <c r="J258" s="129"/>
      <c r="K258" s="129"/>
      <c r="L258" s="129"/>
      <c r="M258" s="129"/>
      <c r="N258" s="129"/>
      <c r="O258" s="129"/>
      <c r="P258" s="129"/>
      <c r="Q258" s="129"/>
      <c r="R258" s="129"/>
      <c r="S258" s="129"/>
      <c r="T258" s="129"/>
      <c r="U258" s="129"/>
      <c r="V258" s="129"/>
      <c r="W258" s="129"/>
      <c r="X258" s="129"/>
      <c r="Y258" s="129"/>
    </row>
    <row r="259" ht="15.75" customHeight="1">
      <c r="A259" s="258"/>
      <c r="B259" s="129"/>
      <c r="C259" s="129"/>
      <c r="D259" s="129"/>
      <c r="E259" s="259"/>
      <c r="F259" s="133"/>
      <c r="G259" s="129"/>
      <c r="H259" s="129"/>
      <c r="I259" s="129"/>
      <c r="J259" s="129"/>
      <c r="K259" s="129"/>
      <c r="L259" s="129"/>
      <c r="M259" s="129"/>
      <c r="N259" s="129"/>
      <c r="O259" s="129"/>
      <c r="P259" s="129"/>
      <c r="Q259" s="129"/>
      <c r="R259" s="129"/>
      <c r="S259" s="129"/>
      <c r="T259" s="129"/>
      <c r="U259" s="129"/>
      <c r="V259" s="129"/>
      <c r="W259" s="129"/>
      <c r="X259" s="129"/>
      <c r="Y259" s="129"/>
    </row>
    <row r="260" ht="15.75" customHeight="1">
      <c r="A260" s="258"/>
      <c r="B260" s="129"/>
      <c r="C260" s="129"/>
      <c r="D260" s="129"/>
      <c r="E260" s="259"/>
      <c r="F260" s="133"/>
      <c r="G260" s="129"/>
      <c r="H260" s="129"/>
      <c r="I260" s="129"/>
      <c r="J260" s="129"/>
      <c r="K260" s="129"/>
      <c r="L260" s="129"/>
      <c r="M260" s="129"/>
      <c r="N260" s="129"/>
      <c r="O260" s="129"/>
      <c r="P260" s="129"/>
      <c r="Q260" s="129"/>
      <c r="R260" s="129"/>
      <c r="S260" s="129"/>
      <c r="T260" s="129"/>
      <c r="U260" s="129"/>
      <c r="V260" s="129"/>
      <c r="W260" s="129"/>
      <c r="X260" s="129"/>
      <c r="Y260" s="129"/>
    </row>
    <row r="261" ht="15.75" customHeight="1">
      <c r="A261" s="258"/>
      <c r="B261" s="129"/>
      <c r="C261" s="129"/>
      <c r="D261" s="129"/>
      <c r="E261" s="259"/>
      <c r="F261" s="133"/>
      <c r="G261" s="129"/>
      <c r="H261" s="129"/>
      <c r="I261" s="129"/>
      <c r="J261" s="129"/>
      <c r="K261" s="129"/>
      <c r="L261" s="129"/>
      <c r="M261" s="129"/>
      <c r="N261" s="129"/>
      <c r="O261" s="129"/>
      <c r="P261" s="129"/>
      <c r="Q261" s="129"/>
      <c r="R261" s="129"/>
      <c r="S261" s="129"/>
      <c r="T261" s="129"/>
      <c r="U261" s="129"/>
      <c r="V261" s="129"/>
      <c r="W261" s="129"/>
      <c r="X261" s="129"/>
      <c r="Y261" s="129"/>
    </row>
    <row r="262" ht="15.75" customHeight="1">
      <c r="A262" s="258"/>
      <c r="B262" s="129"/>
      <c r="C262" s="129"/>
      <c r="D262" s="129"/>
      <c r="E262" s="259"/>
      <c r="F262" s="133"/>
      <c r="G262" s="129"/>
      <c r="H262" s="129"/>
      <c r="I262" s="129"/>
      <c r="J262" s="129"/>
      <c r="K262" s="129"/>
      <c r="L262" s="129"/>
      <c r="M262" s="129"/>
      <c r="N262" s="129"/>
      <c r="O262" s="129"/>
      <c r="P262" s="129"/>
      <c r="Q262" s="129"/>
      <c r="R262" s="129"/>
      <c r="S262" s="129"/>
      <c r="T262" s="129"/>
      <c r="U262" s="129"/>
      <c r="V262" s="129"/>
      <c r="W262" s="129"/>
      <c r="X262" s="129"/>
      <c r="Y262" s="129"/>
    </row>
    <row r="263" ht="15.75" customHeight="1">
      <c r="A263" s="258"/>
      <c r="B263" s="129"/>
      <c r="C263" s="129"/>
      <c r="D263" s="129"/>
      <c r="E263" s="259"/>
      <c r="F263" s="133"/>
      <c r="G263" s="129"/>
      <c r="H263" s="129"/>
      <c r="I263" s="129"/>
      <c r="J263" s="129"/>
      <c r="K263" s="129"/>
      <c r="L263" s="129"/>
      <c r="M263" s="129"/>
      <c r="N263" s="129"/>
      <c r="O263" s="129"/>
      <c r="P263" s="129"/>
      <c r="Q263" s="129"/>
      <c r="R263" s="129"/>
      <c r="S263" s="129"/>
      <c r="T263" s="129"/>
      <c r="U263" s="129"/>
      <c r="V263" s="129"/>
      <c r="W263" s="129"/>
      <c r="X263" s="129"/>
      <c r="Y263" s="129"/>
    </row>
    <row r="264" ht="15.75" customHeight="1">
      <c r="A264" s="258"/>
      <c r="B264" s="129"/>
      <c r="C264" s="129"/>
      <c r="D264" s="129"/>
      <c r="E264" s="259"/>
      <c r="F264" s="133"/>
      <c r="G264" s="129"/>
      <c r="H264" s="129"/>
      <c r="I264" s="129"/>
      <c r="J264" s="129"/>
      <c r="K264" s="129"/>
      <c r="L264" s="129"/>
      <c r="M264" s="129"/>
      <c r="N264" s="129"/>
      <c r="O264" s="129"/>
      <c r="P264" s="129"/>
      <c r="Q264" s="129"/>
      <c r="R264" s="129"/>
      <c r="S264" s="129"/>
      <c r="T264" s="129"/>
      <c r="U264" s="129"/>
      <c r="V264" s="129"/>
      <c r="W264" s="129"/>
      <c r="X264" s="129"/>
      <c r="Y264" s="129"/>
    </row>
    <row r="265" ht="15.75" customHeight="1">
      <c r="A265" s="258"/>
      <c r="B265" s="129"/>
      <c r="C265" s="129"/>
      <c r="D265" s="129"/>
      <c r="E265" s="259"/>
      <c r="F265" s="133"/>
      <c r="G265" s="129"/>
      <c r="H265" s="129"/>
      <c r="I265" s="129"/>
      <c r="J265" s="129"/>
      <c r="K265" s="129"/>
      <c r="L265" s="129"/>
      <c r="M265" s="129"/>
      <c r="N265" s="129"/>
      <c r="O265" s="129"/>
      <c r="P265" s="129"/>
      <c r="Q265" s="129"/>
      <c r="R265" s="129"/>
      <c r="S265" s="129"/>
      <c r="T265" s="129"/>
      <c r="U265" s="129"/>
      <c r="V265" s="129"/>
      <c r="W265" s="129"/>
      <c r="X265" s="129"/>
      <c r="Y265" s="129"/>
    </row>
    <row r="266" ht="15.75" customHeight="1">
      <c r="A266" s="258"/>
      <c r="B266" s="129"/>
      <c r="C266" s="129"/>
      <c r="D266" s="129"/>
      <c r="E266" s="259"/>
      <c r="F266" s="133"/>
      <c r="G266" s="129"/>
      <c r="H266" s="129"/>
      <c r="I266" s="129"/>
      <c r="J266" s="129"/>
      <c r="K266" s="129"/>
      <c r="L266" s="129"/>
      <c r="M266" s="129"/>
      <c r="N266" s="129"/>
      <c r="O266" s="129"/>
      <c r="P266" s="129"/>
      <c r="Q266" s="129"/>
      <c r="R266" s="129"/>
      <c r="S266" s="129"/>
      <c r="T266" s="129"/>
      <c r="U266" s="129"/>
      <c r="V266" s="129"/>
      <c r="W266" s="129"/>
      <c r="X266" s="129"/>
      <c r="Y266" s="129"/>
    </row>
    <row r="267" ht="15.75" customHeight="1">
      <c r="A267" s="258"/>
      <c r="B267" s="129"/>
      <c r="C267" s="129"/>
      <c r="D267" s="129"/>
      <c r="E267" s="259"/>
      <c r="F267" s="133"/>
      <c r="G267" s="129"/>
      <c r="H267" s="129"/>
      <c r="I267" s="129"/>
      <c r="J267" s="129"/>
      <c r="K267" s="129"/>
      <c r="L267" s="129"/>
      <c r="M267" s="129"/>
      <c r="N267" s="129"/>
      <c r="O267" s="129"/>
      <c r="P267" s="129"/>
      <c r="Q267" s="129"/>
      <c r="R267" s="129"/>
      <c r="S267" s="129"/>
      <c r="T267" s="129"/>
      <c r="U267" s="129"/>
      <c r="V267" s="129"/>
      <c r="W267" s="129"/>
      <c r="X267" s="129"/>
      <c r="Y267" s="129"/>
    </row>
    <row r="268" ht="15.75" customHeight="1">
      <c r="A268" s="258"/>
      <c r="B268" s="129"/>
      <c r="C268" s="129"/>
      <c r="D268" s="129"/>
      <c r="E268" s="259"/>
      <c r="F268" s="133"/>
      <c r="G268" s="129"/>
      <c r="H268" s="129"/>
      <c r="I268" s="129"/>
      <c r="J268" s="129"/>
      <c r="K268" s="129"/>
      <c r="L268" s="129"/>
      <c r="M268" s="129"/>
      <c r="N268" s="129"/>
      <c r="O268" s="129"/>
      <c r="P268" s="129"/>
      <c r="Q268" s="129"/>
      <c r="R268" s="129"/>
      <c r="S268" s="129"/>
      <c r="T268" s="129"/>
      <c r="U268" s="129"/>
      <c r="V268" s="129"/>
      <c r="W268" s="129"/>
      <c r="X268" s="129"/>
      <c r="Y268" s="129"/>
    </row>
    <row r="269" ht="15.75" customHeight="1">
      <c r="A269" s="258"/>
      <c r="B269" s="129"/>
      <c r="C269" s="129"/>
      <c r="D269" s="129"/>
      <c r="E269" s="259"/>
      <c r="F269" s="133"/>
      <c r="G269" s="129"/>
      <c r="H269" s="129"/>
      <c r="I269" s="129"/>
      <c r="J269" s="129"/>
      <c r="K269" s="129"/>
      <c r="L269" s="129"/>
      <c r="M269" s="129"/>
      <c r="N269" s="129"/>
      <c r="O269" s="129"/>
      <c r="P269" s="129"/>
      <c r="Q269" s="129"/>
      <c r="R269" s="129"/>
      <c r="S269" s="129"/>
      <c r="T269" s="129"/>
      <c r="U269" s="129"/>
      <c r="V269" s="129"/>
      <c r="W269" s="129"/>
      <c r="X269" s="129"/>
      <c r="Y269" s="129"/>
    </row>
    <row r="270" ht="15.75" customHeight="1">
      <c r="A270" s="258"/>
      <c r="B270" s="129"/>
      <c r="C270" s="129"/>
      <c r="D270" s="129"/>
      <c r="E270" s="259"/>
      <c r="F270" s="133"/>
      <c r="G270" s="129"/>
      <c r="H270" s="129"/>
      <c r="I270" s="129"/>
      <c r="J270" s="129"/>
      <c r="K270" s="129"/>
      <c r="L270" s="129"/>
      <c r="M270" s="129"/>
      <c r="N270" s="129"/>
      <c r="O270" s="129"/>
      <c r="P270" s="129"/>
      <c r="Q270" s="129"/>
      <c r="R270" s="129"/>
      <c r="S270" s="129"/>
      <c r="T270" s="129"/>
      <c r="U270" s="129"/>
      <c r="V270" s="129"/>
      <c r="W270" s="129"/>
      <c r="X270" s="129"/>
      <c r="Y270" s="129"/>
    </row>
    <row r="271" ht="15.75" customHeight="1">
      <c r="A271" s="258"/>
      <c r="B271" s="129"/>
      <c r="C271" s="129"/>
      <c r="D271" s="129"/>
      <c r="E271" s="259"/>
      <c r="F271" s="133"/>
      <c r="G271" s="129"/>
      <c r="H271" s="129"/>
      <c r="I271" s="129"/>
      <c r="J271" s="129"/>
      <c r="K271" s="129"/>
      <c r="L271" s="129"/>
      <c r="M271" s="129"/>
      <c r="N271" s="129"/>
      <c r="O271" s="129"/>
      <c r="P271" s="129"/>
      <c r="Q271" s="129"/>
      <c r="R271" s="129"/>
      <c r="S271" s="129"/>
      <c r="T271" s="129"/>
      <c r="U271" s="129"/>
      <c r="V271" s="129"/>
      <c r="W271" s="129"/>
      <c r="X271" s="129"/>
      <c r="Y271" s="129"/>
    </row>
    <row r="272" ht="15.75" customHeight="1">
      <c r="A272" s="258"/>
      <c r="B272" s="129"/>
      <c r="C272" s="129"/>
      <c r="D272" s="129"/>
      <c r="E272" s="259"/>
      <c r="F272" s="133"/>
      <c r="G272" s="129"/>
      <c r="H272" s="129"/>
      <c r="I272" s="129"/>
      <c r="J272" s="129"/>
      <c r="K272" s="129"/>
      <c r="L272" s="129"/>
      <c r="M272" s="129"/>
      <c r="N272" s="129"/>
      <c r="O272" s="129"/>
      <c r="P272" s="129"/>
      <c r="Q272" s="129"/>
      <c r="R272" s="129"/>
      <c r="S272" s="129"/>
      <c r="T272" s="129"/>
      <c r="U272" s="129"/>
      <c r="V272" s="129"/>
      <c r="W272" s="129"/>
      <c r="X272" s="129"/>
      <c r="Y272" s="129"/>
    </row>
    <row r="273" ht="15.75" customHeight="1">
      <c r="A273" s="258"/>
      <c r="B273" s="129"/>
      <c r="C273" s="129"/>
      <c r="D273" s="129"/>
      <c r="E273" s="259"/>
      <c r="F273" s="133"/>
      <c r="G273" s="129"/>
      <c r="H273" s="129"/>
      <c r="I273" s="129"/>
      <c r="J273" s="129"/>
      <c r="K273" s="129"/>
      <c r="L273" s="129"/>
      <c r="M273" s="129"/>
      <c r="N273" s="129"/>
      <c r="O273" s="129"/>
      <c r="P273" s="129"/>
      <c r="Q273" s="129"/>
      <c r="R273" s="129"/>
      <c r="S273" s="129"/>
      <c r="T273" s="129"/>
      <c r="U273" s="129"/>
      <c r="V273" s="129"/>
      <c r="W273" s="129"/>
      <c r="X273" s="129"/>
      <c r="Y273" s="129"/>
    </row>
    <row r="274" ht="15.75" customHeight="1">
      <c r="A274" s="258"/>
      <c r="B274" s="129"/>
      <c r="C274" s="129"/>
      <c r="D274" s="129"/>
      <c r="E274" s="259"/>
      <c r="F274" s="133"/>
      <c r="G274" s="129"/>
      <c r="H274" s="129"/>
      <c r="I274" s="129"/>
      <c r="J274" s="129"/>
      <c r="K274" s="129"/>
      <c r="L274" s="129"/>
      <c r="M274" s="129"/>
      <c r="N274" s="129"/>
      <c r="O274" s="129"/>
      <c r="P274" s="129"/>
      <c r="Q274" s="129"/>
      <c r="R274" s="129"/>
      <c r="S274" s="129"/>
      <c r="T274" s="129"/>
      <c r="U274" s="129"/>
      <c r="V274" s="129"/>
      <c r="W274" s="129"/>
      <c r="X274" s="129"/>
      <c r="Y274" s="129"/>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25"/>
    <col customWidth="1" min="2" max="2" width="70.88"/>
    <col customWidth="1" min="3" max="3" width="6.13"/>
    <col customWidth="1" min="4" max="4" width="5.25"/>
    <col customWidth="1" min="5" max="5" width="11.25"/>
    <col customWidth="1" min="6" max="6" width="14.25"/>
    <col customWidth="1" min="7" max="7" width="10.0"/>
    <col customWidth="1" min="8" max="8" width="7.25"/>
    <col customWidth="1" min="9" max="9" width="10.88"/>
    <col customWidth="1" min="10" max="10" width="14.0"/>
    <col customWidth="1" min="11" max="11" width="10.0"/>
    <col customWidth="1" min="12" max="12" width="7.25"/>
    <col customWidth="1" min="13" max="13" width="10.88"/>
    <col customWidth="1" min="14" max="14" width="14.0"/>
    <col customWidth="1" min="15" max="15" width="4.25"/>
    <col customWidth="1" min="16" max="16" width="7.25"/>
    <col customWidth="1" min="17" max="17" width="10.88"/>
    <col customWidth="1" min="18" max="18" width="14.0"/>
    <col customWidth="1" min="19" max="19" width="10.0"/>
    <col customWidth="1" min="20" max="20" width="13.25"/>
    <col customWidth="1" min="21" max="21" width="11.0"/>
    <col customWidth="1" min="22" max="22" width="14.0"/>
    <col customWidth="1" min="23" max="23" width="10.0"/>
    <col customWidth="1" min="24" max="24" width="7.25"/>
    <col customWidth="1" min="25" max="25" width="10.88"/>
    <col customWidth="1" min="26" max="26" width="14.0"/>
  </cols>
  <sheetData>
    <row r="1" ht="15.75" customHeight="1">
      <c r="A1" s="129" t="s">
        <v>19</v>
      </c>
      <c r="B1" s="129"/>
      <c r="C1" s="129"/>
      <c r="D1" s="129"/>
      <c r="E1" s="259"/>
      <c r="F1" s="228"/>
      <c r="G1" s="129"/>
      <c r="H1" s="129"/>
      <c r="I1" s="129"/>
      <c r="J1" s="129"/>
      <c r="K1" s="129"/>
      <c r="L1" s="129"/>
      <c r="M1" s="129"/>
      <c r="N1" s="129"/>
      <c r="O1" s="129"/>
      <c r="P1" s="129"/>
      <c r="Q1" s="129"/>
      <c r="R1" s="129"/>
      <c r="S1" s="129"/>
      <c r="T1" s="129"/>
      <c r="U1" s="129"/>
      <c r="V1" s="129"/>
      <c r="W1" s="129"/>
      <c r="X1" s="129"/>
      <c r="Y1" s="129"/>
      <c r="Z1" s="129"/>
    </row>
    <row r="2" ht="15.75" customHeight="1">
      <c r="A2" s="129" t="s">
        <v>911</v>
      </c>
      <c r="B2" s="129"/>
      <c r="C2" s="129"/>
      <c r="D2" s="129"/>
      <c r="E2" s="260"/>
      <c r="F2" s="229"/>
      <c r="G2" s="129"/>
      <c r="H2" s="129"/>
      <c r="I2" s="129"/>
      <c r="J2" s="129"/>
      <c r="K2" s="129"/>
      <c r="L2" s="129"/>
      <c r="M2" s="129"/>
      <c r="N2" s="129"/>
      <c r="O2" s="129"/>
      <c r="P2" s="129"/>
      <c r="Q2" s="129"/>
      <c r="R2" s="129"/>
      <c r="S2" s="129"/>
      <c r="T2" s="129"/>
      <c r="U2" s="129"/>
      <c r="V2" s="129"/>
      <c r="W2" s="129"/>
      <c r="X2" s="129"/>
      <c r="Y2" s="129"/>
      <c r="Z2" s="129"/>
    </row>
    <row r="3" ht="15.75" customHeight="1">
      <c r="A3" s="261" t="s">
        <v>21</v>
      </c>
      <c r="B3" s="80" t="s">
        <v>4</v>
      </c>
      <c r="C3" s="81" t="s">
        <v>22</v>
      </c>
      <c r="D3" s="81" t="s">
        <v>23</v>
      </c>
      <c r="E3" s="264"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266" t="s">
        <v>24</v>
      </c>
      <c r="F4" s="267" t="s">
        <v>25</v>
      </c>
      <c r="G4" s="204"/>
      <c r="H4" s="204"/>
      <c r="I4" s="204"/>
      <c r="J4" s="204"/>
      <c r="K4" s="204"/>
      <c r="L4" s="204"/>
      <c r="M4" s="204"/>
      <c r="N4" s="204"/>
      <c r="O4" s="204"/>
      <c r="P4" s="204"/>
      <c r="Q4" s="204"/>
      <c r="R4" s="204"/>
      <c r="S4" s="204"/>
      <c r="T4" s="204"/>
      <c r="U4" s="204"/>
      <c r="V4" s="204"/>
      <c r="W4" s="204"/>
      <c r="X4" s="204"/>
      <c r="Y4" s="204"/>
      <c r="Z4" s="204"/>
    </row>
    <row r="5" ht="15.75" customHeight="1">
      <c r="A5" s="97"/>
      <c r="B5" s="277"/>
      <c r="C5" s="54"/>
      <c r="D5" s="97"/>
      <c r="E5" s="278"/>
      <c r="F5" s="56"/>
      <c r="G5" s="129"/>
      <c r="H5" s="129"/>
      <c r="I5" s="129"/>
      <c r="J5" s="129"/>
      <c r="K5" s="129"/>
      <c r="L5" s="129"/>
      <c r="M5" s="129"/>
      <c r="N5" s="129"/>
      <c r="O5" s="129"/>
      <c r="P5" s="129"/>
      <c r="Q5" s="129"/>
      <c r="R5" s="129"/>
      <c r="S5" s="129"/>
      <c r="T5" s="129"/>
      <c r="U5" s="129"/>
      <c r="V5" s="129"/>
      <c r="W5" s="129"/>
      <c r="X5" s="129"/>
      <c r="Y5" s="129"/>
      <c r="Z5" s="129"/>
    </row>
    <row r="6" ht="15.75" customHeight="1">
      <c r="A6" s="54">
        <v>1.0</v>
      </c>
      <c r="B6" s="279" t="s">
        <v>912</v>
      </c>
      <c r="C6" s="280" t="s">
        <v>702</v>
      </c>
      <c r="D6" s="153">
        <v>4.0</v>
      </c>
      <c r="E6" s="281"/>
      <c r="F6" s="282">
        <f>E6*D6</f>
        <v>0</v>
      </c>
      <c r="G6" s="129"/>
      <c r="H6" s="129"/>
      <c r="I6" s="129"/>
      <c r="J6" s="129"/>
      <c r="K6" s="129"/>
      <c r="L6" s="129"/>
      <c r="M6" s="129"/>
      <c r="N6" s="129"/>
      <c r="O6" s="129"/>
      <c r="P6" s="129"/>
      <c r="Q6" s="129"/>
      <c r="R6" s="129"/>
      <c r="S6" s="129"/>
      <c r="T6" s="129"/>
      <c r="U6" s="129"/>
      <c r="V6" s="129"/>
      <c r="W6" s="129"/>
      <c r="X6" s="129"/>
      <c r="Y6" s="129"/>
      <c r="Z6" s="129"/>
    </row>
    <row r="7" ht="15.75" customHeight="1">
      <c r="A7" s="54"/>
      <c r="B7" s="279"/>
      <c r="C7" s="280"/>
      <c r="D7" s="153"/>
      <c r="E7" s="281"/>
      <c r="F7" s="282"/>
      <c r="G7" s="129"/>
      <c r="H7" s="129"/>
      <c r="I7" s="129"/>
      <c r="J7" s="129"/>
      <c r="K7" s="129"/>
      <c r="L7" s="129"/>
      <c r="M7" s="129"/>
      <c r="N7" s="129"/>
      <c r="O7" s="129"/>
      <c r="P7" s="129"/>
      <c r="Q7" s="129"/>
      <c r="R7" s="129"/>
      <c r="S7" s="129"/>
      <c r="T7" s="129"/>
      <c r="U7" s="129"/>
      <c r="V7" s="129"/>
      <c r="W7" s="129"/>
      <c r="X7" s="129"/>
      <c r="Y7" s="129"/>
      <c r="Z7" s="129"/>
    </row>
    <row r="8" ht="15.75" customHeight="1">
      <c r="A8" s="54">
        <v>2.0</v>
      </c>
      <c r="B8" s="279" t="s">
        <v>913</v>
      </c>
      <c r="C8" s="280" t="s">
        <v>702</v>
      </c>
      <c r="D8" s="153">
        <v>4.0</v>
      </c>
      <c r="E8" s="281"/>
      <c r="F8" s="282">
        <f>E8*D8</f>
        <v>0</v>
      </c>
      <c r="G8" s="129"/>
      <c r="H8" s="129"/>
      <c r="I8" s="129"/>
      <c r="J8" s="129"/>
      <c r="K8" s="129"/>
      <c r="L8" s="129"/>
      <c r="M8" s="129"/>
      <c r="N8" s="129"/>
      <c r="O8" s="129"/>
      <c r="P8" s="129"/>
      <c r="Q8" s="129"/>
      <c r="R8" s="129"/>
      <c r="S8" s="129"/>
      <c r="T8" s="129"/>
      <c r="U8" s="129"/>
      <c r="V8" s="129"/>
      <c r="W8" s="129"/>
      <c r="X8" s="129"/>
      <c r="Y8" s="129"/>
      <c r="Z8" s="129"/>
    </row>
    <row r="9" ht="15.75" customHeight="1">
      <c r="A9" s="54"/>
      <c r="B9" s="279"/>
      <c r="C9" s="280"/>
      <c r="D9" s="153"/>
      <c r="E9" s="281"/>
      <c r="F9" s="282"/>
      <c r="G9" s="129"/>
      <c r="H9" s="129"/>
      <c r="I9" s="129"/>
      <c r="J9" s="129"/>
      <c r="K9" s="129"/>
      <c r="L9" s="129"/>
      <c r="M9" s="129"/>
      <c r="N9" s="129"/>
      <c r="O9" s="129"/>
      <c r="P9" s="129"/>
      <c r="Q9" s="129"/>
      <c r="R9" s="129"/>
      <c r="S9" s="129"/>
      <c r="T9" s="129"/>
      <c r="U9" s="129"/>
      <c r="V9" s="129"/>
      <c r="W9" s="129"/>
      <c r="X9" s="129"/>
      <c r="Y9" s="129"/>
      <c r="Z9" s="129"/>
    </row>
    <row r="10" ht="15.75" customHeight="1">
      <c r="A10" s="54">
        <v>3.0</v>
      </c>
      <c r="B10" s="279" t="s">
        <v>914</v>
      </c>
      <c r="C10" s="280"/>
      <c r="D10" s="153"/>
      <c r="E10" s="281"/>
      <c r="F10" s="282"/>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54" t="s">
        <v>51</v>
      </c>
      <c r="B11" s="279" t="s">
        <v>915</v>
      </c>
      <c r="C11" s="283" t="s">
        <v>702</v>
      </c>
      <c r="D11" s="153">
        <v>6.0</v>
      </c>
      <c r="E11" s="281"/>
      <c r="F11" s="282">
        <f>E11*D11</f>
        <v>0</v>
      </c>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54"/>
      <c r="B12" s="279"/>
      <c r="C12" s="280"/>
      <c r="D12" s="153"/>
      <c r="E12" s="281"/>
      <c r="F12" s="282"/>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54">
        <v>4.0</v>
      </c>
      <c r="B13" s="53" t="s">
        <v>916</v>
      </c>
      <c r="C13" s="280" t="s">
        <v>559</v>
      </c>
      <c r="D13" s="153">
        <v>60.0</v>
      </c>
      <c r="E13" s="281"/>
      <c r="F13" s="282">
        <f>E13*D13</f>
        <v>0</v>
      </c>
      <c r="G13" s="129"/>
      <c r="H13" s="129"/>
      <c r="I13" s="129"/>
      <c r="J13" s="129"/>
      <c r="K13" s="129"/>
      <c r="L13" s="129"/>
      <c r="M13" s="129"/>
      <c r="N13" s="129"/>
      <c r="O13" s="129"/>
      <c r="P13" s="129"/>
      <c r="Q13" s="129"/>
      <c r="R13" s="129"/>
      <c r="S13" s="129"/>
      <c r="T13" s="129"/>
      <c r="U13" s="129"/>
      <c r="V13" s="129"/>
      <c r="W13" s="129"/>
      <c r="X13" s="129"/>
      <c r="Y13" s="129"/>
      <c r="Z13" s="129"/>
    </row>
    <row r="14" ht="15.75" customHeight="1">
      <c r="A14" s="54"/>
      <c r="B14" s="53"/>
      <c r="C14" s="280"/>
      <c r="D14" s="153"/>
      <c r="E14" s="281"/>
      <c r="F14" s="282"/>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54">
        <v>5.0</v>
      </c>
      <c r="B15" s="53" t="s">
        <v>917</v>
      </c>
      <c r="C15" s="280" t="s">
        <v>702</v>
      </c>
      <c r="D15" s="153">
        <v>4.0</v>
      </c>
      <c r="E15" s="281"/>
      <c r="F15" s="282">
        <f>E15*D15</f>
        <v>0</v>
      </c>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54"/>
      <c r="B16" s="53"/>
      <c r="C16" s="280"/>
      <c r="D16" s="153"/>
      <c r="E16" s="281"/>
      <c r="F16" s="282"/>
      <c r="G16" s="284"/>
      <c r="H16" s="129"/>
      <c r="I16" s="129"/>
      <c r="J16" s="129"/>
      <c r="K16" s="129"/>
      <c r="L16" s="129"/>
      <c r="M16" s="129"/>
      <c r="N16" s="129"/>
      <c r="O16" s="129"/>
      <c r="P16" s="129"/>
      <c r="Q16" s="129"/>
      <c r="R16" s="129"/>
      <c r="S16" s="129"/>
      <c r="T16" s="129"/>
      <c r="U16" s="129"/>
      <c r="V16" s="129"/>
      <c r="W16" s="129"/>
      <c r="X16" s="129"/>
      <c r="Y16" s="129"/>
      <c r="Z16" s="129"/>
    </row>
    <row r="17" ht="15.75" customHeight="1">
      <c r="A17" s="285"/>
      <c r="B17" s="286" t="s">
        <v>383</v>
      </c>
      <c r="C17" s="285"/>
      <c r="D17" s="285"/>
      <c r="E17" s="287"/>
      <c r="F17" s="288">
        <f>SUM(F6:F16)</f>
        <v>0</v>
      </c>
      <c r="G17" s="265"/>
      <c r="H17" s="204"/>
      <c r="I17" s="204"/>
      <c r="J17" s="204"/>
      <c r="K17" s="204"/>
      <c r="L17" s="204"/>
      <c r="M17" s="204"/>
      <c r="N17" s="204"/>
      <c r="O17" s="204"/>
      <c r="P17" s="204"/>
      <c r="Q17" s="204"/>
      <c r="R17" s="204"/>
      <c r="S17" s="204"/>
      <c r="T17" s="204"/>
      <c r="U17" s="204"/>
      <c r="V17" s="204"/>
      <c r="W17" s="204"/>
      <c r="X17" s="204"/>
      <c r="Y17" s="204"/>
      <c r="Z17" s="204"/>
    </row>
    <row r="18" ht="15.75" customHeight="1">
      <c r="A18" s="192"/>
      <c r="B18" s="192"/>
      <c r="C18" s="192"/>
      <c r="D18" s="192"/>
      <c r="E18" s="289"/>
      <c r="F18" s="290"/>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129"/>
      <c r="B19" s="129"/>
      <c r="C19" s="129"/>
      <c r="D19" s="129"/>
      <c r="E19" s="259"/>
      <c r="F19" s="228"/>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129"/>
      <c r="B20" s="129"/>
      <c r="C20" s="129"/>
      <c r="D20" s="129"/>
      <c r="E20" s="259"/>
      <c r="F20" s="228"/>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129"/>
      <c r="B21" s="129"/>
      <c r="C21" s="129"/>
      <c r="D21" s="129"/>
      <c r="E21" s="259"/>
      <c r="F21" s="228"/>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129"/>
      <c r="B22" s="129"/>
      <c r="C22" s="129"/>
      <c r="D22" s="129"/>
      <c r="E22" s="259"/>
      <c r="F22" s="228"/>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129"/>
      <c r="B23" s="129"/>
      <c r="C23" s="129"/>
      <c r="D23" s="129"/>
      <c r="E23" s="259"/>
      <c r="F23" s="228"/>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29"/>
      <c r="B24" s="129"/>
      <c r="C24" s="129"/>
      <c r="D24" s="129"/>
      <c r="E24" s="259"/>
      <c r="F24" s="228"/>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129"/>
      <c r="B25" s="129"/>
      <c r="C25" s="129"/>
      <c r="D25" s="129"/>
      <c r="E25" s="259"/>
      <c r="F25" s="228"/>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129"/>
      <c r="B26" s="129"/>
      <c r="C26" s="129"/>
      <c r="D26" s="129"/>
      <c r="E26" s="259"/>
      <c r="F26" s="228"/>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129"/>
      <c r="B27" s="129"/>
      <c r="C27" s="129"/>
      <c r="D27" s="129"/>
      <c r="E27" s="259"/>
      <c r="F27" s="228"/>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129"/>
      <c r="B28" s="129"/>
      <c r="C28" s="129"/>
      <c r="D28" s="129"/>
      <c r="E28" s="259"/>
      <c r="F28" s="228"/>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129"/>
      <c r="B29" s="129"/>
      <c r="C29" s="129"/>
      <c r="D29" s="129"/>
      <c r="E29" s="259"/>
      <c r="F29" s="228"/>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29"/>
      <c r="C30" s="129"/>
      <c r="D30" s="129"/>
      <c r="E30" s="259"/>
      <c r="F30" s="228"/>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29"/>
      <c r="C31" s="129"/>
      <c r="D31" s="129"/>
      <c r="E31" s="259"/>
      <c r="F31" s="228"/>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29"/>
      <c r="C32" s="129"/>
      <c r="D32" s="129"/>
      <c r="E32" s="259"/>
      <c r="F32" s="228"/>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29"/>
      <c r="C33" s="129"/>
      <c r="D33" s="129"/>
      <c r="E33" s="259"/>
      <c r="F33" s="228"/>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29"/>
      <c r="C34" s="129"/>
      <c r="D34" s="129"/>
      <c r="E34" s="259"/>
      <c r="F34" s="228"/>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29"/>
      <c r="C35" s="129"/>
      <c r="D35" s="129"/>
      <c r="E35" s="259"/>
      <c r="F35" s="228"/>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29"/>
      <c r="C36" s="129"/>
      <c r="D36" s="129"/>
      <c r="E36" s="259"/>
      <c r="F36" s="228"/>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29"/>
      <c r="C37" s="129"/>
      <c r="D37" s="129"/>
      <c r="E37" s="259"/>
      <c r="F37" s="228"/>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29"/>
      <c r="C38" s="129"/>
      <c r="D38" s="129"/>
      <c r="E38" s="259"/>
      <c r="F38" s="228"/>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29"/>
      <c r="C39" s="129"/>
      <c r="D39" s="129"/>
      <c r="E39" s="259"/>
      <c r="F39" s="228"/>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29"/>
      <c r="C40" s="129"/>
      <c r="D40" s="129"/>
      <c r="E40" s="259"/>
      <c r="F40" s="228"/>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29"/>
      <c r="C41" s="129"/>
      <c r="D41" s="129"/>
      <c r="E41" s="259"/>
      <c r="F41" s="228"/>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29"/>
      <c r="C42" s="129"/>
      <c r="D42" s="129"/>
      <c r="E42" s="259"/>
      <c r="F42" s="228"/>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29"/>
      <c r="C43" s="129"/>
      <c r="D43" s="129"/>
      <c r="E43" s="259"/>
      <c r="F43" s="228"/>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29"/>
      <c r="C44" s="129"/>
      <c r="D44" s="129"/>
      <c r="E44" s="259"/>
      <c r="F44" s="228"/>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29"/>
      <c r="C45" s="129"/>
      <c r="D45" s="129"/>
      <c r="E45" s="259"/>
      <c r="F45" s="228"/>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29"/>
      <c r="C46" s="129"/>
      <c r="D46" s="129"/>
      <c r="E46" s="259"/>
      <c r="F46" s="228"/>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29"/>
      <c r="C47" s="129"/>
      <c r="D47" s="129"/>
      <c r="E47" s="259"/>
      <c r="F47" s="228"/>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29"/>
      <c r="C48" s="129"/>
      <c r="D48" s="129"/>
      <c r="E48" s="259"/>
      <c r="F48" s="228"/>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29"/>
      <c r="C49" s="129"/>
      <c r="D49" s="129"/>
      <c r="E49" s="259"/>
      <c r="F49" s="228"/>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29"/>
      <c r="C50" s="129"/>
      <c r="D50" s="129"/>
      <c r="E50" s="259"/>
      <c r="F50" s="228"/>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29"/>
      <c r="C51" s="129"/>
      <c r="D51" s="129"/>
      <c r="E51" s="259"/>
      <c r="F51" s="228"/>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29"/>
      <c r="C52" s="129"/>
      <c r="D52" s="129"/>
      <c r="E52" s="259"/>
      <c r="F52" s="228"/>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29"/>
      <c r="C53" s="129"/>
      <c r="D53" s="129"/>
      <c r="E53" s="259"/>
      <c r="F53" s="228"/>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29"/>
      <c r="C54" s="129"/>
      <c r="D54" s="129"/>
      <c r="E54" s="259"/>
      <c r="F54" s="228"/>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29"/>
      <c r="C55" s="129"/>
      <c r="D55" s="129"/>
      <c r="E55" s="259"/>
      <c r="F55" s="228"/>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29"/>
      <c r="C56" s="129"/>
      <c r="D56" s="129"/>
      <c r="E56" s="259"/>
      <c r="F56" s="228"/>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29"/>
      <c r="C57" s="129"/>
      <c r="D57" s="129"/>
      <c r="E57" s="259"/>
      <c r="F57" s="228"/>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29"/>
      <c r="C58" s="129"/>
      <c r="D58" s="129"/>
      <c r="E58" s="259"/>
      <c r="F58" s="228"/>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29"/>
      <c r="C59" s="129"/>
      <c r="D59" s="129"/>
      <c r="E59" s="259"/>
      <c r="F59" s="228"/>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29"/>
      <c r="C60" s="129"/>
      <c r="D60" s="129"/>
      <c r="E60" s="259"/>
      <c r="F60" s="228"/>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29"/>
      <c r="C61" s="129"/>
      <c r="D61" s="129"/>
      <c r="E61" s="259"/>
      <c r="F61" s="228"/>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29"/>
      <c r="C62" s="129"/>
      <c r="D62" s="129"/>
      <c r="E62" s="259"/>
      <c r="F62" s="228"/>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29"/>
      <c r="C63" s="129"/>
      <c r="D63" s="129"/>
      <c r="E63" s="259"/>
      <c r="F63" s="228"/>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29"/>
      <c r="C64" s="129"/>
      <c r="D64" s="129"/>
      <c r="E64" s="259"/>
      <c r="F64" s="228"/>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29"/>
      <c r="C65" s="129"/>
      <c r="D65" s="129"/>
      <c r="E65" s="259"/>
      <c r="F65" s="228"/>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29"/>
      <c r="C66" s="129"/>
      <c r="D66" s="129"/>
      <c r="E66" s="259"/>
      <c r="F66" s="228"/>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29"/>
      <c r="C67" s="129"/>
      <c r="D67" s="129"/>
      <c r="E67" s="259"/>
      <c r="F67" s="228"/>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29"/>
      <c r="C68" s="129"/>
      <c r="D68" s="129"/>
      <c r="E68" s="259"/>
      <c r="F68" s="228"/>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29"/>
      <c r="C69" s="129"/>
      <c r="D69" s="129"/>
      <c r="E69" s="259"/>
      <c r="F69" s="228"/>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29"/>
      <c r="C70" s="129"/>
      <c r="D70" s="129"/>
      <c r="E70" s="259"/>
      <c r="F70" s="228"/>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29"/>
      <c r="C71" s="129"/>
      <c r="D71" s="129"/>
      <c r="E71" s="259"/>
      <c r="F71" s="228"/>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29"/>
      <c r="C72" s="129"/>
      <c r="D72" s="129"/>
      <c r="E72" s="259"/>
      <c r="F72" s="228"/>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29"/>
      <c r="C73" s="129"/>
      <c r="D73" s="129"/>
      <c r="E73" s="259"/>
      <c r="F73" s="228"/>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129"/>
      <c r="D74" s="129"/>
      <c r="E74" s="259"/>
      <c r="F74" s="228"/>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129"/>
      <c r="D75" s="129"/>
      <c r="E75" s="259"/>
      <c r="F75" s="228"/>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129"/>
      <c r="D76" s="129"/>
      <c r="E76" s="259"/>
      <c r="F76" s="228"/>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129"/>
      <c r="D77" s="129"/>
      <c r="E77" s="259"/>
      <c r="F77" s="228"/>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129"/>
      <c r="D78" s="129"/>
      <c r="E78" s="259"/>
      <c r="F78" s="228"/>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129"/>
      <c r="D79" s="129"/>
      <c r="E79" s="259"/>
      <c r="F79" s="228"/>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129"/>
      <c r="D80" s="129"/>
      <c r="E80" s="259"/>
      <c r="F80" s="228"/>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129"/>
      <c r="D81" s="129"/>
      <c r="E81" s="259"/>
      <c r="F81" s="228"/>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129"/>
      <c r="D82" s="129"/>
      <c r="E82" s="259"/>
      <c r="F82" s="228"/>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129"/>
      <c r="D83" s="129"/>
      <c r="E83" s="259"/>
      <c r="F83" s="228"/>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129"/>
      <c r="D84" s="129"/>
      <c r="E84" s="259"/>
      <c r="F84" s="228"/>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129"/>
      <c r="D85" s="129"/>
      <c r="E85" s="259"/>
      <c r="F85" s="228"/>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129"/>
      <c r="D86" s="129"/>
      <c r="E86" s="259"/>
      <c r="F86" s="228"/>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129"/>
      <c r="D87" s="129"/>
      <c r="E87" s="259"/>
      <c r="F87" s="228"/>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129"/>
      <c r="D88" s="129"/>
      <c r="E88" s="259"/>
      <c r="F88" s="228"/>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129"/>
      <c r="D89" s="129"/>
      <c r="E89" s="259"/>
      <c r="F89" s="228"/>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129"/>
      <c r="D90" s="129"/>
      <c r="E90" s="259"/>
      <c r="F90" s="228"/>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129"/>
      <c r="D91" s="129"/>
      <c r="E91" s="259"/>
      <c r="F91" s="228"/>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129"/>
      <c r="D92" s="129"/>
      <c r="E92" s="259"/>
      <c r="F92" s="228"/>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129"/>
      <c r="D93" s="129"/>
      <c r="E93" s="259"/>
      <c r="F93" s="228"/>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129"/>
      <c r="D94" s="129"/>
      <c r="E94" s="259"/>
      <c r="F94" s="228"/>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129"/>
      <c r="D95" s="129"/>
      <c r="E95" s="259"/>
      <c r="F95" s="228"/>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129"/>
      <c r="D96" s="129"/>
      <c r="E96" s="259"/>
      <c r="F96" s="228"/>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129"/>
      <c r="D97" s="129"/>
      <c r="E97" s="259"/>
      <c r="F97" s="228"/>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129"/>
      <c r="D98" s="129"/>
      <c r="E98" s="259"/>
      <c r="F98" s="228"/>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129"/>
      <c r="D99" s="129"/>
      <c r="E99" s="259"/>
      <c r="F99" s="228"/>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129"/>
      <c r="D100" s="129"/>
      <c r="E100" s="259"/>
      <c r="F100" s="228"/>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129"/>
      <c r="D101" s="129"/>
      <c r="E101" s="259"/>
      <c r="F101" s="228"/>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129"/>
      <c r="D102" s="129"/>
      <c r="E102" s="259"/>
      <c r="F102" s="228"/>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129"/>
      <c r="D103" s="129"/>
      <c r="E103" s="259"/>
      <c r="F103" s="228"/>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129"/>
      <c r="D104" s="129"/>
      <c r="E104" s="259"/>
      <c r="F104" s="228"/>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129"/>
      <c r="D105" s="129"/>
      <c r="E105" s="259"/>
      <c r="F105" s="228"/>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129"/>
      <c r="D106" s="129"/>
      <c r="E106" s="259"/>
      <c r="F106" s="228"/>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129"/>
      <c r="D107" s="129"/>
      <c r="E107" s="259"/>
      <c r="F107" s="228"/>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129"/>
      <c r="D108" s="129"/>
      <c r="E108" s="259"/>
      <c r="F108" s="228"/>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129"/>
      <c r="D109" s="129"/>
      <c r="E109" s="259"/>
      <c r="F109" s="228"/>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129"/>
      <c r="D110" s="129"/>
      <c r="E110" s="259"/>
      <c r="F110" s="228"/>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129"/>
      <c r="D111" s="129"/>
      <c r="E111" s="259"/>
      <c r="F111" s="228"/>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129"/>
      <c r="D112" s="129"/>
      <c r="E112" s="259"/>
      <c r="F112" s="228"/>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129"/>
      <c r="D113" s="129"/>
      <c r="E113" s="259"/>
      <c r="F113" s="228"/>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129"/>
      <c r="D114" s="129"/>
      <c r="E114" s="259"/>
      <c r="F114" s="228"/>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129"/>
      <c r="D115" s="129"/>
      <c r="E115" s="259"/>
      <c r="F115" s="228"/>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129"/>
      <c r="D116" s="129"/>
      <c r="E116" s="259"/>
      <c r="F116" s="228"/>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129"/>
      <c r="D117" s="129"/>
      <c r="E117" s="259"/>
      <c r="F117" s="228"/>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129"/>
      <c r="D118" s="129"/>
      <c r="E118" s="259"/>
      <c r="F118" s="228"/>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129"/>
      <c r="D119" s="129"/>
      <c r="E119" s="259"/>
      <c r="F119" s="228"/>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129"/>
      <c r="D120" s="129"/>
      <c r="E120" s="259"/>
      <c r="F120" s="228"/>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129"/>
      <c r="D121" s="129"/>
      <c r="E121" s="259"/>
      <c r="F121" s="228"/>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129"/>
      <c r="D122" s="129"/>
      <c r="E122" s="259"/>
      <c r="F122" s="228"/>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129"/>
      <c r="D123" s="129"/>
      <c r="E123" s="259"/>
      <c r="F123" s="228"/>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129"/>
      <c r="D124" s="129"/>
      <c r="E124" s="259"/>
      <c r="F124" s="228"/>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129"/>
      <c r="D125" s="129"/>
      <c r="E125" s="259"/>
      <c r="F125" s="228"/>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129"/>
      <c r="D126" s="129"/>
      <c r="E126" s="259"/>
      <c r="F126" s="228"/>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129"/>
      <c r="D127" s="129"/>
      <c r="E127" s="259"/>
      <c r="F127" s="228"/>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129"/>
      <c r="D128" s="129"/>
      <c r="E128" s="259"/>
      <c r="F128" s="228"/>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129"/>
      <c r="D129" s="129"/>
      <c r="E129" s="259"/>
      <c r="F129" s="228"/>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129"/>
      <c r="D130" s="129"/>
      <c r="E130" s="259"/>
      <c r="F130" s="228"/>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129"/>
      <c r="D131" s="129"/>
      <c r="E131" s="259"/>
      <c r="F131" s="228"/>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129"/>
      <c r="D132" s="129"/>
      <c r="E132" s="259"/>
      <c r="F132" s="228"/>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129"/>
      <c r="D133" s="129"/>
      <c r="E133" s="259"/>
      <c r="F133" s="228"/>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129"/>
      <c r="D134" s="129"/>
      <c r="E134" s="259"/>
      <c r="F134" s="228"/>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129"/>
      <c r="D135" s="129"/>
      <c r="E135" s="259"/>
      <c r="F135" s="228"/>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129"/>
      <c r="D136" s="129"/>
      <c r="E136" s="259"/>
      <c r="F136" s="228"/>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129"/>
      <c r="D137" s="129"/>
      <c r="E137" s="259"/>
      <c r="F137" s="228"/>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129"/>
      <c r="D138" s="129"/>
      <c r="E138" s="259"/>
      <c r="F138" s="228"/>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129"/>
      <c r="D139" s="129"/>
      <c r="E139" s="259"/>
      <c r="F139" s="228"/>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129"/>
      <c r="D140" s="129"/>
      <c r="E140" s="259"/>
      <c r="F140" s="228"/>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129"/>
      <c r="D141" s="129"/>
      <c r="E141" s="259"/>
      <c r="F141" s="228"/>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129"/>
      <c r="D142" s="129"/>
      <c r="E142" s="259"/>
      <c r="F142" s="228"/>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129"/>
      <c r="D143" s="129"/>
      <c r="E143" s="259"/>
      <c r="F143" s="228"/>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129"/>
      <c r="D144" s="129"/>
      <c r="E144" s="259"/>
      <c r="F144" s="228"/>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129"/>
      <c r="D145" s="129"/>
      <c r="E145" s="259"/>
      <c r="F145" s="228"/>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129"/>
      <c r="D146" s="129"/>
      <c r="E146" s="259"/>
      <c r="F146" s="228"/>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129"/>
      <c r="D147" s="129"/>
      <c r="E147" s="259"/>
      <c r="F147" s="228"/>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129"/>
      <c r="D148" s="129"/>
      <c r="E148" s="259"/>
      <c r="F148" s="228"/>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129"/>
      <c r="D149" s="129"/>
      <c r="E149" s="259"/>
      <c r="F149" s="228"/>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129"/>
      <c r="D150" s="129"/>
      <c r="E150" s="259"/>
      <c r="F150" s="228"/>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129"/>
      <c r="D151" s="129"/>
      <c r="E151" s="259"/>
      <c r="F151" s="228"/>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129"/>
      <c r="D152" s="129"/>
      <c r="E152" s="259"/>
      <c r="F152" s="228"/>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129"/>
      <c r="D153" s="129"/>
      <c r="E153" s="259"/>
      <c r="F153" s="228"/>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129"/>
      <c r="D154" s="129"/>
      <c r="E154" s="259"/>
      <c r="F154" s="228"/>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129"/>
      <c r="D155" s="129"/>
      <c r="E155" s="259"/>
      <c r="F155" s="228"/>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129"/>
      <c r="D156" s="129"/>
      <c r="E156" s="259"/>
      <c r="F156" s="228"/>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129"/>
      <c r="D157" s="129"/>
      <c r="E157" s="259"/>
      <c r="F157" s="228"/>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129"/>
      <c r="D158" s="129"/>
      <c r="E158" s="259"/>
      <c r="F158" s="228"/>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129"/>
      <c r="D159" s="129"/>
      <c r="E159" s="259"/>
      <c r="F159" s="228"/>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129"/>
      <c r="D160" s="129"/>
      <c r="E160" s="259"/>
      <c r="F160" s="228"/>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129"/>
      <c r="D161" s="129"/>
      <c r="E161" s="259"/>
      <c r="F161" s="228"/>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129"/>
      <c r="D162" s="129"/>
      <c r="E162" s="259"/>
      <c r="F162" s="228"/>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129"/>
      <c r="D163" s="129"/>
      <c r="E163" s="259"/>
      <c r="F163" s="228"/>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129"/>
      <c r="D164" s="129"/>
      <c r="E164" s="259"/>
      <c r="F164" s="228"/>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129"/>
      <c r="D165" s="129"/>
      <c r="E165" s="259"/>
      <c r="F165" s="228"/>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129"/>
      <c r="D166" s="129"/>
      <c r="E166" s="259"/>
      <c r="F166" s="228"/>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129"/>
      <c r="D167" s="129"/>
      <c r="E167" s="259"/>
      <c r="F167" s="228"/>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129"/>
      <c r="D168" s="129"/>
      <c r="E168" s="259"/>
      <c r="F168" s="228"/>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129"/>
      <c r="D169" s="129"/>
      <c r="E169" s="259"/>
      <c r="F169" s="228"/>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129"/>
      <c r="D170" s="129"/>
      <c r="E170" s="259"/>
      <c r="F170" s="228"/>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129"/>
      <c r="D171" s="129"/>
      <c r="E171" s="259"/>
      <c r="F171" s="228"/>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129"/>
      <c r="D172" s="129"/>
      <c r="E172" s="259"/>
      <c r="F172" s="228"/>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129"/>
      <c r="D173" s="129"/>
      <c r="E173" s="259"/>
      <c r="F173" s="228"/>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129"/>
      <c r="D174" s="129"/>
      <c r="E174" s="259"/>
      <c r="F174" s="228"/>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129"/>
      <c r="D175" s="129"/>
      <c r="E175" s="259"/>
      <c r="F175" s="228"/>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129"/>
      <c r="D176" s="129"/>
      <c r="E176" s="259"/>
      <c r="F176" s="228"/>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129"/>
      <c r="D177" s="129"/>
      <c r="E177" s="259"/>
      <c r="F177" s="228"/>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129"/>
      <c r="D178" s="129"/>
      <c r="E178" s="259"/>
      <c r="F178" s="228"/>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129"/>
      <c r="D179" s="129"/>
      <c r="E179" s="259"/>
      <c r="F179" s="228"/>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129"/>
      <c r="D180" s="129"/>
      <c r="E180" s="259"/>
      <c r="F180" s="228"/>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129"/>
      <c r="D181" s="129"/>
      <c r="E181" s="259"/>
      <c r="F181" s="228"/>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129"/>
      <c r="D182" s="129"/>
      <c r="E182" s="259"/>
      <c r="F182" s="228"/>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129"/>
      <c r="D183" s="129"/>
      <c r="E183" s="259"/>
      <c r="F183" s="228"/>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129"/>
      <c r="D184" s="129"/>
      <c r="E184" s="259"/>
      <c r="F184" s="228"/>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129"/>
      <c r="D185" s="129"/>
      <c r="E185" s="259"/>
      <c r="F185" s="228"/>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129"/>
      <c r="D186" s="129"/>
      <c r="E186" s="259"/>
      <c r="F186" s="228"/>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129"/>
      <c r="D187" s="129"/>
      <c r="E187" s="259"/>
      <c r="F187" s="228"/>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129"/>
      <c r="D188" s="129"/>
      <c r="E188" s="259"/>
      <c r="F188" s="228"/>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129"/>
      <c r="D189" s="129"/>
      <c r="E189" s="259"/>
      <c r="F189" s="228"/>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129"/>
      <c r="D190" s="129"/>
      <c r="E190" s="259"/>
      <c r="F190" s="228"/>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129"/>
      <c r="D191" s="129"/>
      <c r="E191" s="259"/>
      <c r="F191" s="228"/>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129"/>
      <c r="D192" s="129"/>
      <c r="E192" s="259"/>
      <c r="F192" s="228"/>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129"/>
      <c r="D193" s="129"/>
      <c r="E193" s="259"/>
      <c r="F193" s="228"/>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129"/>
      <c r="D194" s="129"/>
      <c r="E194" s="259"/>
      <c r="F194" s="228"/>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129"/>
      <c r="D195" s="129"/>
      <c r="E195" s="259"/>
      <c r="F195" s="228"/>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129"/>
      <c r="D196" s="129"/>
      <c r="E196" s="259"/>
      <c r="F196" s="228"/>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129"/>
      <c r="D197" s="129"/>
      <c r="E197" s="259"/>
      <c r="F197" s="228"/>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129"/>
      <c r="D198" s="129"/>
      <c r="E198" s="259"/>
      <c r="F198" s="228"/>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129"/>
      <c r="D199" s="129"/>
      <c r="E199" s="259"/>
      <c r="F199" s="228"/>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129"/>
      <c r="D200" s="129"/>
      <c r="E200" s="259"/>
      <c r="F200" s="228"/>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129"/>
      <c r="D201" s="129"/>
      <c r="E201" s="259"/>
      <c r="F201" s="228"/>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129"/>
      <c r="D202" s="129"/>
      <c r="E202" s="259"/>
      <c r="F202" s="228"/>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129"/>
      <c r="D203" s="129"/>
      <c r="E203" s="259"/>
      <c r="F203" s="228"/>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129"/>
      <c r="D204" s="129"/>
      <c r="E204" s="259"/>
      <c r="F204" s="228"/>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129"/>
      <c r="D205" s="129"/>
      <c r="E205" s="259"/>
      <c r="F205" s="228"/>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29"/>
      <c r="D206" s="129"/>
      <c r="E206" s="259"/>
      <c r="F206" s="228"/>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29"/>
      <c r="D207" s="129"/>
      <c r="E207" s="259"/>
      <c r="F207" s="228"/>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29"/>
      <c r="D208" s="129"/>
      <c r="E208" s="259"/>
      <c r="F208" s="228"/>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29"/>
      <c r="D209" s="129"/>
      <c r="E209" s="259"/>
      <c r="F209" s="228"/>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129"/>
      <c r="E210" s="259"/>
      <c r="F210" s="228"/>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29"/>
      <c r="D211" s="129"/>
      <c r="E211" s="259"/>
      <c r="F211" s="228"/>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29"/>
      <c r="D212" s="129"/>
      <c r="E212" s="259"/>
      <c r="F212" s="228"/>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129"/>
      <c r="E213" s="259"/>
      <c r="F213" s="228"/>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29"/>
      <c r="D214" s="129"/>
      <c r="E214" s="259"/>
      <c r="F214" s="228"/>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29"/>
      <c r="D215" s="129"/>
      <c r="E215" s="259"/>
      <c r="F215" s="228"/>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29"/>
      <c r="D216" s="129"/>
      <c r="E216" s="259"/>
      <c r="F216" s="228"/>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29"/>
      <c r="D217" s="129"/>
      <c r="E217" s="259"/>
      <c r="F217" s="228"/>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29"/>
      <c r="D218" s="129"/>
      <c r="E218" s="259"/>
      <c r="F218" s="228"/>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29"/>
      <c r="D219" s="129"/>
      <c r="E219" s="259"/>
      <c r="F219" s="228"/>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29"/>
      <c r="D220" s="129"/>
      <c r="E220" s="259"/>
      <c r="F220" s="228"/>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480314960629921" footer="0.0" header="0.0" left="0.2362204724409449" right="0.2362204724409449" top="0.7480314960629921"/>
  <pageSetup paperSize="9" orientation="portrait"/>
  <headerFooter>
    <oddFooter>&amp;R&amp;P of</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52.38"/>
    <col customWidth="1" min="3" max="3" width="6.88"/>
    <col customWidth="1" min="4" max="4" width="6.25"/>
    <col customWidth="1" min="5" max="5" width="9.88"/>
    <col customWidth="1" min="6" max="6" width="12.75"/>
    <col customWidth="1" min="7" max="26" width="7.88"/>
  </cols>
  <sheetData>
    <row r="1" ht="15.75" customHeight="1">
      <c r="A1" s="129" t="s">
        <v>19</v>
      </c>
      <c r="B1" s="129"/>
      <c r="C1" s="129"/>
      <c r="D1" s="129"/>
      <c r="E1" s="259"/>
      <c r="F1" s="228"/>
      <c r="G1" s="129"/>
      <c r="H1" s="129"/>
      <c r="I1" s="129"/>
      <c r="J1" s="129"/>
      <c r="K1" s="129"/>
      <c r="L1" s="129"/>
      <c r="M1" s="129"/>
      <c r="N1" s="129"/>
      <c r="O1" s="129"/>
      <c r="P1" s="129"/>
      <c r="Q1" s="129"/>
      <c r="R1" s="129"/>
      <c r="S1" s="129"/>
      <c r="T1" s="129"/>
      <c r="U1" s="129"/>
      <c r="V1" s="129"/>
      <c r="W1" s="129"/>
      <c r="X1" s="129"/>
      <c r="Y1" s="129"/>
      <c r="Z1" s="129"/>
    </row>
    <row r="2" ht="15.75" customHeight="1">
      <c r="A2" s="129" t="s">
        <v>918</v>
      </c>
      <c r="B2" s="129"/>
      <c r="C2" s="129"/>
      <c r="D2" s="129"/>
      <c r="E2" s="260"/>
      <c r="F2" s="229"/>
      <c r="G2" s="129"/>
      <c r="H2" s="129"/>
      <c r="I2" s="129"/>
      <c r="J2" s="129"/>
      <c r="K2" s="129"/>
      <c r="L2" s="129"/>
      <c r="M2" s="129"/>
      <c r="N2" s="129"/>
      <c r="O2" s="129"/>
      <c r="P2" s="129"/>
      <c r="Q2" s="129"/>
      <c r="R2" s="129"/>
      <c r="S2" s="129"/>
      <c r="T2" s="129"/>
      <c r="U2" s="129"/>
      <c r="V2" s="129"/>
      <c r="W2" s="129"/>
      <c r="X2" s="129"/>
      <c r="Y2" s="129"/>
      <c r="Z2" s="129"/>
    </row>
    <row r="3" ht="15.75" customHeight="1">
      <c r="A3" s="261" t="s">
        <v>21</v>
      </c>
      <c r="B3" s="80" t="s">
        <v>4</v>
      </c>
      <c r="C3" s="81" t="s">
        <v>22</v>
      </c>
      <c r="D3" s="81" t="s">
        <v>23</v>
      </c>
      <c r="E3" s="264"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266" t="s">
        <v>24</v>
      </c>
      <c r="F4" s="267" t="s">
        <v>25</v>
      </c>
      <c r="G4" s="204"/>
      <c r="H4" s="204"/>
      <c r="I4" s="204"/>
      <c r="J4" s="204"/>
      <c r="K4" s="204"/>
      <c r="L4" s="204"/>
      <c r="M4" s="204"/>
      <c r="N4" s="204"/>
      <c r="O4" s="204"/>
      <c r="P4" s="204"/>
      <c r="Q4" s="204"/>
      <c r="R4" s="204"/>
      <c r="S4" s="204"/>
      <c r="T4" s="204"/>
      <c r="U4" s="204"/>
      <c r="V4" s="204"/>
      <c r="W4" s="204"/>
      <c r="X4" s="204"/>
      <c r="Y4" s="204"/>
      <c r="Z4" s="204"/>
    </row>
    <row r="5" ht="15.75" customHeight="1">
      <c r="A5" s="291"/>
      <c r="B5" s="292"/>
      <c r="C5" s="293"/>
      <c r="D5" s="294"/>
      <c r="E5" s="295"/>
      <c r="F5" s="296"/>
      <c r="G5" s="129"/>
      <c r="H5" s="129"/>
      <c r="I5" s="129"/>
      <c r="J5" s="129"/>
      <c r="K5" s="129"/>
      <c r="L5" s="129"/>
      <c r="M5" s="129"/>
      <c r="N5" s="129"/>
      <c r="O5" s="129"/>
      <c r="P5" s="129"/>
      <c r="Q5" s="129"/>
      <c r="R5" s="129"/>
      <c r="S5" s="129"/>
      <c r="T5" s="129"/>
      <c r="U5" s="129"/>
      <c r="V5" s="129"/>
      <c r="W5" s="129"/>
      <c r="X5" s="129"/>
      <c r="Y5" s="129"/>
      <c r="Z5" s="129"/>
    </row>
    <row r="6" ht="15.75" customHeight="1">
      <c r="A6" s="297"/>
      <c r="B6" s="161" t="s">
        <v>919</v>
      </c>
      <c r="C6" s="54"/>
      <c r="D6" s="160"/>
      <c r="E6" s="278"/>
      <c r="F6" s="56"/>
      <c r="G6" s="129"/>
      <c r="H6" s="129"/>
      <c r="I6" s="129"/>
      <c r="J6" s="129"/>
      <c r="K6" s="129"/>
      <c r="L6" s="129"/>
      <c r="M6" s="129"/>
      <c r="N6" s="129"/>
      <c r="O6" s="129"/>
      <c r="P6" s="129"/>
      <c r="Q6" s="129"/>
      <c r="R6" s="129"/>
      <c r="S6" s="129"/>
      <c r="T6" s="129"/>
      <c r="U6" s="129"/>
      <c r="V6" s="129"/>
      <c r="W6" s="129"/>
      <c r="X6" s="129"/>
      <c r="Y6" s="129"/>
      <c r="Z6" s="129"/>
    </row>
    <row r="7" ht="15.75" customHeight="1">
      <c r="A7" s="298">
        <v>1.0</v>
      </c>
      <c r="B7" s="154" t="s">
        <v>920</v>
      </c>
      <c r="C7" s="54" t="s">
        <v>33</v>
      </c>
      <c r="D7" s="207">
        <v>4.0</v>
      </c>
      <c r="E7" s="159"/>
      <c r="F7" s="282">
        <f>E7*D7</f>
        <v>0</v>
      </c>
      <c r="G7" s="129"/>
      <c r="H7" s="129"/>
      <c r="I7" s="129"/>
      <c r="J7" s="129"/>
      <c r="K7" s="129"/>
      <c r="L7" s="129"/>
      <c r="M7" s="129"/>
      <c r="N7" s="129"/>
      <c r="O7" s="129"/>
      <c r="P7" s="129"/>
      <c r="Q7" s="129"/>
      <c r="R7" s="129"/>
      <c r="S7" s="129"/>
      <c r="T7" s="129"/>
      <c r="U7" s="129"/>
      <c r="V7" s="129"/>
      <c r="W7" s="129"/>
      <c r="X7" s="129"/>
      <c r="Y7" s="129"/>
      <c r="Z7" s="129"/>
    </row>
    <row r="8" ht="15.75" customHeight="1">
      <c r="A8" s="298"/>
      <c r="B8" s="154"/>
      <c r="C8" s="54"/>
      <c r="D8" s="153"/>
      <c r="E8" s="281"/>
      <c r="F8" s="282"/>
      <c r="G8" s="129"/>
      <c r="H8" s="129"/>
      <c r="I8" s="129"/>
      <c r="J8" s="129"/>
      <c r="K8" s="129"/>
      <c r="L8" s="129"/>
      <c r="M8" s="129"/>
      <c r="N8" s="129"/>
      <c r="O8" s="129"/>
      <c r="P8" s="129"/>
      <c r="Q8" s="129"/>
      <c r="R8" s="129"/>
      <c r="S8" s="129"/>
      <c r="T8" s="129"/>
      <c r="U8" s="129"/>
      <c r="V8" s="129"/>
      <c r="W8" s="129"/>
      <c r="X8" s="129"/>
      <c r="Y8" s="129"/>
      <c r="Z8" s="129"/>
    </row>
    <row r="9" ht="15.75" customHeight="1">
      <c r="A9" s="298">
        <v>2.0</v>
      </c>
      <c r="B9" s="154" t="s">
        <v>921</v>
      </c>
      <c r="C9" s="54" t="s">
        <v>33</v>
      </c>
      <c r="D9" s="207">
        <v>40.0</v>
      </c>
      <c r="E9" s="159"/>
      <c r="F9" s="282">
        <f>E9*D9</f>
        <v>0</v>
      </c>
      <c r="G9" s="129"/>
      <c r="H9" s="129"/>
      <c r="I9" s="129"/>
      <c r="J9" s="129"/>
      <c r="K9" s="129"/>
      <c r="L9" s="129"/>
      <c r="M9" s="129"/>
      <c r="N9" s="129"/>
      <c r="O9" s="129"/>
      <c r="P9" s="129"/>
      <c r="Q9" s="129"/>
      <c r="R9" s="129"/>
      <c r="S9" s="129"/>
      <c r="T9" s="129"/>
      <c r="U9" s="129"/>
      <c r="V9" s="129"/>
      <c r="W9" s="129"/>
      <c r="X9" s="129"/>
      <c r="Y9" s="129"/>
      <c r="Z9" s="129"/>
    </row>
    <row r="10" ht="15.75" customHeight="1">
      <c r="A10" s="298"/>
      <c r="B10" s="154"/>
      <c r="C10" s="54"/>
      <c r="D10" s="153"/>
      <c r="E10" s="281"/>
      <c r="F10" s="282"/>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298">
        <v>3.0</v>
      </c>
      <c r="B11" s="154" t="s">
        <v>922</v>
      </c>
      <c r="C11" s="54" t="s">
        <v>923</v>
      </c>
      <c r="D11" s="153">
        <v>280.0</v>
      </c>
      <c r="E11" s="159"/>
      <c r="F11" s="282">
        <f>E11*D11</f>
        <v>0</v>
      </c>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298"/>
      <c r="B12" s="154"/>
      <c r="C12" s="54"/>
      <c r="D12" s="153"/>
      <c r="E12" s="281"/>
      <c r="F12" s="242"/>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299"/>
      <c r="B13" s="50" t="s">
        <v>383</v>
      </c>
      <c r="C13" s="299"/>
      <c r="D13" s="299"/>
      <c r="E13" s="300"/>
      <c r="F13" s="301">
        <f>SUM(F6:F12)</f>
        <v>0</v>
      </c>
      <c r="G13" s="204"/>
      <c r="H13" s="204"/>
      <c r="I13" s="204"/>
      <c r="J13" s="204"/>
      <c r="K13" s="204"/>
      <c r="L13" s="204"/>
      <c r="M13" s="204"/>
      <c r="N13" s="204"/>
      <c r="O13" s="204"/>
      <c r="P13" s="204"/>
      <c r="Q13" s="204"/>
      <c r="R13" s="204"/>
      <c r="S13" s="204"/>
      <c r="T13" s="204"/>
      <c r="U13" s="204"/>
      <c r="V13" s="204"/>
      <c r="W13" s="204"/>
      <c r="X13" s="204"/>
      <c r="Y13" s="204"/>
      <c r="Z13" s="204"/>
    </row>
    <row r="14" ht="15.75" customHeight="1">
      <c r="A14" s="192"/>
      <c r="B14" s="192"/>
      <c r="C14" s="192"/>
      <c r="D14" s="192"/>
      <c r="E14" s="289"/>
      <c r="F14" s="228"/>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129"/>
      <c r="B15" s="129"/>
      <c r="C15" s="129"/>
      <c r="D15" s="129"/>
      <c r="E15" s="259"/>
      <c r="F15" s="228"/>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129"/>
      <c r="B16" s="129"/>
      <c r="C16" s="129"/>
      <c r="D16" s="129"/>
      <c r="E16" s="259"/>
      <c r="F16" s="228"/>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129"/>
      <c r="B17" s="129"/>
      <c r="C17" s="129"/>
      <c r="D17" s="129"/>
      <c r="E17" s="259"/>
      <c r="F17" s="228"/>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129"/>
      <c r="B18" s="129"/>
      <c r="C18" s="129"/>
      <c r="D18" s="129"/>
      <c r="E18" s="259"/>
      <c r="F18" s="228"/>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129"/>
      <c r="B19" s="129"/>
      <c r="C19" s="129"/>
      <c r="D19" s="129"/>
      <c r="E19" s="259"/>
      <c r="F19" s="228"/>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129"/>
      <c r="B20" s="129"/>
      <c r="C20" s="129"/>
      <c r="D20" s="129"/>
      <c r="E20" s="259"/>
      <c r="F20" s="228"/>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129"/>
      <c r="B21" s="129"/>
      <c r="C21" s="129"/>
      <c r="D21" s="129"/>
      <c r="E21" s="259"/>
      <c r="F21" s="228"/>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129"/>
      <c r="B22" s="129"/>
      <c r="C22" s="129"/>
      <c r="D22" s="129"/>
      <c r="E22" s="259"/>
      <c r="F22" s="228"/>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129"/>
      <c r="B23" s="129"/>
      <c r="C23" s="129"/>
      <c r="D23" s="129"/>
      <c r="E23" s="259"/>
      <c r="F23" s="228"/>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29"/>
      <c r="B24" s="129"/>
      <c r="C24" s="129"/>
      <c r="D24" s="129"/>
      <c r="E24" s="259"/>
      <c r="F24" s="228"/>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129"/>
      <c r="B25" s="129"/>
      <c r="C25" s="129"/>
      <c r="D25" s="129"/>
      <c r="E25" s="259"/>
      <c r="F25" s="228"/>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129"/>
      <c r="B26" s="129"/>
      <c r="C26" s="129"/>
      <c r="D26" s="129"/>
      <c r="E26" s="259"/>
      <c r="F26" s="228"/>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129"/>
      <c r="B27" s="129"/>
      <c r="C27" s="129"/>
      <c r="D27" s="129"/>
      <c r="E27" s="259"/>
      <c r="F27" s="228"/>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129"/>
      <c r="B28" s="129"/>
      <c r="C28" s="129"/>
      <c r="D28" s="129"/>
      <c r="E28" s="259"/>
      <c r="F28" s="228"/>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129"/>
      <c r="B29" s="129"/>
      <c r="C29" s="129"/>
      <c r="D29" s="129"/>
      <c r="E29" s="259"/>
      <c r="F29" s="228"/>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29"/>
      <c r="C30" s="129"/>
      <c r="D30" s="129"/>
      <c r="E30" s="259"/>
      <c r="F30" s="228"/>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29"/>
      <c r="C31" s="129"/>
      <c r="D31" s="129"/>
      <c r="E31" s="259"/>
      <c r="F31" s="228"/>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29"/>
      <c r="C32" s="129"/>
      <c r="D32" s="129"/>
      <c r="E32" s="259"/>
      <c r="F32" s="228"/>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29"/>
      <c r="C33" s="129"/>
      <c r="D33" s="129"/>
      <c r="E33" s="259"/>
      <c r="F33" s="228"/>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29"/>
      <c r="C34" s="129"/>
      <c r="D34" s="129"/>
      <c r="E34" s="259"/>
      <c r="F34" s="228"/>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29"/>
      <c r="C35" s="129"/>
      <c r="D35" s="129"/>
      <c r="E35" s="259"/>
      <c r="F35" s="228"/>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29"/>
      <c r="C36" s="129"/>
      <c r="D36" s="129"/>
      <c r="E36" s="259"/>
      <c r="F36" s="228"/>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29"/>
      <c r="C37" s="129"/>
      <c r="D37" s="129"/>
      <c r="E37" s="259"/>
      <c r="F37" s="228"/>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29"/>
      <c r="C38" s="129"/>
      <c r="D38" s="129"/>
      <c r="E38" s="259"/>
      <c r="F38" s="228"/>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29"/>
      <c r="C39" s="129"/>
      <c r="D39" s="129"/>
      <c r="E39" s="259"/>
      <c r="F39" s="228"/>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29"/>
      <c r="C40" s="129"/>
      <c r="D40" s="129"/>
      <c r="E40" s="259"/>
      <c r="F40" s="228"/>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29"/>
      <c r="C41" s="129"/>
      <c r="D41" s="129"/>
      <c r="E41" s="259"/>
      <c r="F41" s="228"/>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29"/>
      <c r="C42" s="129"/>
      <c r="D42" s="129"/>
      <c r="E42" s="259"/>
      <c r="F42" s="228"/>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29"/>
      <c r="C43" s="129"/>
      <c r="D43" s="129"/>
      <c r="E43" s="259"/>
      <c r="F43" s="228"/>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29"/>
      <c r="C44" s="129"/>
      <c r="D44" s="129"/>
      <c r="E44" s="259"/>
      <c r="F44" s="228"/>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29"/>
      <c r="C45" s="129"/>
      <c r="D45" s="129"/>
      <c r="E45" s="259"/>
      <c r="F45" s="228"/>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29"/>
      <c r="C46" s="129"/>
      <c r="D46" s="129"/>
      <c r="E46" s="259"/>
      <c r="F46" s="228"/>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29"/>
      <c r="C47" s="129"/>
      <c r="D47" s="129"/>
      <c r="E47" s="259"/>
      <c r="F47" s="228"/>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29"/>
      <c r="C48" s="129"/>
      <c r="D48" s="129"/>
      <c r="E48" s="259"/>
      <c r="F48" s="228"/>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29"/>
      <c r="C49" s="129"/>
      <c r="D49" s="129"/>
      <c r="E49" s="259"/>
      <c r="F49" s="228"/>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29"/>
      <c r="C50" s="129"/>
      <c r="D50" s="129"/>
      <c r="E50" s="259"/>
      <c r="F50" s="228"/>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29"/>
      <c r="C51" s="129"/>
      <c r="D51" s="129"/>
      <c r="E51" s="259"/>
      <c r="F51" s="228"/>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29"/>
      <c r="C52" s="129"/>
      <c r="D52" s="129"/>
      <c r="E52" s="259"/>
      <c r="F52" s="228"/>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29"/>
      <c r="C53" s="129"/>
      <c r="D53" s="129"/>
      <c r="E53" s="259"/>
      <c r="F53" s="228"/>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29"/>
      <c r="C54" s="129"/>
      <c r="D54" s="129"/>
      <c r="E54" s="259"/>
      <c r="F54" s="228"/>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29"/>
      <c r="C55" s="129"/>
      <c r="D55" s="129"/>
      <c r="E55" s="259"/>
      <c r="F55" s="228"/>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29"/>
      <c r="C56" s="129"/>
      <c r="D56" s="129"/>
      <c r="E56" s="259"/>
      <c r="F56" s="228"/>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29"/>
      <c r="C57" s="129"/>
      <c r="D57" s="129"/>
      <c r="E57" s="259"/>
      <c r="F57" s="228"/>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29"/>
      <c r="C58" s="129"/>
      <c r="D58" s="129"/>
      <c r="E58" s="259"/>
      <c r="F58" s="228"/>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29"/>
      <c r="C59" s="129"/>
      <c r="D59" s="129"/>
      <c r="E59" s="259"/>
      <c r="F59" s="228"/>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29"/>
      <c r="C60" s="129"/>
      <c r="D60" s="129"/>
      <c r="E60" s="259"/>
      <c r="F60" s="228"/>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29"/>
      <c r="C61" s="129"/>
      <c r="D61" s="129"/>
      <c r="E61" s="259"/>
      <c r="F61" s="228"/>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29"/>
      <c r="C62" s="129"/>
      <c r="D62" s="129"/>
      <c r="E62" s="259"/>
      <c r="F62" s="228"/>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29"/>
      <c r="C63" s="129"/>
      <c r="D63" s="129"/>
      <c r="E63" s="259"/>
      <c r="F63" s="228"/>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29"/>
      <c r="C64" s="129"/>
      <c r="D64" s="129"/>
      <c r="E64" s="259"/>
      <c r="F64" s="228"/>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29"/>
      <c r="C65" s="129"/>
      <c r="D65" s="129"/>
      <c r="E65" s="259"/>
      <c r="F65" s="228"/>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29"/>
      <c r="C66" s="129"/>
      <c r="D66" s="129"/>
      <c r="E66" s="259"/>
      <c r="F66" s="228"/>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29"/>
      <c r="C67" s="129"/>
      <c r="D67" s="129"/>
      <c r="E67" s="259"/>
      <c r="F67" s="228"/>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29"/>
      <c r="C68" s="129"/>
      <c r="D68" s="129"/>
      <c r="E68" s="259"/>
      <c r="F68" s="228"/>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29"/>
      <c r="C69" s="129"/>
      <c r="D69" s="129"/>
      <c r="E69" s="259"/>
      <c r="F69" s="228"/>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29"/>
      <c r="C70" s="129"/>
      <c r="D70" s="129"/>
      <c r="E70" s="259"/>
      <c r="F70" s="228"/>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29"/>
      <c r="C71" s="129"/>
      <c r="D71" s="129"/>
      <c r="E71" s="259"/>
      <c r="F71" s="228"/>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29"/>
      <c r="C72" s="129"/>
      <c r="D72" s="129"/>
      <c r="E72" s="259"/>
      <c r="F72" s="228"/>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29"/>
      <c r="C73" s="129"/>
      <c r="D73" s="129"/>
      <c r="E73" s="259"/>
      <c r="F73" s="228"/>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129"/>
      <c r="D74" s="129"/>
      <c r="E74" s="259"/>
      <c r="F74" s="228"/>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129"/>
      <c r="D75" s="129"/>
      <c r="E75" s="259"/>
      <c r="F75" s="228"/>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129"/>
      <c r="D76" s="129"/>
      <c r="E76" s="259"/>
      <c r="F76" s="228"/>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129"/>
      <c r="D77" s="129"/>
      <c r="E77" s="259"/>
      <c r="F77" s="228"/>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129"/>
      <c r="D78" s="129"/>
      <c r="E78" s="259"/>
      <c r="F78" s="228"/>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129"/>
      <c r="D79" s="129"/>
      <c r="E79" s="259"/>
      <c r="F79" s="228"/>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129"/>
      <c r="D80" s="129"/>
      <c r="E80" s="259"/>
      <c r="F80" s="228"/>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129"/>
      <c r="D81" s="129"/>
      <c r="E81" s="259"/>
      <c r="F81" s="228"/>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129"/>
      <c r="D82" s="129"/>
      <c r="E82" s="259"/>
      <c r="F82" s="228"/>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129"/>
      <c r="D83" s="129"/>
      <c r="E83" s="259"/>
      <c r="F83" s="228"/>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129"/>
      <c r="D84" s="129"/>
      <c r="E84" s="259"/>
      <c r="F84" s="228"/>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129"/>
      <c r="D85" s="129"/>
      <c r="E85" s="259"/>
      <c r="F85" s="228"/>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129"/>
      <c r="D86" s="129"/>
      <c r="E86" s="259"/>
      <c r="F86" s="228"/>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129"/>
      <c r="D87" s="129"/>
      <c r="E87" s="259"/>
      <c r="F87" s="228"/>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129"/>
      <c r="D88" s="129"/>
      <c r="E88" s="259"/>
      <c r="F88" s="228"/>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129"/>
      <c r="D89" s="129"/>
      <c r="E89" s="259"/>
      <c r="F89" s="228"/>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129"/>
      <c r="D90" s="129"/>
      <c r="E90" s="259"/>
      <c r="F90" s="228"/>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129"/>
      <c r="D91" s="129"/>
      <c r="E91" s="259"/>
      <c r="F91" s="228"/>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129"/>
      <c r="D92" s="129"/>
      <c r="E92" s="259"/>
      <c r="F92" s="228"/>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129"/>
      <c r="D93" s="129"/>
      <c r="E93" s="259"/>
      <c r="F93" s="228"/>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129"/>
      <c r="D94" s="129"/>
      <c r="E94" s="259"/>
      <c r="F94" s="228"/>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129"/>
      <c r="D95" s="129"/>
      <c r="E95" s="259"/>
      <c r="F95" s="228"/>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129"/>
      <c r="D96" s="129"/>
      <c r="E96" s="259"/>
      <c r="F96" s="228"/>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129"/>
      <c r="D97" s="129"/>
      <c r="E97" s="259"/>
      <c r="F97" s="228"/>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129"/>
      <c r="D98" s="129"/>
      <c r="E98" s="259"/>
      <c r="F98" s="228"/>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129"/>
      <c r="D99" s="129"/>
      <c r="E99" s="259"/>
      <c r="F99" s="228"/>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129"/>
      <c r="D100" s="129"/>
      <c r="E100" s="259"/>
      <c r="F100" s="228"/>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129"/>
      <c r="D101" s="129"/>
      <c r="E101" s="259"/>
      <c r="F101" s="228"/>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129"/>
      <c r="D102" s="129"/>
      <c r="E102" s="259"/>
      <c r="F102" s="228"/>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129"/>
      <c r="D103" s="129"/>
      <c r="E103" s="259"/>
      <c r="F103" s="228"/>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129"/>
      <c r="D104" s="129"/>
      <c r="E104" s="259"/>
      <c r="F104" s="228"/>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129"/>
      <c r="D105" s="129"/>
      <c r="E105" s="259"/>
      <c r="F105" s="228"/>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129"/>
      <c r="D106" s="129"/>
      <c r="E106" s="259"/>
      <c r="F106" s="228"/>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129"/>
      <c r="D107" s="129"/>
      <c r="E107" s="259"/>
      <c r="F107" s="228"/>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129"/>
      <c r="D108" s="129"/>
      <c r="E108" s="259"/>
      <c r="F108" s="228"/>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129"/>
      <c r="D109" s="129"/>
      <c r="E109" s="259"/>
      <c r="F109" s="228"/>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129"/>
      <c r="D110" s="129"/>
      <c r="E110" s="259"/>
      <c r="F110" s="228"/>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129"/>
      <c r="D111" s="129"/>
      <c r="E111" s="259"/>
      <c r="F111" s="228"/>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129"/>
      <c r="D112" s="129"/>
      <c r="E112" s="259"/>
      <c r="F112" s="228"/>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129"/>
      <c r="D113" s="129"/>
      <c r="E113" s="259"/>
      <c r="F113" s="228"/>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129"/>
      <c r="D114" s="129"/>
      <c r="E114" s="259"/>
      <c r="F114" s="228"/>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129"/>
      <c r="D115" s="129"/>
      <c r="E115" s="259"/>
      <c r="F115" s="228"/>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129"/>
      <c r="D116" s="129"/>
      <c r="E116" s="259"/>
      <c r="F116" s="228"/>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129"/>
      <c r="D117" s="129"/>
      <c r="E117" s="259"/>
      <c r="F117" s="228"/>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129"/>
      <c r="D118" s="129"/>
      <c r="E118" s="259"/>
      <c r="F118" s="228"/>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129"/>
      <c r="D119" s="129"/>
      <c r="E119" s="259"/>
      <c r="F119" s="228"/>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129"/>
      <c r="D120" s="129"/>
      <c r="E120" s="259"/>
      <c r="F120" s="228"/>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129"/>
      <c r="D121" s="129"/>
      <c r="E121" s="259"/>
      <c r="F121" s="228"/>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129"/>
      <c r="D122" s="129"/>
      <c r="E122" s="259"/>
      <c r="F122" s="228"/>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129"/>
      <c r="D123" s="129"/>
      <c r="E123" s="259"/>
      <c r="F123" s="228"/>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129"/>
      <c r="D124" s="129"/>
      <c r="E124" s="259"/>
      <c r="F124" s="228"/>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129"/>
      <c r="D125" s="129"/>
      <c r="E125" s="259"/>
      <c r="F125" s="228"/>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129"/>
      <c r="D126" s="129"/>
      <c r="E126" s="259"/>
      <c r="F126" s="228"/>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129"/>
      <c r="D127" s="129"/>
      <c r="E127" s="259"/>
      <c r="F127" s="228"/>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129"/>
      <c r="D128" s="129"/>
      <c r="E128" s="259"/>
      <c r="F128" s="228"/>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129"/>
      <c r="D129" s="129"/>
      <c r="E129" s="259"/>
      <c r="F129" s="228"/>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129"/>
      <c r="D130" s="129"/>
      <c r="E130" s="259"/>
      <c r="F130" s="228"/>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129"/>
      <c r="D131" s="129"/>
      <c r="E131" s="259"/>
      <c r="F131" s="228"/>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129"/>
      <c r="D132" s="129"/>
      <c r="E132" s="259"/>
      <c r="F132" s="228"/>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129"/>
      <c r="D133" s="129"/>
      <c r="E133" s="259"/>
      <c r="F133" s="228"/>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129"/>
      <c r="D134" s="129"/>
      <c r="E134" s="259"/>
      <c r="F134" s="228"/>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129"/>
      <c r="D135" s="129"/>
      <c r="E135" s="259"/>
      <c r="F135" s="228"/>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129"/>
      <c r="D136" s="129"/>
      <c r="E136" s="259"/>
      <c r="F136" s="228"/>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129"/>
      <c r="D137" s="129"/>
      <c r="E137" s="259"/>
      <c r="F137" s="228"/>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129"/>
      <c r="D138" s="129"/>
      <c r="E138" s="259"/>
      <c r="F138" s="228"/>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129"/>
      <c r="D139" s="129"/>
      <c r="E139" s="259"/>
      <c r="F139" s="228"/>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129"/>
      <c r="D140" s="129"/>
      <c r="E140" s="259"/>
      <c r="F140" s="228"/>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129"/>
      <c r="D141" s="129"/>
      <c r="E141" s="259"/>
      <c r="F141" s="228"/>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129"/>
      <c r="D142" s="129"/>
      <c r="E142" s="259"/>
      <c r="F142" s="228"/>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129"/>
      <c r="D143" s="129"/>
      <c r="E143" s="259"/>
      <c r="F143" s="228"/>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129"/>
      <c r="D144" s="129"/>
      <c r="E144" s="259"/>
      <c r="F144" s="228"/>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129"/>
      <c r="D145" s="129"/>
      <c r="E145" s="259"/>
      <c r="F145" s="228"/>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129"/>
      <c r="D146" s="129"/>
      <c r="E146" s="259"/>
      <c r="F146" s="228"/>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129"/>
      <c r="D147" s="129"/>
      <c r="E147" s="259"/>
      <c r="F147" s="228"/>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129"/>
      <c r="D148" s="129"/>
      <c r="E148" s="259"/>
      <c r="F148" s="228"/>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129"/>
      <c r="D149" s="129"/>
      <c r="E149" s="259"/>
      <c r="F149" s="228"/>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129"/>
      <c r="D150" s="129"/>
      <c r="E150" s="259"/>
      <c r="F150" s="228"/>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129"/>
      <c r="D151" s="129"/>
      <c r="E151" s="259"/>
      <c r="F151" s="228"/>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129"/>
      <c r="D152" s="129"/>
      <c r="E152" s="259"/>
      <c r="F152" s="228"/>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129"/>
      <c r="D153" s="129"/>
      <c r="E153" s="259"/>
      <c r="F153" s="228"/>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129"/>
      <c r="D154" s="129"/>
      <c r="E154" s="259"/>
      <c r="F154" s="228"/>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129"/>
      <c r="D155" s="129"/>
      <c r="E155" s="259"/>
      <c r="F155" s="228"/>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129"/>
      <c r="D156" s="129"/>
      <c r="E156" s="259"/>
      <c r="F156" s="228"/>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129"/>
      <c r="D157" s="129"/>
      <c r="E157" s="259"/>
      <c r="F157" s="228"/>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129"/>
      <c r="D158" s="129"/>
      <c r="E158" s="259"/>
      <c r="F158" s="228"/>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129"/>
      <c r="D159" s="129"/>
      <c r="E159" s="259"/>
      <c r="F159" s="228"/>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129"/>
      <c r="D160" s="129"/>
      <c r="E160" s="259"/>
      <c r="F160" s="228"/>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129"/>
      <c r="D161" s="129"/>
      <c r="E161" s="259"/>
      <c r="F161" s="228"/>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129"/>
      <c r="D162" s="129"/>
      <c r="E162" s="259"/>
      <c r="F162" s="228"/>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129"/>
      <c r="D163" s="129"/>
      <c r="E163" s="259"/>
      <c r="F163" s="228"/>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129"/>
      <c r="D164" s="129"/>
      <c r="E164" s="259"/>
      <c r="F164" s="228"/>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129"/>
      <c r="D165" s="129"/>
      <c r="E165" s="259"/>
      <c r="F165" s="228"/>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129"/>
      <c r="D166" s="129"/>
      <c r="E166" s="259"/>
      <c r="F166" s="228"/>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129"/>
      <c r="D167" s="129"/>
      <c r="E167" s="259"/>
      <c r="F167" s="228"/>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129"/>
      <c r="D168" s="129"/>
      <c r="E168" s="259"/>
      <c r="F168" s="228"/>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129"/>
      <c r="D169" s="129"/>
      <c r="E169" s="259"/>
      <c r="F169" s="228"/>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129"/>
      <c r="D170" s="129"/>
      <c r="E170" s="259"/>
      <c r="F170" s="228"/>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129"/>
      <c r="D171" s="129"/>
      <c r="E171" s="259"/>
      <c r="F171" s="228"/>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129"/>
      <c r="D172" s="129"/>
      <c r="E172" s="259"/>
      <c r="F172" s="228"/>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129"/>
      <c r="D173" s="129"/>
      <c r="E173" s="259"/>
      <c r="F173" s="228"/>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129"/>
      <c r="D174" s="129"/>
      <c r="E174" s="259"/>
      <c r="F174" s="228"/>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129"/>
      <c r="D175" s="129"/>
      <c r="E175" s="259"/>
      <c r="F175" s="228"/>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129"/>
      <c r="D176" s="129"/>
      <c r="E176" s="259"/>
      <c r="F176" s="228"/>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129"/>
      <c r="D177" s="129"/>
      <c r="E177" s="259"/>
      <c r="F177" s="228"/>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129"/>
      <c r="D178" s="129"/>
      <c r="E178" s="259"/>
      <c r="F178" s="228"/>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129"/>
      <c r="D179" s="129"/>
      <c r="E179" s="259"/>
      <c r="F179" s="228"/>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129"/>
      <c r="D180" s="129"/>
      <c r="E180" s="259"/>
      <c r="F180" s="228"/>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129"/>
      <c r="D181" s="129"/>
      <c r="E181" s="259"/>
      <c r="F181" s="228"/>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129"/>
      <c r="D182" s="129"/>
      <c r="E182" s="259"/>
      <c r="F182" s="228"/>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129"/>
      <c r="D183" s="129"/>
      <c r="E183" s="259"/>
      <c r="F183" s="228"/>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129"/>
      <c r="D184" s="129"/>
      <c r="E184" s="259"/>
      <c r="F184" s="228"/>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129"/>
      <c r="D185" s="129"/>
      <c r="E185" s="259"/>
      <c r="F185" s="228"/>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129"/>
      <c r="D186" s="129"/>
      <c r="E186" s="259"/>
      <c r="F186" s="228"/>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129"/>
      <c r="D187" s="129"/>
      <c r="E187" s="259"/>
      <c r="F187" s="228"/>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129"/>
      <c r="D188" s="129"/>
      <c r="E188" s="259"/>
      <c r="F188" s="228"/>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129"/>
      <c r="D189" s="129"/>
      <c r="E189" s="259"/>
      <c r="F189" s="228"/>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129"/>
      <c r="D190" s="129"/>
      <c r="E190" s="259"/>
      <c r="F190" s="228"/>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129"/>
      <c r="D191" s="129"/>
      <c r="E191" s="259"/>
      <c r="F191" s="228"/>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129"/>
      <c r="D192" s="129"/>
      <c r="E192" s="259"/>
      <c r="F192" s="228"/>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129"/>
      <c r="D193" s="129"/>
      <c r="E193" s="259"/>
      <c r="F193" s="228"/>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129"/>
      <c r="D194" s="129"/>
      <c r="E194" s="259"/>
      <c r="F194" s="228"/>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129"/>
      <c r="D195" s="129"/>
      <c r="E195" s="259"/>
      <c r="F195" s="228"/>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129"/>
      <c r="D196" s="129"/>
      <c r="E196" s="259"/>
      <c r="F196" s="228"/>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129"/>
      <c r="D197" s="129"/>
      <c r="E197" s="259"/>
      <c r="F197" s="228"/>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129"/>
      <c r="D198" s="129"/>
      <c r="E198" s="259"/>
      <c r="F198" s="228"/>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129"/>
      <c r="D199" s="129"/>
      <c r="E199" s="259"/>
      <c r="F199" s="228"/>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129"/>
      <c r="D200" s="129"/>
      <c r="E200" s="259"/>
      <c r="F200" s="228"/>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129"/>
      <c r="D201" s="129"/>
      <c r="E201" s="259"/>
      <c r="F201" s="228"/>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129"/>
      <c r="D202" s="129"/>
      <c r="E202" s="259"/>
      <c r="F202" s="228"/>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129"/>
      <c r="D203" s="129"/>
      <c r="E203" s="259"/>
      <c r="F203" s="228"/>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129"/>
      <c r="D204" s="129"/>
      <c r="E204" s="259"/>
      <c r="F204" s="228"/>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129"/>
      <c r="D205" s="129"/>
      <c r="E205" s="259"/>
      <c r="F205" s="228"/>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29"/>
      <c r="D206" s="129"/>
      <c r="E206" s="259"/>
      <c r="F206" s="228"/>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29"/>
      <c r="D207" s="129"/>
      <c r="E207" s="259"/>
      <c r="F207" s="228"/>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29"/>
      <c r="D208" s="129"/>
      <c r="E208" s="259"/>
      <c r="F208" s="228"/>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29"/>
      <c r="D209" s="129"/>
      <c r="E209" s="259"/>
      <c r="F209" s="228"/>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129"/>
      <c r="E210" s="259"/>
      <c r="F210" s="228"/>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29"/>
      <c r="D211" s="129"/>
      <c r="E211" s="259"/>
      <c r="F211" s="228"/>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29"/>
      <c r="D212" s="129"/>
      <c r="E212" s="259"/>
      <c r="F212" s="228"/>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129"/>
      <c r="E213" s="259"/>
      <c r="F213" s="228"/>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29"/>
      <c r="D214" s="129"/>
      <c r="E214" s="259"/>
      <c r="F214" s="228"/>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29"/>
      <c r="D215" s="129"/>
      <c r="E215" s="259"/>
      <c r="F215" s="228"/>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29"/>
      <c r="D216" s="129"/>
      <c r="E216" s="259"/>
      <c r="F216" s="228"/>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29"/>
      <c r="D217" s="129"/>
      <c r="E217" s="259"/>
      <c r="F217" s="228"/>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29"/>
      <c r="D218" s="129"/>
      <c r="E218" s="259"/>
      <c r="F218" s="228"/>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29"/>
      <c r="D219" s="129"/>
      <c r="E219" s="259"/>
      <c r="F219" s="228"/>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29"/>
      <c r="D220" s="129"/>
      <c r="E220" s="259"/>
      <c r="F220" s="228"/>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480314960629921" footer="0.0" header="0.0" left="0.2362204724409449" right="0.2362204724409449" top="0.7480314960629921"/>
  <pageSetup paperSize="9" orientation="portrait"/>
  <headerFooter>
    <oddFooter>&amp;R&amp;P of</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7.0"/>
    <col customWidth="1" min="2" max="2" width="64.25"/>
    <col customWidth="1" min="3" max="3" width="7.25"/>
    <col customWidth="1" min="4" max="4" width="6.25"/>
    <col customWidth="1" min="5" max="5" width="11.0"/>
    <col customWidth="1" min="6" max="6" width="13.25"/>
    <col customWidth="1" min="7" max="7" width="7.88"/>
    <col customWidth="1" min="8" max="8" width="4.75"/>
    <col customWidth="1" min="9" max="26" width="7.88"/>
  </cols>
  <sheetData>
    <row r="1" ht="15.75" customHeight="1">
      <c r="A1" s="129" t="s">
        <v>19</v>
      </c>
      <c r="B1" s="129"/>
      <c r="C1" s="129"/>
      <c r="D1" s="129"/>
      <c r="E1" s="259"/>
      <c r="F1" s="228"/>
      <c r="G1" s="129"/>
      <c r="H1" s="129"/>
      <c r="I1" s="129"/>
      <c r="J1" s="129"/>
      <c r="K1" s="129"/>
      <c r="L1" s="129"/>
      <c r="M1" s="129"/>
      <c r="N1" s="129"/>
      <c r="O1" s="129"/>
      <c r="P1" s="129"/>
      <c r="Q1" s="129"/>
      <c r="R1" s="129"/>
      <c r="S1" s="129"/>
      <c r="T1" s="129"/>
      <c r="U1" s="129"/>
      <c r="V1" s="129"/>
      <c r="W1" s="129"/>
      <c r="X1" s="129"/>
      <c r="Y1" s="129"/>
      <c r="Z1" s="129"/>
    </row>
    <row r="2" ht="15.75" customHeight="1">
      <c r="A2" s="129" t="s">
        <v>924</v>
      </c>
      <c r="B2" s="129"/>
      <c r="C2" s="129"/>
      <c r="D2" s="129"/>
      <c r="E2" s="260"/>
      <c r="F2" s="229"/>
      <c r="G2" s="129"/>
      <c r="H2" s="129"/>
      <c r="I2" s="129"/>
      <c r="J2" s="129"/>
      <c r="K2" s="129"/>
      <c r="L2" s="129"/>
      <c r="M2" s="129"/>
      <c r="N2" s="129"/>
      <c r="O2" s="129"/>
      <c r="P2" s="129"/>
      <c r="Q2" s="129"/>
      <c r="R2" s="129"/>
      <c r="S2" s="129"/>
      <c r="T2" s="129"/>
      <c r="U2" s="129"/>
      <c r="V2" s="129"/>
      <c r="W2" s="129"/>
      <c r="X2" s="129"/>
      <c r="Y2" s="129"/>
      <c r="Z2" s="129"/>
    </row>
    <row r="3" ht="15.75" customHeight="1">
      <c r="A3" s="261" t="s">
        <v>21</v>
      </c>
      <c r="B3" s="302" t="s">
        <v>4</v>
      </c>
      <c r="C3" s="303" t="s">
        <v>22</v>
      </c>
      <c r="D3" s="303" t="s">
        <v>23</v>
      </c>
      <c r="E3" s="264"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266" t="s">
        <v>24</v>
      </c>
      <c r="F4" s="267" t="s">
        <v>25</v>
      </c>
      <c r="G4" s="204"/>
      <c r="H4" s="204"/>
      <c r="I4" s="204"/>
      <c r="J4" s="204"/>
      <c r="K4" s="204"/>
      <c r="L4" s="204"/>
      <c r="M4" s="204"/>
      <c r="N4" s="204"/>
      <c r="O4" s="204"/>
      <c r="P4" s="204"/>
      <c r="Q4" s="204"/>
      <c r="R4" s="204"/>
      <c r="S4" s="204"/>
      <c r="T4" s="204"/>
      <c r="U4" s="204"/>
      <c r="V4" s="204"/>
      <c r="W4" s="204"/>
      <c r="X4" s="204"/>
      <c r="Y4" s="204"/>
      <c r="Z4" s="204"/>
    </row>
    <row r="5" ht="15.75" customHeight="1">
      <c r="A5" s="304" t="s">
        <v>621</v>
      </c>
      <c r="B5" s="145"/>
      <c r="C5" s="97"/>
      <c r="D5" s="97"/>
      <c r="E5" s="305"/>
      <c r="F5" s="241"/>
      <c r="G5" s="129"/>
      <c r="H5" s="129"/>
      <c r="I5" s="129"/>
      <c r="J5" s="129"/>
      <c r="K5" s="129"/>
      <c r="L5" s="129"/>
      <c r="M5" s="129"/>
      <c r="N5" s="129"/>
      <c r="O5" s="129"/>
      <c r="P5" s="129"/>
      <c r="Q5" s="129"/>
      <c r="R5" s="129"/>
      <c r="S5" s="129"/>
      <c r="T5" s="129"/>
      <c r="U5" s="129"/>
      <c r="V5" s="129"/>
      <c r="W5" s="129"/>
      <c r="X5" s="129"/>
      <c r="Y5" s="129"/>
      <c r="Z5" s="129"/>
    </row>
    <row r="6" ht="15.75" customHeight="1">
      <c r="A6" s="304"/>
      <c r="B6" s="154" t="s">
        <v>925</v>
      </c>
      <c r="C6" s="97"/>
      <c r="D6" s="97"/>
      <c r="E6" s="305"/>
      <c r="F6" s="241"/>
      <c r="G6" s="129"/>
      <c r="H6" s="129"/>
      <c r="I6" s="129"/>
      <c r="J6" s="129"/>
      <c r="K6" s="129"/>
      <c r="L6" s="129"/>
      <c r="M6" s="129"/>
      <c r="N6" s="129"/>
      <c r="O6" s="129"/>
      <c r="P6" s="129"/>
      <c r="Q6" s="129"/>
      <c r="R6" s="129"/>
      <c r="S6" s="129"/>
      <c r="T6" s="129"/>
      <c r="U6" s="129"/>
      <c r="V6" s="129"/>
      <c r="W6" s="129"/>
      <c r="X6" s="129"/>
      <c r="Y6" s="129"/>
      <c r="Z6" s="129"/>
    </row>
    <row r="7" ht="15.75" customHeight="1">
      <c r="A7" s="304"/>
      <c r="B7" s="154" t="s">
        <v>926</v>
      </c>
      <c r="C7" s="97"/>
      <c r="D7" s="97"/>
      <c r="E7" s="305"/>
      <c r="F7" s="241"/>
      <c r="G7" s="129"/>
      <c r="H7" s="129"/>
      <c r="I7" s="129"/>
      <c r="J7" s="129"/>
      <c r="K7" s="129"/>
      <c r="L7" s="129"/>
      <c r="M7" s="129"/>
      <c r="N7" s="129"/>
      <c r="O7" s="129"/>
      <c r="P7" s="129"/>
      <c r="Q7" s="129"/>
      <c r="R7" s="129"/>
      <c r="S7" s="129"/>
      <c r="T7" s="129"/>
      <c r="U7" s="129"/>
      <c r="V7" s="129"/>
      <c r="W7" s="129"/>
      <c r="X7" s="129"/>
      <c r="Y7" s="129"/>
      <c r="Z7" s="129"/>
    </row>
    <row r="8" ht="15.75" customHeight="1">
      <c r="A8" s="304"/>
      <c r="B8" s="154"/>
      <c r="C8" s="97"/>
      <c r="D8" s="97"/>
      <c r="E8" s="305"/>
      <c r="F8" s="241"/>
      <c r="G8" s="129"/>
      <c r="H8" s="129"/>
      <c r="I8" s="129"/>
      <c r="J8" s="129"/>
      <c r="K8" s="129"/>
      <c r="L8" s="129"/>
      <c r="M8" s="129"/>
      <c r="N8" s="129"/>
      <c r="O8" s="129"/>
      <c r="P8" s="129"/>
      <c r="Q8" s="129"/>
      <c r="R8" s="129"/>
      <c r="S8" s="129"/>
      <c r="T8" s="129"/>
      <c r="U8" s="129"/>
      <c r="V8" s="129"/>
      <c r="W8" s="129"/>
      <c r="X8" s="129"/>
      <c r="Y8" s="129"/>
      <c r="Z8" s="129"/>
    </row>
    <row r="9" ht="15.75" customHeight="1">
      <c r="A9" s="304">
        <v>1.0</v>
      </c>
      <c r="B9" s="154" t="s">
        <v>927</v>
      </c>
      <c r="C9" s="97"/>
      <c r="D9" s="97"/>
      <c r="E9" s="305"/>
      <c r="F9" s="241"/>
      <c r="G9" s="129"/>
      <c r="H9" s="129"/>
      <c r="I9" s="129"/>
      <c r="J9" s="129"/>
      <c r="K9" s="129"/>
      <c r="L9" s="129"/>
      <c r="M9" s="129"/>
      <c r="N9" s="129"/>
      <c r="O9" s="129"/>
      <c r="P9" s="129"/>
      <c r="Q9" s="129"/>
      <c r="R9" s="129"/>
      <c r="S9" s="129"/>
      <c r="T9" s="129"/>
      <c r="U9" s="129"/>
      <c r="V9" s="129"/>
      <c r="W9" s="129"/>
      <c r="X9" s="129"/>
      <c r="Y9" s="129"/>
      <c r="Z9" s="129"/>
    </row>
    <row r="10" ht="15.75" customHeight="1">
      <c r="A10" s="304" t="s">
        <v>51</v>
      </c>
      <c r="B10" s="154" t="s">
        <v>928</v>
      </c>
      <c r="C10" s="97" t="s">
        <v>33</v>
      </c>
      <c r="D10" s="153">
        <v>36.0</v>
      </c>
      <c r="E10" s="159"/>
      <c r="F10" s="282">
        <f>E10*D10</f>
        <v>0</v>
      </c>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304"/>
      <c r="B11" s="154"/>
      <c r="C11" s="97"/>
      <c r="D11" s="153"/>
      <c r="E11" s="281"/>
      <c r="F11" s="241"/>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304" t="s">
        <v>53</v>
      </c>
      <c r="B12" s="154" t="s">
        <v>929</v>
      </c>
      <c r="C12" s="97" t="s">
        <v>33</v>
      </c>
      <c r="D12" s="153">
        <v>20.0</v>
      </c>
      <c r="E12" s="271"/>
      <c r="F12" s="282">
        <f>E12*D12</f>
        <v>0</v>
      </c>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304"/>
      <c r="B13" s="154"/>
      <c r="C13" s="97"/>
      <c r="D13" s="153"/>
      <c r="E13" s="306"/>
      <c r="F13" s="241"/>
      <c r="G13" s="129"/>
      <c r="H13" s="129"/>
      <c r="I13" s="129"/>
      <c r="J13" s="129"/>
      <c r="K13" s="129"/>
      <c r="L13" s="129"/>
      <c r="M13" s="129"/>
      <c r="N13" s="129"/>
      <c r="O13" s="129"/>
      <c r="P13" s="129"/>
      <c r="Q13" s="129"/>
      <c r="R13" s="129"/>
      <c r="S13" s="129"/>
      <c r="T13" s="129"/>
      <c r="U13" s="129"/>
      <c r="V13" s="129"/>
      <c r="W13" s="129"/>
      <c r="X13" s="129"/>
      <c r="Y13" s="129"/>
      <c r="Z13" s="129"/>
    </row>
    <row r="14" ht="15.75" customHeight="1">
      <c r="A14" s="285"/>
      <c r="B14" s="286" t="s">
        <v>383</v>
      </c>
      <c r="C14" s="285"/>
      <c r="D14" s="285"/>
      <c r="E14" s="287"/>
      <c r="F14" s="288">
        <f>SUM(F10:F13)</f>
        <v>0</v>
      </c>
      <c r="G14" s="204"/>
      <c r="H14" s="204"/>
      <c r="I14" s="204"/>
      <c r="J14" s="204"/>
      <c r="K14" s="204"/>
      <c r="L14" s="204"/>
      <c r="M14" s="204"/>
      <c r="N14" s="204"/>
      <c r="O14" s="204"/>
      <c r="P14" s="204"/>
      <c r="Q14" s="204"/>
      <c r="R14" s="204"/>
      <c r="S14" s="204"/>
      <c r="T14" s="204"/>
      <c r="U14" s="204"/>
      <c r="V14" s="204"/>
      <c r="W14" s="204"/>
      <c r="X14" s="204"/>
      <c r="Y14" s="204"/>
      <c r="Z14" s="204"/>
    </row>
    <row r="15" ht="15.75" customHeight="1">
      <c r="A15" s="192"/>
      <c r="B15" s="192"/>
      <c r="C15" s="192"/>
      <c r="D15" s="192"/>
      <c r="E15" s="289"/>
      <c r="F15" s="228"/>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129"/>
      <c r="B16" s="129"/>
      <c r="C16" s="129"/>
      <c r="D16" s="129"/>
      <c r="E16" s="259"/>
      <c r="F16" s="228"/>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129"/>
      <c r="B17" s="129"/>
      <c r="C17" s="129"/>
      <c r="D17" s="129"/>
      <c r="E17" s="259"/>
      <c r="F17" s="228"/>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129"/>
      <c r="B18" s="129"/>
      <c r="C18" s="129"/>
      <c r="D18" s="129"/>
      <c r="E18" s="259"/>
      <c r="F18" s="228"/>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129"/>
      <c r="B19" s="129"/>
      <c r="C19" s="129"/>
      <c r="D19" s="129"/>
      <c r="E19" s="259"/>
      <c r="F19" s="228"/>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129"/>
      <c r="B20" s="129"/>
      <c r="C20" s="129"/>
      <c r="D20" s="129"/>
      <c r="E20" s="259"/>
      <c r="F20" s="228"/>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129"/>
      <c r="B21" s="129"/>
      <c r="C21" s="129"/>
      <c r="D21" s="129"/>
      <c r="E21" s="259"/>
      <c r="F21" s="228"/>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129"/>
      <c r="B22" s="129"/>
      <c r="C22" s="129"/>
      <c r="D22" s="129"/>
      <c r="E22" s="259"/>
      <c r="F22" s="228"/>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129"/>
      <c r="B23" s="129"/>
      <c r="C23" s="129"/>
      <c r="D23" s="129"/>
      <c r="E23" s="259"/>
      <c r="F23" s="228"/>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29"/>
      <c r="B24" s="129"/>
      <c r="C24" s="129"/>
      <c r="D24" s="129"/>
      <c r="E24" s="259"/>
      <c r="F24" s="228"/>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129"/>
      <c r="B25" s="129"/>
      <c r="C25" s="129"/>
      <c r="D25" s="129"/>
      <c r="E25" s="259"/>
      <c r="F25" s="228"/>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129"/>
      <c r="B26" s="129"/>
      <c r="C26" s="129"/>
      <c r="D26" s="129"/>
      <c r="E26" s="259"/>
      <c r="F26" s="228"/>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129"/>
      <c r="B27" s="129"/>
      <c r="C27" s="129"/>
      <c r="D27" s="129"/>
      <c r="E27" s="259"/>
      <c r="F27" s="228"/>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129"/>
      <c r="B28" s="129"/>
      <c r="C28" s="129"/>
      <c r="D28" s="129"/>
      <c r="E28" s="259"/>
      <c r="F28" s="228"/>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129"/>
      <c r="B29" s="129"/>
      <c r="C29" s="129"/>
      <c r="D29" s="129"/>
      <c r="E29" s="259"/>
      <c r="F29" s="228"/>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29"/>
      <c r="C30" s="129"/>
      <c r="D30" s="129"/>
      <c r="E30" s="259"/>
      <c r="F30" s="228"/>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29"/>
      <c r="C31" s="129"/>
      <c r="D31" s="129"/>
      <c r="E31" s="259"/>
      <c r="F31" s="228"/>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29"/>
      <c r="C32" s="129"/>
      <c r="D32" s="129"/>
      <c r="E32" s="259"/>
      <c r="F32" s="228"/>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29"/>
      <c r="C33" s="129"/>
      <c r="D33" s="129"/>
      <c r="E33" s="259"/>
      <c r="F33" s="228"/>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29"/>
      <c r="C34" s="129"/>
      <c r="D34" s="129"/>
      <c r="E34" s="259"/>
      <c r="F34" s="228"/>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29"/>
      <c r="C35" s="129"/>
      <c r="D35" s="129"/>
      <c r="E35" s="259"/>
      <c r="F35" s="228"/>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29"/>
      <c r="C36" s="129"/>
      <c r="D36" s="129"/>
      <c r="E36" s="259"/>
      <c r="F36" s="228"/>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29"/>
      <c r="C37" s="129"/>
      <c r="D37" s="129"/>
      <c r="E37" s="259"/>
      <c r="F37" s="228"/>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29"/>
      <c r="C38" s="129"/>
      <c r="D38" s="129"/>
      <c r="E38" s="259"/>
      <c r="F38" s="228"/>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29"/>
      <c r="C39" s="129"/>
      <c r="D39" s="129"/>
      <c r="E39" s="259"/>
      <c r="F39" s="228"/>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29"/>
      <c r="C40" s="129"/>
      <c r="D40" s="129"/>
      <c r="E40" s="259"/>
      <c r="F40" s="228"/>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29"/>
      <c r="C41" s="129"/>
      <c r="D41" s="129"/>
      <c r="E41" s="259"/>
      <c r="F41" s="228"/>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29"/>
      <c r="C42" s="129"/>
      <c r="D42" s="129"/>
      <c r="E42" s="259"/>
      <c r="F42" s="228"/>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29"/>
      <c r="C43" s="129"/>
      <c r="D43" s="129"/>
      <c r="E43" s="259"/>
      <c r="F43" s="228"/>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29"/>
      <c r="C44" s="129"/>
      <c r="D44" s="129"/>
      <c r="E44" s="259"/>
      <c r="F44" s="228"/>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29"/>
      <c r="C45" s="129"/>
      <c r="D45" s="129"/>
      <c r="E45" s="259"/>
      <c r="F45" s="228"/>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29"/>
      <c r="C46" s="129"/>
      <c r="D46" s="129"/>
      <c r="E46" s="259"/>
      <c r="F46" s="228"/>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29"/>
      <c r="C47" s="129"/>
      <c r="D47" s="129"/>
      <c r="E47" s="259"/>
      <c r="F47" s="228"/>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29"/>
      <c r="C48" s="129"/>
      <c r="D48" s="129"/>
      <c r="E48" s="259"/>
      <c r="F48" s="228"/>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29"/>
      <c r="C49" s="129"/>
      <c r="D49" s="129"/>
      <c r="E49" s="259"/>
      <c r="F49" s="228"/>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29"/>
      <c r="C50" s="129"/>
      <c r="D50" s="129"/>
      <c r="E50" s="259"/>
      <c r="F50" s="228"/>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29"/>
      <c r="C51" s="129"/>
      <c r="D51" s="129"/>
      <c r="E51" s="259"/>
      <c r="F51" s="228"/>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29"/>
      <c r="C52" s="129"/>
      <c r="D52" s="129"/>
      <c r="E52" s="259"/>
      <c r="F52" s="228"/>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29"/>
      <c r="C53" s="129"/>
      <c r="D53" s="129"/>
      <c r="E53" s="259"/>
      <c r="F53" s="228"/>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29"/>
      <c r="C54" s="129"/>
      <c r="D54" s="129"/>
      <c r="E54" s="259"/>
      <c r="F54" s="228"/>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29"/>
      <c r="C55" s="129"/>
      <c r="D55" s="129"/>
      <c r="E55" s="259"/>
      <c r="F55" s="228"/>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29"/>
      <c r="C56" s="129"/>
      <c r="D56" s="129"/>
      <c r="E56" s="259"/>
      <c r="F56" s="228"/>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29"/>
      <c r="C57" s="129"/>
      <c r="D57" s="129"/>
      <c r="E57" s="259"/>
      <c r="F57" s="228"/>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29"/>
      <c r="C58" s="129"/>
      <c r="D58" s="129"/>
      <c r="E58" s="259"/>
      <c r="F58" s="228"/>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29"/>
      <c r="C59" s="129"/>
      <c r="D59" s="129"/>
      <c r="E59" s="259"/>
      <c r="F59" s="228"/>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29"/>
      <c r="C60" s="129"/>
      <c r="D60" s="129"/>
      <c r="E60" s="259"/>
      <c r="F60" s="228"/>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29"/>
      <c r="C61" s="129"/>
      <c r="D61" s="129"/>
      <c r="E61" s="259"/>
      <c r="F61" s="228"/>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29"/>
      <c r="C62" s="129"/>
      <c r="D62" s="129"/>
      <c r="E62" s="259"/>
      <c r="F62" s="228"/>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29"/>
      <c r="C63" s="129"/>
      <c r="D63" s="129"/>
      <c r="E63" s="259"/>
      <c r="F63" s="228"/>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29"/>
      <c r="C64" s="129"/>
      <c r="D64" s="129"/>
      <c r="E64" s="259"/>
      <c r="F64" s="228"/>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29"/>
      <c r="C65" s="129"/>
      <c r="D65" s="129"/>
      <c r="E65" s="259"/>
      <c r="F65" s="228"/>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29"/>
      <c r="C66" s="129"/>
      <c r="D66" s="129"/>
      <c r="E66" s="259"/>
      <c r="F66" s="228"/>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29"/>
      <c r="C67" s="129"/>
      <c r="D67" s="129"/>
      <c r="E67" s="259"/>
      <c r="F67" s="228"/>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29"/>
      <c r="C68" s="129"/>
      <c r="D68" s="129"/>
      <c r="E68" s="259"/>
      <c r="F68" s="228"/>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29"/>
      <c r="C69" s="129"/>
      <c r="D69" s="129"/>
      <c r="E69" s="259"/>
      <c r="F69" s="228"/>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29"/>
      <c r="C70" s="129"/>
      <c r="D70" s="129"/>
      <c r="E70" s="259"/>
      <c r="F70" s="228"/>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29"/>
      <c r="C71" s="129"/>
      <c r="D71" s="129"/>
      <c r="E71" s="259"/>
      <c r="F71" s="228"/>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29"/>
      <c r="C72" s="129"/>
      <c r="D72" s="129"/>
      <c r="E72" s="259"/>
      <c r="F72" s="228"/>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29"/>
      <c r="C73" s="129"/>
      <c r="D73" s="129"/>
      <c r="E73" s="259"/>
      <c r="F73" s="228"/>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129"/>
      <c r="D74" s="129"/>
      <c r="E74" s="259"/>
      <c r="F74" s="228"/>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129"/>
      <c r="D75" s="129"/>
      <c r="E75" s="259"/>
      <c r="F75" s="228"/>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129"/>
      <c r="D76" s="129"/>
      <c r="E76" s="259"/>
      <c r="F76" s="228"/>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129"/>
      <c r="D77" s="129"/>
      <c r="E77" s="259"/>
      <c r="F77" s="228"/>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129"/>
      <c r="D78" s="129"/>
      <c r="E78" s="259"/>
      <c r="F78" s="228"/>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129"/>
      <c r="D79" s="129"/>
      <c r="E79" s="259"/>
      <c r="F79" s="228"/>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129"/>
      <c r="D80" s="129"/>
      <c r="E80" s="259"/>
      <c r="F80" s="228"/>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129"/>
      <c r="D81" s="129"/>
      <c r="E81" s="259"/>
      <c r="F81" s="228"/>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129"/>
      <c r="D82" s="129"/>
      <c r="E82" s="259"/>
      <c r="F82" s="228"/>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129"/>
      <c r="D83" s="129"/>
      <c r="E83" s="259"/>
      <c r="F83" s="228"/>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129"/>
      <c r="D84" s="129"/>
      <c r="E84" s="259"/>
      <c r="F84" s="228"/>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129"/>
      <c r="D85" s="129"/>
      <c r="E85" s="259"/>
      <c r="F85" s="228"/>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129"/>
      <c r="D86" s="129"/>
      <c r="E86" s="259"/>
      <c r="F86" s="228"/>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129"/>
      <c r="D87" s="129"/>
      <c r="E87" s="259"/>
      <c r="F87" s="228"/>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129"/>
      <c r="D88" s="129"/>
      <c r="E88" s="259"/>
      <c r="F88" s="228"/>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129"/>
      <c r="D89" s="129"/>
      <c r="E89" s="259"/>
      <c r="F89" s="228"/>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129"/>
      <c r="D90" s="129"/>
      <c r="E90" s="259"/>
      <c r="F90" s="228"/>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129"/>
      <c r="D91" s="129"/>
      <c r="E91" s="259"/>
      <c r="F91" s="228"/>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129"/>
      <c r="D92" s="129"/>
      <c r="E92" s="259"/>
      <c r="F92" s="228"/>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129"/>
      <c r="D93" s="129"/>
      <c r="E93" s="259"/>
      <c r="F93" s="228"/>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129"/>
      <c r="D94" s="129"/>
      <c r="E94" s="259"/>
      <c r="F94" s="228"/>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129"/>
      <c r="D95" s="129"/>
      <c r="E95" s="259"/>
      <c r="F95" s="228"/>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129"/>
      <c r="D96" s="129"/>
      <c r="E96" s="259"/>
      <c r="F96" s="228"/>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129"/>
      <c r="D97" s="129"/>
      <c r="E97" s="259"/>
      <c r="F97" s="228"/>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129"/>
      <c r="D98" s="129"/>
      <c r="E98" s="259"/>
      <c r="F98" s="228"/>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129"/>
      <c r="D99" s="129"/>
      <c r="E99" s="259"/>
      <c r="F99" s="228"/>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129"/>
      <c r="D100" s="129"/>
      <c r="E100" s="259"/>
      <c r="F100" s="228"/>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129"/>
      <c r="D101" s="129"/>
      <c r="E101" s="259"/>
      <c r="F101" s="228"/>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129"/>
      <c r="D102" s="129"/>
      <c r="E102" s="259"/>
      <c r="F102" s="228"/>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129"/>
      <c r="D103" s="129"/>
      <c r="E103" s="259"/>
      <c r="F103" s="228"/>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129"/>
      <c r="D104" s="129"/>
      <c r="E104" s="259"/>
      <c r="F104" s="228"/>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129"/>
      <c r="D105" s="129"/>
      <c r="E105" s="259"/>
      <c r="F105" s="228"/>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129"/>
      <c r="D106" s="129"/>
      <c r="E106" s="259"/>
      <c r="F106" s="228"/>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129"/>
      <c r="D107" s="129"/>
      <c r="E107" s="259"/>
      <c r="F107" s="228"/>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129"/>
      <c r="D108" s="129"/>
      <c r="E108" s="259"/>
      <c r="F108" s="228"/>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129"/>
      <c r="D109" s="129"/>
      <c r="E109" s="259"/>
      <c r="F109" s="228"/>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129"/>
      <c r="D110" s="129"/>
      <c r="E110" s="259"/>
      <c r="F110" s="228"/>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129"/>
      <c r="D111" s="129"/>
      <c r="E111" s="259"/>
      <c r="F111" s="228"/>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129"/>
      <c r="D112" s="129"/>
      <c r="E112" s="259"/>
      <c r="F112" s="228"/>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129"/>
      <c r="D113" s="129"/>
      <c r="E113" s="259"/>
      <c r="F113" s="228"/>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129"/>
      <c r="D114" s="129"/>
      <c r="E114" s="259"/>
      <c r="F114" s="228"/>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129"/>
      <c r="D115" s="129"/>
      <c r="E115" s="259"/>
      <c r="F115" s="228"/>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129"/>
      <c r="D116" s="129"/>
      <c r="E116" s="259"/>
      <c r="F116" s="228"/>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129"/>
      <c r="D117" s="129"/>
      <c r="E117" s="259"/>
      <c r="F117" s="228"/>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129"/>
      <c r="D118" s="129"/>
      <c r="E118" s="259"/>
      <c r="F118" s="228"/>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129"/>
      <c r="D119" s="129"/>
      <c r="E119" s="259"/>
      <c r="F119" s="228"/>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129"/>
      <c r="D120" s="129"/>
      <c r="E120" s="259"/>
      <c r="F120" s="228"/>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129"/>
      <c r="D121" s="129"/>
      <c r="E121" s="259"/>
      <c r="F121" s="228"/>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129"/>
      <c r="D122" s="129"/>
      <c r="E122" s="259"/>
      <c r="F122" s="228"/>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129"/>
      <c r="D123" s="129"/>
      <c r="E123" s="259"/>
      <c r="F123" s="228"/>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129"/>
      <c r="D124" s="129"/>
      <c r="E124" s="259"/>
      <c r="F124" s="228"/>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129"/>
      <c r="D125" s="129"/>
      <c r="E125" s="259"/>
      <c r="F125" s="228"/>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129"/>
      <c r="D126" s="129"/>
      <c r="E126" s="259"/>
      <c r="F126" s="228"/>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129"/>
      <c r="D127" s="129"/>
      <c r="E127" s="259"/>
      <c r="F127" s="228"/>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129"/>
      <c r="D128" s="129"/>
      <c r="E128" s="259"/>
      <c r="F128" s="228"/>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129"/>
      <c r="D129" s="129"/>
      <c r="E129" s="259"/>
      <c r="F129" s="228"/>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129"/>
      <c r="D130" s="129"/>
      <c r="E130" s="259"/>
      <c r="F130" s="228"/>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129"/>
      <c r="D131" s="129"/>
      <c r="E131" s="259"/>
      <c r="F131" s="228"/>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129"/>
      <c r="D132" s="129"/>
      <c r="E132" s="259"/>
      <c r="F132" s="228"/>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129"/>
      <c r="D133" s="129"/>
      <c r="E133" s="259"/>
      <c r="F133" s="228"/>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129"/>
      <c r="D134" s="129"/>
      <c r="E134" s="259"/>
      <c r="F134" s="228"/>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129"/>
      <c r="D135" s="129"/>
      <c r="E135" s="259"/>
      <c r="F135" s="228"/>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129"/>
      <c r="D136" s="129"/>
      <c r="E136" s="259"/>
      <c r="F136" s="228"/>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129"/>
      <c r="D137" s="129"/>
      <c r="E137" s="259"/>
      <c r="F137" s="228"/>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129"/>
      <c r="D138" s="129"/>
      <c r="E138" s="259"/>
      <c r="F138" s="228"/>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129"/>
      <c r="D139" s="129"/>
      <c r="E139" s="259"/>
      <c r="F139" s="228"/>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129"/>
      <c r="D140" s="129"/>
      <c r="E140" s="259"/>
      <c r="F140" s="228"/>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129"/>
      <c r="D141" s="129"/>
      <c r="E141" s="259"/>
      <c r="F141" s="228"/>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129"/>
      <c r="D142" s="129"/>
      <c r="E142" s="259"/>
      <c r="F142" s="228"/>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129"/>
      <c r="D143" s="129"/>
      <c r="E143" s="259"/>
      <c r="F143" s="228"/>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129"/>
      <c r="D144" s="129"/>
      <c r="E144" s="259"/>
      <c r="F144" s="228"/>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129"/>
      <c r="D145" s="129"/>
      <c r="E145" s="259"/>
      <c r="F145" s="228"/>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129"/>
      <c r="D146" s="129"/>
      <c r="E146" s="259"/>
      <c r="F146" s="228"/>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129"/>
      <c r="D147" s="129"/>
      <c r="E147" s="259"/>
      <c r="F147" s="228"/>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129"/>
      <c r="D148" s="129"/>
      <c r="E148" s="259"/>
      <c r="F148" s="228"/>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129"/>
      <c r="D149" s="129"/>
      <c r="E149" s="259"/>
      <c r="F149" s="228"/>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129"/>
      <c r="D150" s="129"/>
      <c r="E150" s="259"/>
      <c r="F150" s="228"/>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129"/>
      <c r="D151" s="129"/>
      <c r="E151" s="259"/>
      <c r="F151" s="228"/>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129"/>
      <c r="D152" s="129"/>
      <c r="E152" s="259"/>
      <c r="F152" s="228"/>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129"/>
      <c r="D153" s="129"/>
      <c r="E153" s="259"/>
      <c r="F153" s="228"/>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129"/>
      <c r="D154" s="129"/>
      <c r="E154" s="259"/>
      <c r="F154" s="228"/>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129"/>
      <c r="D155" s="129"/>
      <c r="E155" s="259"/>
      <c r="F155" s="228"/>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129"/>
      <c r="D156" s="129"/>
      <c r="E156" s="259"/>
      <c r="F156" s="228"/>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129"/>
      <c r="D157" s="129"/>
      <c r="E157" s="259"/>
      <c r="F157" s="228"/>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129"/>
      <c r="D158" s="129"/>
      <c r="E158" s="259"/>
      <c r="F158" s="228"/>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129"/>
      <c r="D159" s="129"/>
      <c r="E159" s="259"/>
      <c r="F159" s="228"/>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129"/>
      <c r="D160" s="129"/>
      <c r="E160" s="259"/>
      <c r="F160" s="228"/>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129"/>
      <c r="D161" s="129"/>
      <c r="E161" s="259"/>
      <c r="F161" s="228"/>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129"/>
      <c r="D162" s="129"/>
      <c r="E162" s="259"/>
      <c r="F162" s="228"/>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129"/>
      <c r="D163" s="129"/>
      <c r="E163" s="259"/>
      <c r="F163" s="228"/>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129"/>
      <c r="D164" s="129"/>
      <c r="E164" s="259"/>
      <c r="F164" s="228"/>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129"/>
      <c r="D165" s="129"/>
      <c r="E165" s="259"/>
      <c r="F165" s="228"/>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129"/>
      <c r="D166" s="129"/>
      <c r="E166" s="259"/>
      <c r="F166" s="228"/>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129"/>
      <c r="D167" s="129"/>
      <c r="E167" s="259"/>
      <c r="F167" s="228"/>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129"/>
      <c r="D168" s="129"/>
      <c r="E168" s="259"/>
      <c r="F168" s="228"/>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129"/>
      <c r="D169" s="129"/>
      <c r="E169" s="259"/>
      <c r="F169" s="228"/>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129"/>
      <c r="D170" s="129"/>
      <c r="E170" s="259"/>
      <c r="F170" s="228"/>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129"/>
      <c r="D171" s="129"/>
      <c r="E171" s="259"/>
      <c r="F171" s="228"/>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129"/>
      <c r="D172" s="129"/>
      <c r="E172" s="259"/>
      <c r="F172" s="228"/>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129"/>
      <c r="D173" s="129"/>
      <c r="E173" s="259"/>
      <c r="F173" s="228"/>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129"/>
      <c r="D174" s="129"/>
      <c r="E174" s="259"/>
      <c r="F174" s="228"/>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129"/>
      <c r="D175" s="129"/>
      <c r="E175" s="259"/>
      <c r="F175" s="228"/>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129"/>
      <c r="D176" s="129"/>
      <c r="E176" s="259"/>
      <c r="F176" s="228"/>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129"/>
      <c r="D177" s="129"/>
      <c r="E177" s="259"/>
      <c r="F177" s="228"/>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129"/>
      <c r="D178" s="129"/>
      <c r="E178" s="259"/>
      <c r="F178" s="228"/>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129"/>
      <c r="D179" s="129"/>
      <c r="E179" s="259"/>
      <c r="F179" s="228"/>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129"/>
      <c r="D180" s="129"/>
      <c r="E180" s="259"/>
      <c r="F180" s="228"/>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129"/>
      <c r="D181" s="129"/>
      <c r="E181" s="259"/>
      <c r="F181" s="228"/>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129"/>
      <c r="D182" s="129"/>
      <c r="E182" s="259"/>
      <c r="F182" s="228"/>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129"/>
      <c r="D183" s="129"/>
      <c r="E183" s="259"/>
      <c r="F183" s="228"/>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129"/>
      <c r="D184" s="129"/>
      <c r="E184" s="259"/>
      <c r="F184" s="228"/>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129"/>
      <c r="D185" s="129"/>
      <c r="E185" s="259"/>
      <c r="F185" s="228"/>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129"/>
      <c r="D186" s="129"/>
      <c r="E186" s="259"/>
      <c r="F186" s="228"/>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129"/>
      <c r="D187" s="129"/>
      <c r="E187" s="259"/>
      <c r="F187" s="228"/>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129"/>
      <c r="D188" s="129"/>
      <c r="E188" s="259"/>
      <c r="F188" s="228"/>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129"/>
      <c r="D189" s="129"/>
      <c r="E189" s="259"/>
      <c r="F189" s="228"/>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129"/>
      <c r="D190" s="129"/>
      <c r="E190" s="259"/>
      <c r="F190" s="228"/>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129"/>
      <c r="D191" s="129"/>
      <c r="E191" s="259"/>
      <c r="F191" s="228"/>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129"/>
      <c r="D192" s="129"/>
      <c r="E192" s="259"/>
      <c r="F192" s="228"/>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129"/>
      <c r="D193" s="129"/>
      <c r="E193" s="259"/>
      <c r="F193" s="228"/>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129"/>
      <c r="D194" s="129"/>
      <c r="E194" s="259"/>
      <c r="F194" s="228"/>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129"/>
      <c r="D195" s="129"/>
      <c r="E195" s="259"/>
      <c r="F195" s="228"/>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129"/>
      <c r="D196" s="129"/>
      <c r="E196" s="259"/>
      <c r="F196" s="228"/>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129"/>
      <c r="D197" s="129"/>
      <c r="E197" s="259"/>
      <c r="F197" s="228"/>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129"/>
      <c r="D198" s="129"/>
      <c r="E198" s="259"/>
      <c r="F198" s="228"/>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129"/>
      <c r="D199" s="129"/>
      <c r="E199" s="259"/>
      <c r="F199" s="228"/>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129"/>
      <c r="D200" s="129"/>
      <c r="E200" s="259"/>
      <c r="F200" s="228"/>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129"/>
      <c r="D201" s="129"/>
      <c r="E201" s="259"/>
      <c r="F201" s="228"/>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129"/>
      <c r="D202" s="129"/>
      <c r="E202" s="259"/>
      <c r="F202" s="228"/>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129"/>
      <c r="D203" s="129"/>
      <c r="E203" s="259"/>
      <c r="F203" s="228"/>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129"/>
      <c r="D204" s="129"/>
      <c r="E204" s="259"/>
      <c r="F204" s="228"/>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129"/>
      <c r="D205" s="129"/>
      <c r="E205" s="259"/>
      <c r="F205" s="228"/>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29"/>
      <c r="D206" s="129"/>
      <c r="E206" s="259"/>
      <c r="F206" s="228"/>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29"/>
      <c r="D207" s="129"/>
      <c r="E207" s="259"/>
      <c r="F207" s="228"/>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29"/>
      <c r="D208" s="129"/>
      <c r="E208" s="259"/>
      <c r="F208" s="228"/>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29"/>
      <c r="D209" s="129"/>
      <c r="E209" s="259"/>
      <c r="F209" s="228"/>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129"/>
      <c r="E210" s="259"/>
      <c r="F210" s="228"/>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29"/>
      <c r="D211" s="129"/>
      <c r="E211" s="259"/>
      <c r="F211" s="228"/>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29"/>
      <c r="D212" s="129"/>
      <c r="E212" s="259"/>
      <c r="F212" s="228"/>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129"/>
      <c r="E213" s="259"/>
      <c r="F213" s="228"/>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29"/>
      <c r="D214" s="129"/>
      <c r="E214" s="259"/>
      <c r="F214" s="228"/>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29"/>
      <c r="D215" s="129"/>
      <c r="E215" s="259"/>
      <c r="F215" s="228"/>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29"/>
      <c r="D216" s="129"/>
      <c r="E216" s="259"/>
      <c r="F216" s="228"/>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29"/>
      <c r="D217" s="129"/>
      <c r="E217" s="259"/>
      <c r="F217" s="228"/>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29"/>
      <c r="D218" s="129"/>
      <c r="E218" s="259"/>
      <c r="F218" s="228"/>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29"/>
      <c r="D219" s="129"/>
      <c r="E219" s="259"/>
      <c r="F219" s="228"/>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29"/>
      <c r="D220" s="129"/>
      <c r="E220" s="259"/>
      <c r="F220" s="228"/>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480314960629921" footer="0.0" header="0.0" left="0.2362204724409449" right="0.2362204724409449" top="0.7480314960629921"/>
  <pageSetup paperSize="9" orientation="portrait"/>
  <headerFooter>
    <oddFooter>&amp;R&amp;P of</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63.75"/>
    <col customWidth="1" min="3" max="3" width="5.0"/>
    <col customWidth="1" min="4" max="4" width="6.13"/>
    <col customWidth="1" min="5" max="5" width="10.88"/>
    <col customWidth="1" min="6" max="6" width="13.13"/>
    <col customWidth="1" min="7" max="26" width="7.75"/>
  </cols>
  <sheetData>
    <row r="1" ht="15.75" customHeight="1">
      <c r="A1" s="129" t="s">
        <v>19</v>
      </c>
      <c r="B1" s="196"/>
      <c r="C1" s="129"/>
      <c r="D1" s="129"/>
      <c r="E1" s="259"/>
      <c r="F1" s="228"/>
      <c r="G1" s="129"/>
      <c r="H1" s="129"/>
      <c r="I1" s="129"/>
      <c r="J1" s="129"/>
      <c r="K1" s="129"/>
      <c r="L1" s="129"/>
      <c r="M1" s="129"/>
      <c r="N1" s="129"/>
      <c r="O1" s="129"/>
      <c r="P1" s="129"/>
      <c r="Q1" s="129"/>
      <c r="R1" s="129"/>
      <c r="S1" s="129"/>
      <c r="T1" s="129"/>
      <c r="U1" s="129"/>
      <c r="V1" s="129"/>
      <c r="W1" s="129"/>
      <c r="X1" s="129"/>
      <c r="Y1" s="129"/>
      <c r="Z1" s="129"/>
    </row>
    <row r="2" ht="15.75" customHeight="1">
      <c r="A2" s="129" t="s">
        <v>930</v>
      </c>
      <c r="B2" s="196"/>
      <c r="C2" s="129"/>
      <c r="D2" s="129"/>
      <c r="E2" s="260"/>
      <c r="F2" s="229"/>
      <c r="G2" s="129"/>
      <c r="H2" s="129"/>
      <c r="I2" s="129"/>
      <c r="J2" s="129"/>
      <c r="K2" s="129"/>
      <c r="L2" s="129"/>
      <c r="M2" s="129"/>
      <c r="N2" s="129"/>
      <c r="O2" s="129"/>
      <c r="P2" s="129"/>
      <c r="Q2" s="129"/>
      <c r="R2" s="129"/>
      <c r="S2" s="129"/>
      <c r="T2" s="129"/>
      <c r="U2" s="129"/>
      <c r="V2" s="129"/>
      <c r="W2" s="129"/>
      <c r="X2" s="129"/>
      <c r="Y2" s="129"/>
      <c r="Z2" s="129"/>
    </row>
    <row r="3" ht="15.75" customHeight="1">
      <c r="A3" s="261" t="s">
        <v>21</v>
      </c>
      <c r="B3" s="80" t="s">
        <v>4</v>
      </c>
      <c r="C3" s="81" t="s">
        <v>22</v>
      </c>
      <c r="D3" s="80" t="s">
        <v>23</v>
      </c>
      <c r="E3" s="264"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266" t="s">
        <v>24</v>
      </c>
      <c r="F4" s="267" t="s">
        <v>25</v>
      </c>
      <c r="G4" s="204"/>
      <c r="H4" s="204"/>
      <c r="I4" s="204"/>
      <c r="J4" s="204"/>
      <c r="K4" s="204"/>
      <c r="L4" s="204"/>
      <c r="M4" s="204"/>
      <c r="N4" s="204"/>
      <c r="O4" s="204"/>
      <c r="P4" s="204"/>
      <c r="Q4" s="204"/>
      <c r="R4" s="204"/>
      <c r="S4" s="204"/>
      <c r="T4" s="204"/>
      <c r="U4" s="204"/>
      <c r="V4" s="204"/>
      <c r="W4" s="204"/>
      <c r="X4" s="204"/>
      <c r="Y4" s="204"/>
      <c r="Z4" s="204"/>
    </row>
    <row r="5" ht="15.75" customHeight="1">
      <c r="A5" s="54"/>
      <c r="B5" s="53"/>
      <c r="C5" s="54"/>
      <c r="D5" s="55"/>
      <c r="E5" s="159"/>
      <c r="F5" s="34"/>
      <c r="G5" s="129"/>
      <c r="H5" s="129"/>
      <c r="I5" s="129"/>
      <c r="J5" s="129"/>
      <c r="K5" s="129"/>
      <c r="L5" s="129"/>
      <c r="M5" s="129"/>
      <c r="N5" s="129"/>
      <c r="O5" s="129"/>
      <c r="P5" s="129"/>
      <c r="Q5" s="129"/>
      <c r="R5" s="129"/>
      <c r="S5" s="129"/>
      <c r="T5" s="129"/>
      <c r="U5" s="129"/>
      <c r="V5" s="129"/>
      <c r="W5" s="129"/>
      <c r="X5" s="129"/>
      <c r="Y5" s="129"/>
      <c r="Z5" s="129"/>
    </row>
    <row r="6" ht="15.75" customHeight="1">
      <c r="A6" s="59"/>
      <c r="B6" s="307" t="s">
        <v>931</v>
      </c>
      <c r="C6" s="308"/>
      <c r="D6" s="309"/>
      <c r="E6" s="310"/>
      <c r="F6" s="311"/>
      <c r="G6" s="129"/>
      <c r="H6" s="129"/>
      <c r="I6" s="129"/>
      <c r="J6" s="129"/>
      <c r="K6" s="129"/>
      <c r="L6" s="129"/>
      <c r="M6" s="129"/>
      <c r="N6" s="129"/>
      <c r="O6" s="129"/>
      <c r="P6" s="129"/>
      <c r="Q6" s="129"/>
      <c r="R6" s="129"/>
      <c r="S6" s="129"/>
      <c r="T6" s="129"/>
      <c r="U6" s="129"/>
      <c r="V6" s="129"/>
      <c r="W6" s="129"/>
      <c r="X6" s="129"/>
      <c r="Y6" s="129"/>
      <c r="Z6" s="129"/>
    </row>
    <row r="7" ht="15.75" customHeight="1">
      <c r="A7" s="54"/>
      <c r="B7" s="312" t="s">
        <v>932</v>
      </c>
      <c r="C7" s="313"/>
      <c r="D7" s="314"/>
      <c r="E7" s="281"/>
      <c r="F7" s="242"/>
      <c r="G7" s="129"/>
      <c r="H7" s="129"/>
      <c r="I7" s="129"/>
      <c r="J7" s="129"/>
      <c r="K7" s="129"/>
      <c r="L7" s="129"/>
      <c r="M7" s="129"/>
      <c r="N7" s="129"/>
      <c r="O7" s="129"/>
      <c r="P7" s="129"/>
      <c r="Q7" s="129"/>
      <c r="R7" s="129"/>
      <c r="S7" s="129"/>
      <c r="T7" s="129"/>
      <c r="U7" s="129"/>
      <c r="V7" s="129"/>
      <c r="W7" s="129"/>
      <c r="X7" s="129"/>
      <c r="Y7" s="129"/>
      <c r="Z7" s="129"/>
    </row>
    <row r="8" ht="15.75" customHeight="1">
      <c r="A8" s="54"/>
      <c r="B8" s="315" t="s">
        <v>933</v>
      </c>
      <c r="C8" s="313"/>
      <c r="D8" s="314"/>
      <c r="E8" s="281"/>
      <c r="F8" s="242"/>
      <c r="G8" s="129"/>
      <c r="H8" s="129"/>
      <c r="I8" s="129"/>
      <c r="J8" s="129"/>
      <c r="K8" s="129"/>
      <c r="L8" s="129"/>
      <c r="M8" s="129"/>
      <c r="N8" s="129"/>
      <c r="O8" s="129"/>
      <c r="P8" s="129"/>
      <c r="Q8" s="129"/>
      <c r="R8" s="129"/>
      <c r="S8" s="129"/>
      <c r="T8" s="129"/>
      <c r="U8" s="129"/>
      <c r="V8" s="129"/>
      <c r="W8" s="129"/>
      <c r="X8" s="129"/>
      <c r="Y8" s="129"/>
      <c r="Z8" s="129"/>
    </row>
    <row r="9" ht="15.75" customHeight="1">
      <c r="A9" s="54"/>
      <c r="B9" s="315" t="s">
        <v>934</v>
      </c>
      <c r="C9" s="313"/>
      <c r="D9" s="314"/>
      <c r="E9" s="281"/>
      <c r="F9" s="242"/>
      <c r="G9" s="129"/>
      <c r="H9" s="129"/>
      <c r="I9" s="129"/>
      <c r="J9" s="129"/>
      <c r="K9" s="129"/>
      <c r="L9" s="129"/>
      <c r="M9" s="129"/>
      <c r="N9" s="129"/>
      <c r="O9" s="129"/>
      <c r="P9" s="129"/>
      <c r="Q9" s="129"/>
      <c r="R9" s="129"/>
      <c r="S9" s="129"/>
      <c r="T9" s="129"/>
      <c r="U9" s="129"/>
      <c r="V9" s="129"/>
      <c r="W9" s="129"/>
      <c r="X9" s="129"/>
      <c r="Y9" s="129"/>
      <c r="Z9" s="129"/>
    </row>
    <row r="10" ht="15.75" customHeight="1">
      <c r="A10" s="54"/>
      <c r="B10" s="315" t="s">
        <v>935</v>
      </c>
      <c r="C10" s="313"/>
      <c r="D10" s="314"/>
      <c r="E10" s="281"/>
      <c r="F10" s="242"/>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54"/>
      <c r="B11" s="145" t="s">
        <v>936</v>
      </c>
      <c r="C11" s="313"/>
      <c r="D11" s="314"/>
      <c r="E11" s="281"/>
      <c r="F11" s="242"/>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54">
        <v>1.0</v>
      </c>
      <c r="B12" s="316" t="s">
        <v>937</v>
      </c>
      <c r="C12" s="313"/>
      <c r="D12" s="314"/>
      <c r="E12" s="281"/>
      <c r="F12" s="242"/>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54"/>
      <c r="B13" s="316" t="s">
        <v>938</v>
      </c>
      <c r="C13" s="313"/>
      <c r="D13" s="314"/>
      <c r="E13" s="281"/>
      <c r="F13" s="242"/>
      <c r="G13" s="129"/>
      <c r="H13" s="129"/>
      <c r="I13" s="129"/>
      <c r="J13" s="129"/>
      <c r="K13" s="129"/>
      <c r="L13" s="129"/>
      <c r="M13" s="129"/>
      <c r="N13" s="129"/>
      <c r="O13" s="129"/>
      <c r="P13" s="129"/>
      <c r="Q13" s="129"/>
      <c r="R13" s="129"/>
      <c r="S13" s="129"/>
      <c r="T13" s="129"/>
      <c r="U13" s="129"/>
      <c r="V13" s="129"/>
      <c r="W13" s="129"/>
      <c r="X13" s="129"/>
      <c r="Y13" s="129"/>
      <c r="Z13" s="129"/>
    </row>
    <row r="14" ht="150.0" customHeight="1">
      <c r="A14" s="54"/>
      <c r="B14" s="316" t="s">
        <v>939</v>
      </c>
      <c r="C14" s="61" t="s">
        <v>940</v>
      </c>
      <c r="D14" s="53">
        <v>4.0</v>
      </c>
      <c r="E14" s="159"/>
      <c r="F14" s="34">
        <f>E14*D14</f>
        <v>0</v>
      </c>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54"/>
      <c r="B15" s="316"/>
      <c r="C15" s="313"/>
      <c r="D15" s="53"/>
      <c r="E15" s="281"/>
      <c r="F15" s="34"/>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54">
        <v>2.0</v>
      </c>
      <c r="B16" s="316" t="s">
        <v>941</v>
      </c>
      <c r="C16" s="313" t="s">
        <v>940</v>
      </c>
      <c r="D16" s="53">
        <v>4.0</v>
      </c>
      <c r="E16" s="159"/>
      <c r="F16" s="34">
        <f>E16*D16</f>
        <v>0</v>
      </c>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54"/>
      <c r="B17" s="317"/>
      <c r="C17" s="313"/>
      <c r="D17" s="318"/>
      <c r="E17" s="281"/>
      <c r="F17" s="34"/>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54">
        <v>3.0</v>
      </c>
      <c r="B18" s="316" t="s">
        <v>942</v>
      </c>
      <c r="C18" s="313" t="s">
        <v>943</v>
      </c>
      <c r="D18" s="53">
        <v>50.0</v>
      </c>
      <c r="E18" s="159"/>
      <c r="F18" s="34">
        <f>E18*D18</f>
        <v>0</v>
      </c>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54"/>
      <c r="B19" s="316"/>
      <c r="C19" s="313"/>
      <c r="D19" s="318"/>
      <c r="E19" s="281"/>
      <c r="F19" s="34"/>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54">
        <v>4.0</v>
      </c>
      <c r="B20" s="316" t="s">
        <v>944</v>
      </c>
      <c r="C20" s="313" t="s">
        <v>940</v>
      </c>
      <c r="D20" s="53">
        <v>16.0</v>
      </c>
      <c r="E20" s="159"/>
      <c r="F20" s="34">
        <f>E20*D20</f>
        <v>0</v>
      </c>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54"/>
      <c r="B21" s="317"/>
      <c r="C21" s="313"/>
      <c r="D21" s="318"/>
      <c r="E21" s="281"/>
      <c r="F21" s="34"/>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54">
        <v>5.0</v>
      </c>
      <c r="B22" s="316" t="s">
        <v>945</v>
      </c>
      <c r="C22" s="313" t="s">
        <v>940</v>
      </c>
      <c r="D22" s="53">
        <v>32.0</v>
      </c>
      <c r="E22" s="159"/>
      <c r="F22" s="34">
        <f>E22*D22</f>
        <v>0</v>
      </c>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54"/>
      <c r="B23" s="317"/>
      <c r="C23" s="313"/>
      <c r="D23" s="318"/>
      <c r="E23" s="281"/>
      <c r="F23" s="34"/>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54">
        <v>6.0</v>
      </c>
      <c r="B24" s="316" t="s">
        <v>946</v>
      </c>
      <c r="C24" s="313" t="s">
        <v>33</v>
      </c>
      <c r="D24" s="53">
        <v>4.0</v>
      </c>
      <c r="E24" s="159"/>
      <c r="F24" s="34">
        <f>E24*D24</f>
        <v>0</v>
      </c>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54"/>
      <c r="B25" s="317"/>
      <c r="C25" s="313"/>
      <c r="D25" s="318"/>
      <c r="E25" s="281"/>
      <c r="F25" s="34"/>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54">
        <v>7.0</v>
      </c>
      <c r="B26" s="316" t="s">
        <v>947</v>
      </c>
      <c r="C26" s="313" t="s">
        <v>943</v>
      </c>
      <c r="D26" s="53">
        <v>60.0</v>
      </c>
      <c r="E26" s="159"/>
      <c r="F26" s="34">
        <f>E26*D26</f>
        <v>0</v>
      </c>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319"/>
      <c r="B27" s="145"/>
      <c r="C27" s="97"/>
      <c r="D27" s="314"/>
      <c r="E27" s="281"/>
      <c r="F27" s="242"/>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320"/>
      <c r="B28" s="321" t="s">
        <v>383</v>
      </c>
      <c r="C28" s="321"/>
      <c r="D28" s="322"/>
      <c r="E28" s="323"/>
      <c r="F28" s="324">
        <f>SUM(F14:F27)</f>
        <v>0</v>
      </c>
      <c r="G28" s="204"/>
      <c r="H28" s="204"/>
      <c r="I28" s="204"/>
      <c r="J28" s="204"/>
      <c r="K28" s="204"/>
      <c r="L28" s="204"/>
      <c r="M28" s="204"/>
      <c r="N28" s="204"/>
      <c r="O28" s="204"/>
      <c r="P28" s="204"/>
      <c r="Q28" s="204"/>
      <c r="R28" s="204"/>
      <c r="S28" s="204"/>
      <c r="T28" s="204"/>
      <c r="U28" s="204"/>
      <c r="V28" s="204"/>
      <c r="W28" s="204"/>
      <c r="X28" s="204"/>
      <c r="Y28" s="204"/>
      <c r="Z28" s="204"/>
    </row>
    <row r="29" ht="15.75" customHeight="1">
      <c r="A29" s="129"/>
      <c r="B29" s="196"/>
      <c r="C29" s="129"/>
      <c r="D29" s="129"/>
      <c r="E29" s="259"/>
      <c r="F29" s="228"/>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96"/>
      <c r="C30" s="129"/>
      <c r="D30" s="129"/>
      <c r="E30" s="259"/>
      <c r="F30" s="228"/>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96"/>
      <c r="C31" s="129"/>
      <c r="D31" s="129"/>
      <c r="E31" s="259"/>
      <c r="F31" s="228"/>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96"/>
      <c r="C32" s="129"/>
      <c r="D32" s="129"/>
      <c r="E32" s="259"/>
      <c r="F32" s="228"/>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96"/>
      <c r="C33" s="129"/>
      <c r="D33" s="129"/>
      <c r="E33" s="259"/>
      <c r="F33" s="228"/>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96"/>
      <c r="C34" s="129"/>
      <c r="D34" s="129"/>
      <c r="E34" s="259"/>
      <c r="F34" s="228"/>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96"/>
      <c r="C35" s="129"/>
      <c r="D35" s="129"/>
      <c r="E35" s="259"/>
      <c r="F35" s="228"/>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96"/>
      <c r="C36" s="129"/>
      <c r="D36" s="129"/>
      <c r="E36" s="259"/>
      <c r="F36" s="228"/>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96"/>
      <c r="C37" s="129"/>
      <c r="D37" s="129"/>
      <c r="E37" s="259"/>
      <c r="F37" s="228"/>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96"/>
      <c r="C38" s="129"/>
      <c r="D38" s="129"/>
      <c r="E38" s="259"/>
      <c r="F38" s="228"/>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96"/>
      <c r="C39" s="129"/>
      <c r="D39" s="129"/>
      <c r="E39" s="259"/>
      <c r="F39" s="228"/>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96"/>
      <c r="C40" s="129"/>
      <c r="D40" s="129"/>
      <c r="E40" s="259"/>
      <c r="F40" s="228"/>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96"/>
      <c r="C41" s="129"/>
      <c r="D41" s="129"/>
      <c r="E41" s="259"/>
      <c r="F41" s="228"/>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96"/>
      <c r="C42" s="129"/>
      <c r="D42" s="129"/>
      <c r="E42" s="259"/>
      <c r="F42" s="228"/>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96"/>
      <c r="C43" s="129"/>
      <c r="D43" s="129"/>
      <c r="E43" s="259"/>
      <c r="F43" s="228"/>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96"/>
      <c r="C44" s="129"/>
      <c r="D44" s="129"/>
      <c r="E44" s="259"/>
      <c r="F44" s="228"/>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96"/>
      <c r="C45" s="129"/>
      <c r="D45" s="129"/>
      <c r="E45" s="259"/>
      <c r="F45" s="228"/>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96"/>
      <c r="C46" s="129"/>
      <c r="D46" s="129"/>
      <c r="E46" s="259"/>
      <c r="F46" s="228"/>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96"/>
      <c r="C47" s="129"/>
      <c r="D47" s="129"/>
      <c r="E47" s="259"/>
      <c r="F47" s="228"/>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96"/>
      <c r="C48" s="129"/>
      <c r="D48" s="129"/>
      <c r="E48" s="259"/>
      <c r="F48" s="228"/>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96"/>
      <c r="C49" s="129"/>
      <c r="D49" s="129"/>
      <c r="E49" s="259"/>
      <c r="F49" s="228"/>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96"/>
      <c r="C50" s="129"/>
      <c r="D50" s="129"/>
      <c r="E50" s="259"/>
      <c r="F50" s="228"/>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96"/>
      <c r="C51" s="129"/>
      <c r="D51" s="129"/>
      <c r="E51" s="259"/>
      <c r="F51" s="228"/>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96"/>
      <c r="C52" s="129"/>
      <c r="D52" s="129"/>
      <c r="E52" s="259"/>
      <c r="F52" s="228"/>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96"/>
      <c r="C53" s="129"/>
      <c r="D53" s="129"/>
      <c r="E53" s="259"/>
      <c r="F53" s="228"/>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96"/>
      <c r="C54" s="129"/>
      <c r="D54" s="129"/>
      <c r="E54" s="259"/>
      <c r="F54" s="228"/>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96"/>
      <c r="C55" s="129"/>
      <c r="D55" s="129"/>
      <c r="E55" s="259"/>
      <c r="F55" s="228"/>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96"/>
      <c r="C56" s="129"/>
      <c r="D56" s="129"/>
      <c r="E56" s="259"/>
      <c r="F56" s="228"/>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96"/>
      <c r="C57" s="129"/>
      <c r="D57" s="129"/>
      <c r="E57" s="259"/>
      <c r="F57" s="228"/>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96"/>
      <c r="C58" s="129"/>
      <c r="D58" s="129"/>
      <c r="E58" s="259"/>
      <c r="F58" s="228"/>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96"/>
      <c r="C59" s="129"/>
      <c r="D59" s="129"/>
      <c r="E59" s="259"/>
      <c r="F59" s="228"/>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96"/>
      <c r="C60" s="129"/>
      <c r="D60" s="129"/>
      <c r="E60" s="259"/>
      <c r="F60" s="228"/>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96"/>
      <c r="C61" s="129"/>
      <c r="D61" s="129"/>
      <c r="E61" s="259"/>
      <c r="F61" s="228"/>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96"/>
      <c r="C62" s="129"/>
      <c r="D62" s="129"/>
      <c r="E62" s="259"/>
      <c r="F62" s="228"/>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96"/>
      <c r="C63" s="129"/>
      <c r="D63" s="129"/>
      <c r="E63" s="259"/>
      <c r="F63" s="228"/>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96"/>
      <c r="C64" s="129"/>
      <c r="D64" s="129"/>
      <c r="E64" s="259"/>
      <c r="F64" s="228"/>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96"/>
      <c r="C65" s="129"/>
      <c r="D65" s="129"/>
      <c r="E65" s="259"/>
      <c r="F65" s="228"/>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96"/>
      <c r="C66" s="129"/>
      <c r="D66" s="129"/>
      <c r="E66" s="259"/>
      <c r="F66" s="228"/>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96"/>
      <c r="C67" s="129"/>
      <c r="D67" s="129"/>
      <c r="E67" s="259"/>
      <c r="F67" s="228"/>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96"/>
      <c r="C68" s="129"/>
      <c r="D68" s="129"/>
      <c r="E68" s="259"/>
      <c r="F68" s="228"/>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96"/>
      <c r="C69" s="129"/>
      <c r="D69" s="129"/>
      <c r="E69" s="259"/>
      <c r="F69" s="228"/>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96"/>
      <c r="C70" s="129"/>
      <c r="D70" s="129"/>
      <c r="E70" s="259"/>
      <c r="F70" s="228"/>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96"/>
      <c r="C71" s="129"/>
      <c r="D71" s="129"/>
      <c r="E71" s="259"/>
      <c r="F71" s="228"/>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96"/>
      <c r="C72" s="129"/>
      <c r="D72" s="129"/>
      <c r="E72" s="259"/>
      <c r="F72" s="228"/>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96"/>
      <c r="C73" s="129"/>
      <c r="D73" s="129"/>
      <c r="E73" s="259"/>
      <c r="F73" s="228"/>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96"/>
      <c r="C74" s="129"/>
      <c r="D74" s="129"/>
      <c r="E74" s="259"/>
      <c r="F74" s="228"/>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96"/>
      <c r="C75" s="129"/>
      <c r="D75" s="129"/>
      <c r="E75" s="259"/>
      <c r="F75" s="228"/>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96"/>
      <c r="C76" s="129"/>
      <c r="D76" s="129"/>
      <c r="E76" s="259"/>
      <c r="F76" s="228"/>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96"/>
      <c r="C77" s="129"/>
      <c r="D77" s="129"/>
      <c r="E77" s="259"/>
      <c r="F77" s="228"/>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96"/>
      <c r="C78" s="129"/>
      <c r="D78" s="129"/>
      <c r="E78" s="259"/>
      <c r="F78" s="228"/>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96"/>
      <c r="C79" s="129"/>
      <c r="D79" s="129"/>
      <c r="E79" s="259"/>
      <c r="F79" s="228"/>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96"/>
      <c r="C80" s="129"/>
      <c r="D80" s="129"/>
      <c r="E80" s="259"/>
      <c r="F80" s="228"/>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96"/>
      <c r="C81" s="129"/>
      <c r="D81" s="129"/>
      <c r="E81" s="259"/>
      <c r="F81" s="228"/>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96"/>
      <c r="C82" s="129"/>
      <c r="D82" s="129"/>
      <c r="E82" s="259"/>
      <c r="F82" s="228"/>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96"/>
      <c r="C83" s="129"/>
      <c r="D83" s="129"/>
      <c r="E83" s="259"/>
      <c r="F83" s="228"/>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96"/>
      <c r="C84" s="129"/>
      <c r="D84" s="129"/>
      <c r="E84" s="259"/>
      <c r="F84" s="228"/>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96"/>
      <c r="C85" s="129"/>
      <c r="D85" s="129"/>
      <c r="E85" s="259"/>
      <c r="F85" s="228"/>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96"/>
      <c r="C86" s="129"/>
      <c r="D86" s="129"/>
      <c r="E86" s="259"/>
      <c r="F86" s="228"/>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96"/>
      <c r="C87" s="129"/>
      <c r="D87" s="129"/>
      <c r="E87" s="259"/>
      <c r="F87" s="228"/>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96"/>
      <c r="C88" s="129"/>
      <c r="D88" s="129"/>
      <c r="E88" s="259"/>
      <c r="F88" s="228"/>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96"/>
      <c r="C89" s="129"/>
      <c r="D89" s="129"/>
      <c r="E89" s="259"/>
      <c r="F89" s="228"/>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96"/>
      <c r="C90" s="129"/>
      <c r="D90" s="129"/>
      <c r="E90" s="259"/>
      <c r="F90" s="228"/>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96"/>
      <c r="C91" s="129"/>
      <c r="D91" s="129"/>
      <c r="E91" s="259"/>
      <c r="F91" s="228"/>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96"/>
      <c r="C92" s="129"/>
      <c r="D92" s="129"/>
      <c r="E92" s="259"/>
      <c r="F92" s="228"/>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96"/>
      <c r="C93" s="129"/>
      <c r="D93" s="129"/>
      <c r="E93" s="259"/>
      <c r="F93" s="228"/>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96"/>
      <c r="C94" s="129"/>
      <c r="D94" s="129"/>
      <c r="E94" s="259"/>
      <c r="F94" s="228"/>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96"/>
      <c r="C95" s="129"/>
      <c r="D95" s="129"/>
      <c r="E95" s="259"/>
      <c r="F95" s="228"/>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96"/>
      <c r="C96" s="129"/>
      <c r="D96" s="129"/>
      <c r="E96" s="259"/>
      <c r="F96" s="228"/>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96"/>
      <c r="C97" s="129"/>
      <c r="D97" s="129"/>
      <c r="E97" s="259"/>
      <c r="F97" s="228"/>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96"/>
      <c r="C98" s="129"/>
      <c r="D98" s="129"/>
      <c r="E98" s="259"/>
      <c r="F98" s="228"/>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96"/>
      <c r="C99" s="129"/>
      <c r="D99" s="129"/>
      <c r="E99" s="259"/>
      <c r="F99" s="228"/>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96"/>
      <c r="C100" s="129"/>
      <c r="D100" s="129"/>
      <c r="E100" s="259"/>
      <c r="F100" s="228"/>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96"/>
      <c r="C101" s="129"/>
      <c r="D101" s="129"/>
      <c r="E101" s="259"/>
      <c r="F101" s="228"/>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96"/>
      <c r="C102" s="129"/>
      <c r="D102" s="129"/>
      <c r="E102" s="259"/>
      <c r="F102" s="228"/>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96"/>
      <c r="C103" s="129"/>
      <c r="D103" s="129"/>
      <c r="E103" s="259"/>
      <c r="F103" s="228"/>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96"/>
      <c r="C104" s="129"/>
      <c r="D104" s="129"/>
      <c r="E104" s="259"/>
      <c r="F104" s="228"/>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96"/>
      <c r="C105" s="129"/>
      <c r="D105" s="129"/>
      <c r="E105" s="259"/>
      <c r="F105" s="228"/>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96"/>
      <c r="C106" s="129"/>
      <c r="D106" s="129"/>
      <c r="E106" s="259"/>
      <c r="F106" s="228"/>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96"/>
      <c r="C107" s="129"/>
      <c r="D107" s="129"/>
      <c r="E107" s="259"/>
      <c r="F107" s="228"/>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96"/>
      <c r="C108" s="129"/>
      <c r="D108" s="129"/>
      <c r="E108" s="259"/>
      <c r="F108" s="228"/>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96"/>
      <c r="C109" s="129"/>
      <c r="D109" s="129"/>
      <c r="E109" s="259"/>
      <c r="F109" s="228"/>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96"/>
      <c r="C110" s="129"/>
      <c r="D110" s="129"/>
      <c r="E110" s="259"/>
      <c r="F110" s="228"/>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96"/>
      <c r="C111" s="129"/>
      <c r="D111" s="129"/>
      <c r="E111" s="259"/>
      <c r="F111" s="228"/>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96"/>
      <c r="C112" s="129"/>
      <c r="D112" s="129"/>
      <c r="E112" s="259"/>
      <c r="F112" s="228"/>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96"/>
      <c r="C113" s="129"/>
      <c r="D113" s="129"/>
      <c r="E113" s="259"/>
      <c r="F113" s="228"/>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96"/>
      <c r="C114" s="129"/>
      <c r="D114" s="129"/>
      <c r="E114" s="259"/>
      <c r="F114" s="228"/>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96"/>
      <c r="C115" s="129"/>
      <c r="D115" s="129"/>
      <c r="E115" s="259"/>
      <c r="F115" s="228"/>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96"/>
      <c r="C116" s="129"/>
      <c r="D116" s="129"/>
      <c r="E116" s="259"/>
      <c r="F116" s="228"/>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96"/>
      <c r="C117" s="129"/>
      <c r="D117" s="129"/>
      <c r="E117" s="259"/>
      <c r="F117" s="228"/>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96"/>
      <c r="C118" s="129"/>
      <c r="D118" s="129"/>
      <c r="E118" s="259"/>
      <c r="F118" s="228"/>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96"/>
      <c r="C119" s="129"/>
      <c r="D119" s="129"/>
      <c r="E119" s="259"/>
      <c r="F119" s="228"/>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96"/>
      <c r="C120" s="129"/>
      <c r="D120" s="129"/>
      <c r="E120" s="259"/>
      <c r="F120" s="228"/>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96"/>
      <c r="C121" s="129"/>
      <c r="D121" s="129"/>
      <c r="E121" s="259"/>
      <c r="F121" s="228"/>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96"/>
      <c r="C122" s="129"/>
      <c r="D122" s="129"/>
      <c r="E122" s="259"/>
      <c r="F122" s="228"/>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96"/>
      <c r="C123" s="129"/>
      <c r="D123" s="129"/>
      <c r="E123" s="259"/>
      <c r="F123" s="228"/>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96"/>
      <c r="C124" s="129"/>
      <c r="D124" s="129"/>
      <c r="E124" s="259"/>
      <c r="F124" s="228"/>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96"/>
      <c r="C125" s="129"/>
      <c r="D125" s="129"/>
      <c r="E125" s="259"/>
      <c r="F125" s="228"/>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96"/>
      <c r="C126" s="129"/>
      <c r="D126" s="129"/>
      <c r="E126" s="259"/>
      <c r="F126" s="228"/>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96"/>
      <c r="C127" s="129"/>
      <c r="D127" s="129"/>
      <c r="E127" s="259"/>
      <c r="F127" s="228"/>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96"/>
      <c r="C128" s="129"/>
      <c r="D128" s="129"/>
      <c r="E128" s="259"/>
      <c r="F128" s="228"/>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96"/>
      <c r="C129" s="129"/>
      <c r="D129" s="129"/>
      <c r="E129" s="259"/>
      <c r="F129" s="228"/>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96"/>
      <c r="C130" s="129"/>
      <c r="D130" s="129"/>
      <c r="E130" s="259"/>
      <c r="F130" s="228"/>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96"/>
      <c r="C131" s="129"/>
      <c r="D131" s="129"/>
      <c r="E131" s="259"/>
      <c r="F131" s="228"/>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96"/>
      <c r="C132" s="129"/>
      <c r="D132" s="129"/>
      <c r="E132" s="259"/>
      <c r="F132" s="228"/>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96"/>
      <c r="C133" s="129"/>
      <c r="D133" s="129"/>
      <c r="E133" s="259"/>
      <c r="F133" s="228"/>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96"/>
      <c r="C134" s="129"/>
      <c r="D134" s="129"/>
      <c r="E134" s="259"/>
      <c r="F134" s="228"/>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96"/>
      <c r="C135" s="129"/>
      <c r="D135" s="129"/>
      <c r="E135" s="259"/>
      <c r="F135" s="228"/>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96"/>
      <c r="C136" s="129"/>
      <c r="D136" s="129"/>
      <c r="E136" s="259"/>
      <c r="F136" s="228"/>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96"/>
      <c r="C137" s="129"/>
      <c r="D137" s="129"/>
      <c r="E137" s="259"/>
      <c r="F137" s="228"/>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96"/>
      <c r="C138" s="129"/>
      <c r="D138" s="129"/>
      <c r="E138" s="259"/>
      <c r="F138" s="228"/>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96"/>
      <c r="C139" s="129"/>
      <c r="D139" s="129"/>
      <c r="E139" s="259"/>
      <c r="F139" s="228"/>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96"/>
      <c r="C140" s="129"/>
      <c r="D140" s="129"/>
      <c r="E140" s="259"/>
      <c r="F140" s="228"/>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96"/>
      <c r="C141" s="129"/>
      <c r="D141" s="129"/>
      <c r="E141" s="259"/>
      <c r="F141" s="228"/>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96"/>
      <c r="C142" s="129"/>
      <c r="D142" s="129"/>
      <c r="E142" s="259"/>
      <c r="F142" s="228"/>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96"/>
      <c r="C143" s="129"/>
      <c r="D143" s="129"/>
      <c r="E143" s="259"/>
      <c r="F143" s="228"/>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96"/>
      <c r="C144" s="129"/>
      <c r="D144" s="129"/>
      <c r="E144" s="259"/>
      <c r="F144" s="228"/>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96"/>
      <c r="C145" s="129"/>
      <c r="D145" s="129"/>
      <c r="E145" s="259"/>
      <c r="F145" s="228"/>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96"/>
      <c r="C146" s="129"/>
      <c r="D146" s="129"/>
      <c r="E146" s="259"/>
      <c r="F146" s="228"/>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96"/>
      <c r="C147" s="129"/>
      <c r="D147" s="129"/>
      <c r="E147" s="259"/>
      <c r="F147" s="228"/>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96"/>
      <c r="C148" s="129"/>
      <c r="D148" s="129"/>
      <c r="E148" s="259"/>
      <c r="F148" s="228"/>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96"/>
      <c r="C149" s="129"/>
      <c r="D149" s="129"/>
      <c r="E149" s="259"/>
      <c r="F149" s="228"/>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96"/>
      <c r="C150" s="129"/>
      <c r="D150" s="129"/>
      <c r="E150" s="259"/>
      <c r="F150" s="228"/>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96"/>
      <c r="C151" s="129"/>
      <c r="D151" s="129"/>
      <c r="E151" s="259"/>
      <c r="F151" s="228"/>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96"/>
      <c r="C152" s="129"/>
      <c r="D152" s="129"/>
      <c r="E152" s="259"/>
      <c r="F152" s="228"/>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96"/>
      <c r="C153" s="129"/>
      <c r="D153" s="129"/>
      <c r="E153" s="259"/>
      <c r="F153" s="228"/>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96"/>
      <c r="C154" s="129"/>
      <c r="D154" s="129"/>
      <c r="E154" s="259"/>
      <c r="F154" s="228"/>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96"/>
      <c r="C155" s="129"/>
      <c r="D155" s="129"/>
      <c r="E155" s="259"/>
      <c r="F155" s="228"/>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96"/>
      <c r="C156" s="129"/>
      <c r="D156" s="129"/>
      <c r="E156" s="259"/>
      <c r="F156" s="228"/>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96"/>
      <c r="C157" s="129"/>
      <c r="D157" s="129"/>
      <c r="E157" s="259"/>
      <c r="F157" s="228"/>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96"/>
      <c r="C158" s="129"/>
      <c r="D158" s="129"/>
      <c r="E158" s="259"/>
      <c r="F158" s="228"/>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96"/>
      <c r="C159" s="129"/>
      <c r="D159" s="129"/>
      <c r="E159" s="259"/>
      <c r="F159" s="228"/>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96"/>
      <c r="C160" s="129"/>
      <c r="D160" s="129"/>
      <c r="E160" s="259"/>
      <c r="F160" s="228"/>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96"/>
      <c r="C161" s="129"/>
      <c r="D161" s="129"/>
      <c r="E161" s="259"/>
      <c r="F161" s="228"/>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96"/>
      <c r="C162" s="129"/>
      <c r="D162" s="129"/>
      <c r="E162" s="259"/>
      <c r="F162" s="228"/>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96"/>
      <c r="C163" s="129"/>
      <c r="D163" s="129"/>
      <c r="E163" s="259"/>
      <c r="F163" s="228"/>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96"/>
      <c r="C164" s="129"/>
      <c r="D164" s="129"/>
      <c r="E164" s="259"/>
      <c r="F164" s="228"/>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96"/>
      <c r="C165" s="129"/>
      <c r="D165" s="129"/>
      <c r="E165" s="259"/>
      <c r="F165" s="228"/>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96"/>
      <c r="C166" s="129"/>
      <c r="D166" s="129"/>
      <c r="E166" s="259"/>
      <c r="F166" s="228"/>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96"/>
      <c r="C167" s="129"/>
      <c r="D167" s="129"/>
      <c r="E167" s="259"/>
      <c r="F167" s="228"/>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96"/>
      <c r="C168" s="129"/>
      <c r="D168" s="129"/>
      <c r="E168" s="259"/>
      <c r="F168" s="228"/>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96"/>
      <c r="C169" s="129"/>
      <c r="D169" s="129"/>
      <c r="E169" s="259"/>
      <c r="F169" s="228"/>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96"/>
      <c r="C170" s="129"/>
      <c r="D170" s="129"/>
      <c r="E170" s="259"/>
      <c r="F170" s="228"/>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96"/>
      <c r="C171" s="129"/>
      <c r="D171" s="129"/>
      <c r="E171" s="259"/>
      <c r="F171" s="228"/>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96"/>
      <c r="C172" s="129"/>
      <c r="D172" s="129"/>
      <c r="E172" s="259"/>
      <c r="F172" s="228"/>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96"/>
      <c r="C173" s="129"/>
      <c r="D173" s="129"/>
      <c r="E173" s="259"/>
      <c r="F173" s="228"/>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96"/>
      <c r="C174" s="129"/>
      <c r="D174" s="129"/>
      <c r="E174" s="259"/>
      <c r="F174" s="228"/>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96"/>
      <c r="C175" s="129"/>
      <c r="D175" s="129"/>
      <c r="E175" s="259"/>
      <c r="F175" s="228"/>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96"/>
      <c r="C176" s="129"/>
      <c r="D176" s="129"/>
      <c r="E176" s="259"/>
      <c r="F176" s="228"/>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96"/>
      <c r="C177" s="129"/>
      <c r="D177" s="129"/>
      <c r="E177" s="259"/>
      <c r="F177" s="228"/>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96"/>
      <c r="C178" s="129"/>
      <c r="D178" s="129"/>
      <c r="E178" s="259"/>
      <c r="F178" s="228"/>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96"/>
      <c r="C179" s="129"/>
      <c r="D179" s="129"/>
      <c r="E179" s="259"/>
      <c r="F179" s="228"/>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96"/>
      <c r="C180" s="129"/>
      <c r="D180" s="129"/>
      <c r="E180" s="259"/>
      <c r="F180" s="228"/>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96"/>
      <c r="C181" s="129"/>
      <c r="D181" s="129"/>
      <c r="E181" s="259"/>
      <c r="F181" s="228"/>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96"/>
      <c r="C182" s="129"/>
      <c r="D182" s="129"/>
      <c r="E182" s="259"/>
      <c r="F182" s="228"/>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96"/>
      <c r="C183" s="129"/>
      <c r="D183" s="129"/>
      <c r="E183" s="259"/>
      <c r="F183" s="228"/>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96"/>
      <c r="C184" s="129"/>
      <c r="D184" s="129"/>
      <c r="E184" s="259"/>
      <c r="F184" s="228"/>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96"/>
      <c r="C185" s="129"/>
      <c r="D185" s="129"/>
      <c r="E185" s="259"/>
      <c r="F185" s="228"/>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96"/>
      <c r="C186" s="129"/>
      <c r="D186" s="129"/>
      <c r="E186" s="259"/>
      <c r="F186" s="228"/>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96"/>
      <c r="C187" s="129"/>
      <c r="D187" s="129"/>
      <c r="E187" s="259"/>
      <c r="F187" s="228"/>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96"/>
      <c r="C188" s="129"/>
      <c r="D188" s="129"/>
      <c r="E188" s="259"/>
      <c r="F188" s="228"/>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96"/>
      <c r="C189" s="129"/>
      <c r="D189" s="129"/>
      <c r="E189" s="259"/>
      <c r="F189" s="228"/>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96"/>
      <c r="C190" s="129"/>
      <c r="D190" s="129"/>
      <c r="E190" s="259"/>
      <c r="F190" s="228"/>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96"/>
      <c r="C191" s="129"/>
      <c r="D191" s="129"/>
      <c r="E191" s="259"/>
      <c r="F191" s="228"/>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96"/>
      <c r="C192" s="129"/>
      <c r="D192" s="129"/>
      <c r="E192" s="259"/>
      <c r="F192" s="228"/>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96"/>
      <c r="C193" s="129"/>
      <c r="D193" s="129"/>
      <c r="E193" s="259"/>
      <c r="F193" s="228"/>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96"/>
      <c r="C194" s="129"/>
      <c r="D194" s="129"/>
      <c r="E194" s="259"/>
      <c r="F194" s="228"/>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96"/>
      <c r="C195" s="129"/>
      <c r="D195" s="129"/>
      <c r="E195" s="259"/>
      <c r="F195" s="228"/>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96"/>
      <c r="C196" s="129"/>
      <c r="D196" s="129"/>
      <c r="E196" s="259"/>
      <c r="F196" s="228"/>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96"/>
      <c r="C197" s="129"/>
      <c r="D197" s="129"/>
      <c r="E197" s="259"/>
      <c r="F197" s="228"/>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96"/>
      <c r="C198" s="129"/>
      <c r="D198" s="129"/>
      <c r="E198" s="259"/>
      <c r="F198" s="228"/>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96"/>
      <c r="C199" s="129"/>
      <c r="D199" s="129"/>
      <c r="E199" s="259"/>
      <c r="F199" s="228"/>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96"/>
      <c r="C200" s="129"/>
      <c r="D200" s="129"/>
      <c r="E200" s="259"/>
      <c r="F200" s="228"/>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96"/>
      <c r="C201" s="129"/>
      <c r="D201" s="129"/>
      <c r="E201" s="259"/>
      <c r="F201" s="228"/>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96"/>
      <c r="C202" s="129"/>
      <c r="D202" s="129"/>
      <c r="E202" s="259"/>
      <c r="F202" s="228"/>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96"/>
      <c r="C203" s="129"/>
      <c r="D203" s="129"/>
      <c r="E203" s="259"/>
      <c r="F203" s="228"/>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96"/>
      <c r="C204" s="129"/>
      <c r="D204" s="129"/>
      <c r="E204" s="259"/>
      <c r="F204" s="228"/>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96"/>
      <c r="C205" s="129"/>
      <c r="D205" s="129"/>
      <c r="E205" s="259"/>
      <c r="F205" s="228"/>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96"/>
      <c r="C206" s="129"/>
      <c r="D206" s="129"/>
      <c r="E206" s="259"/>
      <c r="F206" s="228"/>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96"/>
      <c r="C207" s="129"/>
      <c r="D207" s="129"/>
      <c r="E207" s="259"/>
      <c r="F207" s="228"/>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96"/>
      <c r="C208" s="129"/>
      <c r="D208" s="129"/>
      <c r="E208" s="259"/>
      <c r="F208" s="228"/>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96"/>
      <c r="C209" s="129"/>
      <c r="D209" s="129"/>
      <c r="E209" s="259"/>
      <c r="F209" s="228"/>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96"/>
      <c r="C210" s="129"/>
      <c r="D210" s="129"/>
      <c r="E210" s="259"/>
      <c r="F210" s="228"/>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96"/>
      <c r="C211" s="129"/>
      <c r="D211" s="129"/>
      <c r="E211" s="259"/>
      <c r="F211" s="228"/>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96"/>
      <c r="C212" s="129"/>
      <c r="D212" s="129"/>
      <c r="E212" s="259"/>
      <c r="F212" s="228"/>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96"/>
      <c r="C213" s="129"/>
      <c r="D213" s="129"/>
      <c r="E213" s="259"/>
      <c r="F213" s="228"/>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96"/>
      <c r="C214" s="129"/>
      <c r="D214" s="129"/>
      <c r="E214" s="259"/>
      <c r="F214" s="228"/>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96"/>
      <c r="C215" s="129"/>
      <c r="D215" s="129"/>
      <c r="E215" s="259"/>
      <c r="F215" s="228"/>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96"/>
      <c r="C216" s="129"/>
      <c r="D216" s="129"/>
      <c r="E216" s="259"/>
      <c r="F216" s="228"/>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96"/>
      <c r="C217" s="129"/>
      <c r="D217" s="129"/>
      <c r="E217" s="259"/>
      <c r="F217" s="228"/>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96"/>
      <c r="C218" s="129"/>
      <c r="D218" s="129"/>
      <c r="E218" s="259"/>
      <c r="F218" s="228"/>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96"/>
      <c r="C219" s="129"/>
      <c r="D219" s="129"/>
      <c r="E219" s="259"/>
      <c r="F219" s="228"/>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96"/>
      <c r="C220" s="129"/>
      <c r="D220" s="129"/>
      <c r="E220" s="259"/>
      <c r="F220" s="228"/>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c r="A221" s="129"/>
      <c r="B221" s="196"/>
      <c r="C221" s="129"/>
      <c r="D221" s="129"/>
      <c r="E221" s="259"/>
      <c r="F221" s="228"/>
      <c r="G221" s="129"/>
      <c r="H221" s="129"/>
      <c r="I221" s="129"/>
      <c r="J221" s="129"/>
      <c r="K221" s="129"/>
      <c r="L221" s="129"/>
      <c r="M221" s="129"/>
      <c r="N221" s="129"/>
      <c r="O221" s="129"/>
      <c r="P221" s="129"/>
      <c r="Q221" s="129"/>
      <c r="R221" s="129"/>
      <c r="S221" s="129"/>
      <c r="T221" s="129"/>
      <c r="U221" s="129"/>
      <c r="V221" s="129"/>
      <c r="W221" s="129"/>
      <c r="X221" s="129"/>
      <c r="Y221" s="129"/>
      <c r="Z221" s="129"/>
    </row>
    <row r="222" ht="15.75" customHeight="1">
      <c r="A222" s="129"/>
      <c r="B222" s="196"/>
      <c r="C222" s="129"/>
      <c r="D222" s="129"/>
      <c r="E222" s="259"/>
      <c r="F222" s="228"/>
      <c r="G222" s="129"/>
      <c r="H222" s="129"/>
      <c r="I222" s="129"/>
      <c r="J222" s="129"/>
      <c r="K222" s="129"/>
      <c r="L222" s="129"/>
      <c r="M222" s="129"/>
      <c r="N222" s="129"/>
      <c r="O222" s="129"/>
      <c r="P222" s="129"/>
      <c r="Q222" s="129"/>
      <c r="R222" s="129"/>
      <c r="S222" s="129"/>
      <c r="T222" s="129"/>
      <c r="U222" s="129"/>
      <c r="V222" s="129"/>
      <c r="W222" s="129"/>
      <c r="X222" s="129"/>
      <c r="Y222" s="129"/>
      <c r="Z222" s="129"/>
    </row>
    <row r="223" ht="15.75" customHeight="1">
      <c r="A223" s="129"/>
      <c r="B223" s="196"/>
      <c r="C223" s="129"/>
      <c r="D223" s="129"/>
      <c r="E223" s="259"/>
      <c r="F223" s="228"/>
      <c r="G223" s="129"/>
      <c r="H223" s="129"/>
      <c r="I223" s="129"/>
      <c r="J223" s="129"/>
      <c r="K223" s="129"/>
      <c r="L223" s="129"/>
      <c r="M223" s="129"/>
      <c r="N223" s="129"/>
      <c r="O223" s="129"/>
      <c r="P223" s="129"/>
      <c r="Q223" s="129"/>
      <c r="R223" s="129"/>
      <c r="S223" s="129"/>
      <c r="T223" s="129"/>
      <c r="U223" s="129"/>
      <c r="V223" s="129"/>
      <c r="W223" s="129"/>
      <c r="X223" s="129"/>
      <c r="Y223" s="129"/>
      <c r="Z223" s="129"/>
    </row>
    <row r="224" ht="15.75" customHeight="1">
      <c r="A224" s="129"/>
      <c r="B224" s="196"/>
      <c r="C224" s="129"/>
      <c r="D224" s="129"/>
      <c r="E224" s="259"/>
      <c r="F224" s="228"/>
      <c r="G224" s="129"/>
      <c r="H224" s="129"/>
      <c r="I224" s="129"/>
      <c r="J224" s="129"/>
      <c r="K224" s="129"/>
      <c r="L224" s="129"/>
      <c r="M224" s="129"/>
      <c r="N224" s="129"/>
      <c r="O224" s="129"/>
      <c r="P224" s="129"/>
      <c r="Q224" s="129"/>
      <c r="R224" s="129"/>
      <c r="S224" s="129"/>
      <c r="T224" s="129"/>
      <c r="U224" s="129"/>
      <c r="V224" s="129"/>
      <c r="W224" s="129"/>
      <c r="X224" s="129"/>
      <c r="Y224" s="129"/>
      <c r="Z224" s="129"/>
    </row>
    <row r="225" ht="15.75" customHeight="1">
      <c r="A225" s="129"/>
      <c r="B225" s="196"/>
      <c r="C225" s="129"/>
      <c r="D225" s="129"/>
      <c r="E225" s="259"/>
      <c r="F225" s="228"/>
      <c r="G225" s="129"/>
      <c r="H225" s="129"/>
      <c r="I225" s="129"/>
      <c r="J225" s="129"/>
      <c r="K225" s="129"/>
      <c r="L225" s="129"/>
      <c r="M225" s="129"/>
      <c r="N225" s="129"/>
      <c r="O225" s="129"/>
      <c r="P225" s="129"/>
      <c r="Q225" s="129"/>
      <c r="R225" s="129"/>
      <c r="S225" s="129"/>
      <c r="T225" s="129"/>
      <c r="U225" s="129"/>
      <c r="V225" s="129"/>
      <c r="W225" s="129"/>
      <c r="X225" s="129"/>
      <c r="Y225" s="129"/>
      <c r="Z225" s="129"/>
    </row>
    <row r="226" ht="15.75" customHeight="1">
      <c r="A226" s="129"/>
      <c r="B226" s="196"/>
      <c r="C226" s="129"/>
      <c r="D226" s="129"/>
      <c r="E226" s="259"/>
      <c r="F226" s="228"/>
      <c r="G226" s="129"/>
      <c r="H226" s="129"/>
      <c r="I226" s="129"/>
      <c r="J226" s="129"/>
      <c r="K226" s="129"/>
      <c r="L226" s="129"/>
      <c r="M226" s="129"/>
      <c r="N226" s="129"/>
      <c r="O226" s="129"/>
      <c r="P226" s="129"/>
      <c r="Q226" s="129"/>
      <c r="R226" s="129"/>
      <c r="S226" s="129"/>
      <c r="T226" s="129"/>
      <c r="U226" s="129"/>
      <c r="V226" s="129"/>
      <c r="W226" s="129"/>
      <c r="X226" s="129"/>
      <c r="Y226" s="129"/>
      <c r="Z226" s="129"/>
    </row>
    <row r="227" ht="15.75" customHeight="1">
      <c r="A227" s="129"/>
      <c r="B227" s="196"/>
      <c r="C227" s="129"/>
      <c r="D227" s="129"/>
      <c r="E227" s="259"/>
      <c r="F227" s="228"/>
      <c r="G227" s="129"/>
      <c r="H227" s="129"/>
      <c r="I227" s="129"/>
      <c r="J227" s="129"/>
      <c r="K227" s="129"/>
      <c r="L227" s="129"/>
      <c r="M227" s="129"/>
      <c r="N227" s="129"/>
      <c r="O227" s="129"/>
      <c r="P227" s="129"/>
      <c r="Q227" s="129"/>
      <c r="R227" s="129"/>
      <c r="S227" s="129"/>
      <c r="T227" s="129"/>
      <c r="U227" s="129"/>
      <c r="V227" s="129"/>
      <c r="W227" s="129"/>
      <c r="X227" s="129"/>
      <c r="Y227" s="129"/>
      <c r="Z227" s="129"/>
    </row>
    <row r="228" ht="15.75" customHeight="1">
      <c r="A228" s="129"/>
      <c r="B228" s="196"/>
      <c r="C228" s="129"/>
      <c r="D228" s="129"/>
      <c r="E228" s="259"/>
      <c r="F228" s="228"/>
      <c r="G228" s="129"/>
      <c r="H228" s="129"/>
      <c r="I228" s="129"/>
      <c r="J228" s="129"/>
      <c r="K228" s="129"/>
      <c r="L228" s="129"/>
      <c r="M228" s="129"/>
      <c r="N228" s="129"/>
      <c r="O228" s="129"/>
      <c r="P228" s="129"/>
      <c r="Q228" s="129"/>
      <c r="R228" s="129"/>
      <c r="S228" s="129"/>
      <c r="T228" s="129"/>
      <c r="U228" s="129"/>
      <c r="V228" s="129"/>
      <c r="W228" s="129"/>
      <c r="X228" s="129"/>
      <c r="Y228" s="129"/>
      <c r="Z228" s="129"/>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25"/>
    <col customWidth="1" min="2" max="2" width="52.25"/>
    <col customWidth="1" min="3" max="3" width="6.0"/>
    <col customWidth="1" min="4" max="4" width="7.38"/>
    <col customWidth="1" min="5" max="5" width="10.88"/>
    <col customWidth="1" min="6" max="6" width="17.0"/>
    <col customWidth="1" min="7" max="7" width="7.88"/>
    <col customWidth="1" min="8" max="8" width="8.25"/>
    <col customWidth="1" min="9" max="26" width="7.88"/>
  </cols>
  <sheetData>
    <row r="1" ht="15.75" customHeight="1">
      <c r="A1" s="325" t="s">
        <v>948</v>
      </c>
      <c r="B1" s="24"/>
      <c r="C1" s="25"/>
      <c r="D1" s="326"/>
      <c r="E1" s="327"/>
      <c r="F1" s="328"/>
      <c r="G1" s="326"/>
      <c r="H1" s="326"/>
      <c r="I1" s="326"/>
      <c r="J1" s="326"/>
      <c r="K1" s="326"/>
      <c r="L1" s="326"/>
      <c r="M1" s="326"/>
      <c r="N1" s="326"/>
      <c r="O1" s="326"/>
      <c r="P1" s="326"/>
      <c r="Q1" s="326"/>
      <c r="R1" s="326"/>
      <c r="S1" s="326"/>
      <c r="T1" s="326"/>
      <c r="U1" s="326"/>
      <c r="V1" s="326"/>
      <c r="W1" s="326"/>
      <c r="X1" s="326"/>
      <c r="Y1" s="326"/>
      <c r="Z1" s="326"/>
    </row>
    <row r="2" ht="15.75" customHeight="1">
      <c r="A2" s="325" t="s">
        <v>949</v>
      </c>
      <c r="B2" s="24"/>
      <c r="C2" s="25"/>
      <c r="D2" s="326"/>
      <c r="E2" s="327"/>
      <c r="F2" s="328"/>
      <c r="G2" s="326"/>
      <c r="H2" s="326"/>
      <c r="I2" s="326"/>
      <c r="J2" s="326"/>
      <c r="K2" s="326"/>
      <c r="L2" s="326"/>
      <c r="M2" s="326"/>
      <c r="N2" s="326"/>
      <c r="O2" s="326"/>
      <c r="P2" s="326"/>
      <c r="Q2" s="326"/>
      <c r="R2" s="326"/>
      <c r="S2" s="326"/>
      <c r="T2" s="326"/>
      <c r="U2" s="326"/>
      <c r="V2" s="326"/>
      <c r="W2" s="326"/>
      <c r="X2" s="326"/>
      <c r="Y2" s="326"/>
      <c r="Z2" s="326"/>
    </row>
    <row r="3" ht="15.75" customHeight="1">
      <c r="A3" s="329" t="s">
        <v>21</v>
      </c>
      <c r="B3" s="330" t="s">
        <v>4</v>
      </c>
      <c r="C3" s="329" t="s">
        <v>22</v>
      </c>
      <c r="D3" s="330" t="s">
        <v>23</v>
      </c>
      <c r="E3" s="331" t="s">
        <v>24</v>
      </c>
      <c r="F3" s="331" t="s">
        <v>950</v>
      </c>
      <c r="G3" s="332"/>
      <c r="H3" s="332"/>
      <c r="I3" s="333"/>
      <c r="J3" s="333"/>
      <c r="K3" s="333"/>
      <c r="L3" s="332"/>
      <c r="M3" s="332"/>
      <c r="N3" s="332"/>
      <c r="O3" s="332"/>
      <c r="P3" s="332"/>
      <c r="Q3" s="332"/>
      <c r="R3" s="332"/>
      <c r="S3" s="332"/>
      <c r="T3" s="332"/>
      <c r="U3" s="332"/>
      <c r="V3" s="332"/>
      <c r="W3" s="332"/>
      <c r="X3" s="332"/>
      <c r="Y3" s="332"/>
      <c r="Z3" s="332"/>
    </row>
    <row r="4" ht="15.75" customHeight="1">
      <c r="A4" s="169"/>
      <c r="B4" s="169"/>
      <c r="C4" s="54"/>
      <c r="D4" s="55"/>
      <c r="E4" s="34"/>
      <c r="F4" s="34"/>
      <c r="G4" s="334"/>
      <c r="H4" s="334"/>
      <c r="I4" s="219"/>
      <c r="J4" s="219"/>
      <c r="K4" s="219"/>
      <c r="L4" s="334"/>
      <c r="M4" s="334"/>
      <c r="N4" s="334"/>
      <c r="O4" s="334"/>
      <c r="P4" s="334"/>
      <c r="Q4" s="334"/>
      <c r="R4" s="334"/>
      <c r="S4" s="334"/>
      <c r="T4" s="334"/>
      <c r="U4" s="334"/>
      <c r="V4" s="334"/>
      <c r="W4" s="334"/>
      <c r="X4" s="334"/>
      <c r="Y4" s="334"/>
      <c r="Z4" s="334"/>
    </row>
    <row r="5" ht="15.75" customHeight="1">
      <c r="A5" s="335" t="s">
        <v>951</v>
      </c>
      <c r="B5" s="336"/>
      <c r="C5" s="59"/>
      <c r="D5" s="337"/>
      <c r="E5" s="338"/>
      <c r="F5" s="338"/>
      <c r="G5" s="326"/>
      <c r="H5" s="326"/>
      <c r="I5" s="339"/>
      <c r="J5" s="339"/>
      <c r="K5" s="339"/>
      <c r="L5" s="326"/>
      <c r="M5" s="326"/>
      <c r="N5" s="326"/>
      <c r="O5" s="326"/>
      <c r="P5" s="326"/>
      <c r="Q5" s="326"/>
      <c r="R5" s="326"/>
      <c r="S5" s="326"/>
      <c r="T5" s="326"/>
      <c r="U5" s="326"/>
      <c r="V5" s="326"/>
      <c r="W5" s="326"/>
      <c r="X5" s="326"/>
      <c r="Y5" s="326"/>
      <c r="Z5" s="326"/>
    </row>
    <row r="6" ht="15.75" customHeight="1">
      <c r="A6" s="55"/>
      <c r="B6" s="53"/>
      <c r="C6" s="54"/>
      <c r="D6" s="208"/>
      <c r="E6" s="340"/>
      <c r="F6" s="341"/>
      <c r="G6" s="326"/>
      <c r="H6" s="342"/>
      <c r="I6" s="339"/>
      <c r="J6" s="339"/>
      <c r="K6" s="339"/>
      <c r="L6" s="326"/>
      <c r="M6" s="326"/>
      <c r="N6" s="326"/>
      <c r="O6" s="326"/>
      <c r="P6" s="326"/>
      <c r="Q6" s="326"/>
      <c r="R6" s="326"/>
      <c r="S6" s="326"/>
      <c r="T6" s="326"/>
      <c r="U6" s="326"/>
      <c r="V6" s="326"/>
      <c r="W6" s="326"/>
      <c r="X6" s="326"/>
      <c r="Y6" s="326"/>
      <c r="Z6" s="326"/>
    </row>
    <row r="7" ht="15.75" customHeight="1">
      <c r="A7" s="55">
        <v>1.0</v>
      </c>
      <c r="B7" s="53" t="s">
        <v>952</v>
      </c>
      <c r="C7" s="54" t="s">
        <v>702</v>
      </c>
      <c r="D7" s="208">
        <v>1986.0</v>
      </c>
      <c r="E7" s="343"/>
      <c r="F7" s="341">
        <f t="shared" ref="F7:F15" si="1">E7*D7</f>
        <v>0</v>
      </c>
      <c r="G7" s="326"/>
      <c r="H7" s="344"/>
      <c r="I7" s="339"/>
      <c r="J7" s="339"/>
      <c r="K7" s="339"/>
      <c r="L7" s="326"/>
      <c r="M7" s="326"/>
      <c r="N7" s="326"/>
      <c r="O7" s="326"/>
      <c r="P7" s="326"/>
      <c r="Q7" s="326"/>
      <c r="R7" s="326"/>
      <c r="S7" s="326"/>
      <c r="T7" s="326"/>
      <c r="U7" s="326"/>
      <c r="V7" s="326"/>
      <c r="W7" s="326"/>
      <c r="X7" s="326"/>
      <c r="Y7" s="326"/>
      <c r="Z7" s="326"/>
    </row>
    <row r="8" ht="15.75" customHeight="1">
      <c r="A8" s="55">
        <v>2.0</v>
      </c>
      <c r="B8" s="154" t="s">
        <v>953</v>
      </c>
      <c r="C8" s="54" t="s">
        <v>702</v>
      </c>
      <c r="D8" s="208">
        <v>25.0</v>
      </c>
      <c r="E8" s="343"/>
      <c r="F8" s="341">
        <f t="shared" si="1"/>
        <v>0</v>
      </c>
      <c r="G8" s="326"/>
      <c r="H8" s="344"/>
      <c r="I8" s="339"/>
      <c r="J8" s="339"/>
      <c r="K8" s="339"/>
      <c r="L8" s="326"/>
      <c r="M8" s="326"/>
      <c r="N8" s="326"/>
      <c r="O8" s="326"/>
      <c r="P8" s="326"/>
      <c r="Q8" s="326"/>
      <c r="R8" s="326"/>
      <c r="S8" s="326"/>
      <c r="T8" s="326"/>
      <c r="U8" s="326"/>
      <c r="V8" s="326"/>
      <c r="W8" s="326"/>
      <c r="X8" s="326"/>
      <c r="Y8" s="326"/>
      <c r="Z8" s="326"/>
    </row>
    <row r="9" ht="15.75" customHeight="1">
      <c r="A9" s="55">
        <v>3.0</v>
      </c>
      <c r="B9" s="154" t="s">
        <v>954</v>
      </c>
      <c r="C9" s="54" t="s">
        <v>702</v>
      </c>
      <c r="D9" s="208">
        <v>914.0</v>
      </c>
      <c r="E9" s="343"/>
      <c r="F9" s="341">
        <f t="shared" si="1"/>
        <v>0</v>
      </c>
      <c r="G9" s="326"/>
      <c r="H9" s="344"/>
      <c r="I9" s="339"/>
      <c r="J9" s="339"/>
      <c r="K9" s="339"/>
      <c r="L9" s="326"/>
      <c r="M9" s="326"/>
      <c r="N9" s="326"/>
      <c r="O9" s="326"/>
      <c r="P9" s="326"/>
      <c r="Q9" s="326"/>
      <c r="R9" s="326"/>
      <c r="S9" s="326"/>
      <c r="T9" s="326"/>
      <c r="U9" s="326"/>
      <c r="V9" s="326"/>
      <c r="W9" s="326"/>
      <c r="X9" s="326"/>
      <c r="Y9" s="326"/>
      <c r="Z9" s="326"/>
    </row>
    <row r="10" ht="15.75" customHeight="1">
      <c r="A10" s="55">
        <v>4.0</v>
      </c>
      <c r="B10" s="154" t="s">
        <v>955</v>
      </c>
      <c r="C10" s="54" t="s">
        <v>702</v>
      </c>
      <c r="D10" s="208">
        <v>69.0</v>
      </c>
      <c r="E10" s="343"/>
      <c r="F10" s="341">
        <f t="shared" si="1"/>
        <v>0</v>
      </c>
      <c r="G10" s="326"/>
      <c r="H10" s="344"/>
      <c r="I10" s="339"/>
      <c r="J10" s="339"/>
      <c r="K10" s="339"/>
      <c r="L10" s="326"/>
      <c r="M10" s="326"/>
      <c r="N10" s="326"/>
      <c r="O10" s="326"/>
      <c r="P10" s="326"/>
      <c r="Q10" s="326"/>
      <c r="R10" s="326"/>
      <c r="S10" s="326"/>
      <c r="T10" s="326"/>
      <c r="U10" s="326"/>
      <c r="V10" s="326"/>
      <c r="W10" s="326"/>
      <c r="X10" s="326"/>
      <c r="Y10" s="326"/>
      <c r="Z10" s="326"/>
    </row>
    <row r="11" ht="15.75" customHeight="1">
      <c r="A11" s="55">
        <v>5.0</v>
      </c>
      <c r="B11" s="53" t="s">
        <v>956</v>
      </c>
      <c r="C11" s="54" t="s">
        <v>702</v>
      </c>
      <c r="D11" s="208">
        <v>1986.0</v>
      </c>
      <c r="E11" s="343"/>
      <c r="F11" s="341">
        <f t="shared" si="1"/>
        <v>0</v>
      </c>
      <c r="G11" s="326"/>
      <c r="H11" s="344"/>
      <c r="I11" s="339"/>
      <c r="J11" s="339"/>
      <c r="K11" s="339"/>
      <c r="L11" s="326"/>
      <c r="M11" s="326"/>
      <c r="N11" s="326"/>
      <c r="O11" s="326"/>
      <c r="P11" s="326"/>
      <c r="Q11" s="326"/>
      <c r="R11" s="326"/>
      <c r="S11" s="326"/>
      <c r="T11" s="326"/>
      <c r="U11" s="326"/>
      <c r="V11" s="326"/>
      <c r="W11" s="326"/>
      <c r="X11" s="326"/>
      <c r="Y11" s="326"/>
      <c r="Z11" s="326"/>
    </row>
    <row r="12" ht="15.75" customHeight="1">
      <c r="A12" s="55">
        <v>6.0</v>
      </c>
      <c r="B12" s="154" t="s">
        <v>957</v>
      </c>
      <c r="C12" s="54" t="s">
        <v>958</v>
      </c>
      <c r="D12" s="208">
        <v>359.0</v>
      </c>
      <c r="E12" s="343"/>
      <c r="F12" s="341">
        <f t="shared" si="1"/>
        <v>0</v>
      </c>
      <c r="G12" s="326"/>
      <c r="H12" s="344"/>
      <c r="I12" s="339"/>
      <c r="J12" s="339"/>
      <c r="K12" s="339"/>
      <c r="L12" s="326"/>
      <c r="M12" s="326"/>
      <c r="N12" s="326"/>
      <c r="O12" s="326"/>
      <c r="P12" s="326"/>
      <c r="Q12" s="326"/>
      <c r="R12" s="326"/>
      <c r="S12" s="326"/>
      <c r="T12" s="326"/>
      <c r="U12" s="326"/>
      <c r="V12" s="326"/>
      <c r="W12" s="326"/>
      <c r="X12" s="326"/>
      <c r="Y12" s="326"/>
      <c r="Z12" s="326"/>
    </row>
    <row r="13" ht="15.75" customHeight="1">
      <c r="A13" s="55">
        <v>7.0</v>
      </c>
      <c r="B13" s="53" t="s">
        <v>959</v>
      </c>
      <c r="C13" s="54" t="s">
        <v>702</v>
      </c>
      <c r="D13" s="208">
        <v>83.0</v>
      </c>
      <c r="E13" s="343"/>
      <c r="F13" s="341">
        <f t="shared" si="1"/>
        <v>0</v>
      </c>
      <c r="G13" s="326"/>
      <c r="H13" s="344"/>
      <c r="I13" s="339"/>
      <c r="J13" s="339"/>
      <c r="K13" s="339"/>
      <c r="L13" s="326"/>
      <c r="M13" s="326"/>
      <c r="N13" s="326"/>
      <c r="O13" s="326"/>
      <c r="P13" s="326"/>
      <c r="Q13" s="326"/>
      <c r="R13" s="326"/>
      <c r="S13" s="326"/>
      <c r="T13" s="326"/>
      <c r="U13" s="326"/>
      <c r="V13" s="326"/>
      <c r="W13" s="326"/>
      <c r="X13" s="326"/>
      <c r="Y13" s="326"/>
      <c r="Z13" s="326"/>
    </row>
    <row r="14" ht="15.75" customHeight="1">
      <c r="A14" s="55">
        <v>8.0</v>
      </c>
      <c r="B14" s="53" t="s">
        <v>960</v>
      </c>
      <c r="C14" s="54" t="s">
        <v>702</v>
      </c>
      <c r="D14" s="208">
        <v>1992.0</v>
      </c>
      <c r="E14" s="343"/>
      <c r="F14" s="341">
        <f t="shared" si="1"/>
        <v>0</v>
      </c>
      <c r="G14" s="326"/>
      <c r="H14" s="344"/>
      <c r="I14" s="339"/>
      <c r="J14" s="339"/>
      <c r="K14" s="339"/>
      <c r="L14" s="326"/>
      <c r="M14" s="326"/>
      <c r="N14" s="326"/>
      <c r="O14" s="326"/>
      <c r="P14" s="326"/>
      <c r="Q14" s="326"/>
      <c r="R14" s="326"/>
      <c r="S14" s="326"/>
      <c r="T14" s="326"/>
      <c r="U14" s="326"/>
      <c r="V14" s="326"/>
      <c r="W14" s="326"/>
      <c r="X14" s="326"/>
      <c r="Y14" s="326"/>
      <c r="Z14" s="326"/>
    </row>
    <row r="15" ht="15.75" customHeight="1">
      <c r="A15" s="55">
        <v>9.0</v>
      </c>
      <c r="B15" s="53" t="s">
        <v>961</v>
      </c>
      <c r="C15" s="54" t="s">
        <v>958</v>
      </c>
      <c r="D15" s="208">
        <v>1986.0</v>
      </c>
      <c r="E15" s="343"/>
      <c r="F15" s="341">
        <f t="shared" si="1"/>
        <v>0</v>
      </c>
      <c r="G15" s="326"/>
      <c r="H15" s="344"/>
      <c r="I15" s="339"/>
      <c r="J15" s="339"/>
      <c r="K15" s="339"/>
      <c r="L15" s="326"/>
      <c r="M15" s="326"/>
      <c r="N15" s="326"/>
      <c r="O15" s="326"/>
      <c r="P15" s="326"/>
      <c r="Q15" s="326"/>
      <c r="R15" s="326"/>
      <c r="S15" s="326"/>
      <c r="T15" s="326"/>
      <c r="U15" s="326"/>
      <c r="V15" s="326"/>
      <c r="W15" s="326"/>
      <c r="X15" s="326"/>
      <c r="Y15" s="326"/>
      <c r="Z15" s="326"/>
    </row>
    <row r="16" ht="15.75" customHeight="1">
      <c r="A16" s="169"/>
      <c r="B16" s="169"/>
      <c r="C16" s="54"/>
      <c r="D16" s="55"/>
      <c r="E16" s="345"/>
      <c r="F16" s="34"/>
      <c r="G16" s="334"/>
      <c r="H16" s="334"/>
      <c r="I16" s="339"/>
      <c r="J16" s="219"/>
      <c r="K16" s="219"/>
      <c r="L16" s="334"/>
      <c r="M16" s="334"/>
      <c r="N16" s="334"/>
      <c r="O16" s="334"/>
      <c r="P16" s="334"/>
      <c r="Q16" s="334"/>
      <c r="R16" s="334"/>
      <c r="S16" s="334"/>
      <c r="T16" s="334"/>
      <c r="U16" s="334"/>
      <c r="V16" s="334"/>
      <c r="W16" s="334"/>
      <c r="X16" s="334"/>
      <c r="Y16" s="334"/>
      <c r="Z16" s="334"/>
    </row>
    <row r="17" ht="15.75" customHeight="1">
      <c r="A17" s="335" t="s">
        <v>962</v>
      </c>
      <c r="B17" s="336"/>
      <c r="C17" s="59"/>
      <c r="D17" s="337"/>
      <c r="E17" s="346"/>
      <c r="F17" s="338"/>
      <c r="G17" s="326"/>
      <c r="H17" s="326"/>
      <c r="I17" s="339"/>
      <c r="J17" s="339"/>
      <c r="K17" s="339"/>
      <c r="L17" s="326"/>
      <c r="M17" s="326"/>
      <c r="N17" s="326"/>
      <c r="O17" s="326"/>
      <c r="P17" s="326"/>
      <c r="Q17" s="326"/>
      <c r="R17" s="326"/>
      <c r="S17" s="326"/>
      <c r="T17" s="326"/>
      <c r="U17" s="326"/>
      <c r="V17" s="326"/>
      <c r="W17" s="326"/>
      <c r="X17" s="326"/>
      <c r="Y17" s="326"/>
      <c r="Z17" s="326"/>
    </row>
    <row r="18" ht="15.75" customHeight="1">
      <c r="A18" s="55"/>
      <c r="B18" s="161"/>
      <c r="C18" s="54"/>
      <c r="D18" s="208"/>
      <c r="E18" s="347"/>
      <c r="F18" s="341"/>
      <c r="G18" s="326"/>
      <c r="H18" s="326"/>
      <c r="I18" s="339"/>
      <c r="J18" s="339"/>
      <c r="K18" s="339"/>
      <c r="L18" s="326"/>
      <c r="M18" s="326"/>
      <c r="N18" s="326"/>
      <c r="O18" s="326"/>
      <c r="P18" s="326"/>
      <c r="Q18" s="326"/>
      <c r="R18" s="326"/>
      <c r="S18" s="326"/>
      <c r="T18" s="326"/>
      <c r="U18" s="326"/>
      <c r="V18" s="326"/>
      <c r="W18" s="326"/>
      <c r="X18" s="326"/>
      <c r="Y18" s="326"/>
      <c r="Z18" s="326"/>
    </row>
    <row r="19" ht="15.75" customHeight="1">
      <c r="A19" s="55">
        <v>1.0</v>
      </c>
      <c r="B19" s="161" t="s">
        <v>963</v>
      </c>
      <c r="C19" s="54" t="s">
        <v>559</v>
      </c>
      <c r="D19" s="208">
        <v>250.0</v>
      </c>
      <c r="E19" s="343"/>
      <c r="F19" s="341">
        <f t="shared" ref="F19:F25" si="2">E19*D19</f>
        <v>0</v>
      </c>
      <c r="G19" s="326"/>
      <c r="H19" s="344"/>
      <c r="I19" s="339"/>
      <c r="J19" s="339"/>
      <c r="K19" s="339"/>
      <c r="L19" s="326"/>
      <c r="M19" s="326"/>
      <c r="N19" s="326"/>
      <c r="O19" s="326"/>
      <c r="P19" s="326"/>
      <c r="Q19" s="326"/>
      <c r="R19" s="326"/>
      <c r="S19" s="326"/>
      <c r="T19" s="326"/>
      <c r="U19" s="326"/>
      <c r="V19" s="326"/>
      <c r="W19" s="326"/>
      <c r="X19" s="326"/>
      <c r="Y19" s="326"/>
      <c r="Z19" s="326"/>
    </row>
    <row r="20" ht="15.75" customHeight="1">
      <c r="A20" s="55">
        <v>2.0</v>
      </c>
      <c r="B20" s="348" t="s">
        <v>964</v>
      </c>
      <c r="C20" s="54" t="s">
        <v>33</v>
      </c>
      <c r="D20" s="208">
        <v>0.0</v>
      </c>
      <c r="E20" s="347"/>
      <c r="F20" s="341">
        <f t="shared" si="2"/>
        <v>0</v>
      </c>
      <c r="G20" s="326"/>
      <c r="H20" s="326"/>
      <c r="I20" s="339"/>
      <c r="J20" s="339"/>
      <c r="K20" s="339"/>
      <c r="L20" s="326"/>
      <c r="M20" s="326"/>
      <c r="N20" s="326"/>
      <c r="O20" s="326"/>
      <c r="P20" s="326"/>
      <c r="Q20" s="326"/>
      <c r="R20" s="326"/>
      <c r="S20" s="326"/>
      <c r="T20" s="326"/>
      <c r="U20" s="326"/>
      <c r="V20" s="326"/>
      <c r="W20" s="326"/>
      <c r="X20" s="326"/>
      <c r="Y20" s="326"/>
      <c r="Z20" s="326"/>
    </row>
    <row r="21" ht="15.75" customHeight="1">
      <c r="A21" s="55">
        <v>3.0</v>
      </c>
      <c r="B21" s="348" t="s">
        <v>965</v>
      </c>
      <c r="C21" s="54" t="s">
        <v>33</v>
      </c>
      <c r="D21" s="208">
        <v>0.0</v>
      </c>
      <c r="E21" s="347"/>
      <c r="F21" s="341">
        <f t="shared" si="2"/>
        <v>0</v>
      </c>
      <c r="G21" s="326"/>
      <c r="H21" s="326"/>
      <c r="I21" s="339"/>
      <c r="J21" s="339"/>
      <c r="K21" s="339"/>
      <c r="L21" s="326"/>
      <c r="M21" s="326"/>
      <c r="N21" s="326"/>
      <c r="O21" s="326"/>
      <c r="P21" s="326"/>
      <c r="Q21" s="326"/>
      <c r="R21" s="326"/>
      <c r="S21" s="326"/>
      <c r="T21" s="326"/>
      <c r="U21" s="326"/>
      <c r="V21" s="326"/>
      <c r="W21" s="326"/>
      <c r="X21" s="326"/>
      <c r="Y21" s="326"/>
      <c r="Z21" s="326"/>
    </row>
    <row r="22" ht="15.75" customHeight="1">
      <c r="A22" s="55">
        <v>4.0</v>
      </c>
      <c r="B22" s="348" t="s">
        <v>966</v>
      </c>
      <c r="C22" s="54" t="s">
        <v>33</v>
      </c>
      <c r="D22" s="208">
        <v>0.0</v>
      </c>
      <c r="E22" s="347"/>
      <c r="F22" s="341">
        <f t="shared" si="2"/>
        <v>0</v>
      </c>
      <c r="G22" s="326"/>
      <c r="H22" s="326"/>
      <c r="I22" s="339"/>
      <c r="J22" s="339"/>
      <c r="K22" s="339"/>
      <c r="L22" s="326"/>
      <c r="M22" s="326"/>
      <c r="N22" s="326"/>
      <c r="O22" s="326"/>
      <c r="P22" s="326"/>
      <c r="Q22" s="326"/>
      <c r="R22" s="326"/>
      <c r="S22" s="326"/>
      <c r="T22" s="326"/>
      <c r="U22" s="326"/>
      <c r="V22" s="326"/>
      <c r="W22" s="326"/>
      <c r="X22" s="326"/>
      <c r="Y22" s="326"/>
      <c r="Z22" s="326"/>
    </row>
    <row r="23" ht="15.75" customHeight="1">
      <c r="A23" s="55">
        <v>5.0</v>
      </c>
      <c r="B23" s="349" t="s">
        <v>967</v>
      </c>
      <c r="C23" s="54" t="s">
        <v>33</v>
      </c>
      <c r="D23" s="208">
        <v>0.0</v>
      </c>
      <c r="E23" s="347"/>
      <c r="F23" s="341">
        <f t="shared" si="2"/>
        <v>0</v>
      </c>
      <c r="G23" s="326"/>
      <c r="H23" s="326"/>
      <c r="I23" s="339"/>
      <c r="J23" s="339"/>
      <c r="K23" s="339"/>
      <c r="L23" s="326"/>
      <c r="M23" s="326"/>
      <c r="N23" s="326"/>
      <c r="O23" s="326"/>
      <c r="P23" s="326"/>
      <c r="Q23" s="326"/>
      <c r="R23" s="326"/>
      <c r="S23" s="326"/>
      <c r="T23" s="326"/>
      <c r="U23" s="326"/>
      <c r="V23" s="326"/>
      <c r="W23" s="326"/>
      <c r="X23" s="326"/>
      <c r="Y23" s="326"/>
      <c r="Z23" s="326"/>
    </row>
    <row r="24" ht="15.75" customHeight="1">
      <c r="A24" s="55">
        <v>6.0</v>
      </c>
      <c r="B24" s="161" t="s">
        <v>968</v>
      </c>
      <c r="C24" s="54" t="s">
        <v>33</v>
      </c>
      <c r="D24" s="208">
        <v>0.0</v>
      </c>
      <c r="E24" s="347"/>
      <c r="F24" s="341">
        <f t="shared" si="2"/>
        <v>0</v>
      </c>
      <c r="G24" s="326"/>
      <c r="H24" s="326"/>
      <c r="I24" s="339"/>
      <c r="J24" s="339"/>
      <c r="K24" s="339"/>
      <c r="L24" s="326"/>
      <c r="M24" s="326"/>
      <c r="N24" s="326"/>
      <c r="O24" s="326"/>
      <c r="P24" s="326"/>
      <c r="Q24" s="326"/>
      <c r="R24" s="326"/>
      <c r="S24" s="326"/>
      <c r="T24" s="326"/>
      <c r="U24" s="326"/>
      <c r="V24" s="326"/>
      <c r="W24" s="326"/>
      <c r="X24" s="326"/>
      <c r="Y24" s="326"/>
      <c r="Z24" s="326"/>
    </row>
    <row r="25" ht="15.75" customHeight="1">
      <c r="A25" s="55">
        <v>7.0</v>
      </c>
      <c r="B25" s="161" t="s">
        <v>969</v>
      </c>
      <c r="C25" s="54" t="s">
        <v>33</v>
      </c>
      <c r="D25" s="208">
        <v>0.0</v>
      </c>
      <c r="E25" s="347"/>
      <c r="F25" s="341">
        <f t="shared" si="2"/>
        <v>0</v>
      </c>
      <c r="G25" s="326"/>
      <c r="H25" s="326"/>
      <c r="I25" s="339"/>
      <c r="J25" s="339"/>
      <c r="K25" s="339"/>
      <c r="L25" s="326"/>
      <c r="M25" s="326"/>
      <c r="N25" s="326"/>
      <c r="O25" s="326"/>
      <c r="P25" s="326"/>
      <c r="Q25" s="326"/>
      <c r="R25" s="326"/>
      <c r="S25" s="326"/>
      <c r="T25" s="326"/>
      <c r="U25" s="326"/>
      <c r="V25" s="326"/>
      <c r="W25" s="326"/>
      <c r="X25" s="326"/>
      <c r="Y25" s="326"/>
      <c r="Z25" s="326"/>
    </row>
    <row r="26" ht="15.75" customHeight="1">
      <c r="A26" s="55"/>
      <c r="B26" s="161"/>
      <c r="C26" s="54"/>
      <c r="D26" s="208"/>
      <c r="E26" s="347"/>
      <c r="F26" s="341"/>
      <c r="G26" s="326"/>
      <c r="H26" s="326"/>
      <c r="I26" s="339"/>
      <c r="J26" s="339"/>
      <c r="K26" s="339"/>
      <c r="L26" s="326"/>
      <c r="M26" s="326"/>
      <c r="N26" s="326"/>
      <c r="O26" s="326"/>
      <c r="P26" s="326"/>
      <c r="Q26" s="326"/>
      <c r="R26" s="326"/>
      <c r="S26" s="326"/>
      <c r="T26" s="326"/>
      <c r="U26" s="326"/>
      <c r="V26" s="326"/>
      <c r="W26" s="326"/>
      <c r="X26" s="326"/>
      <c r="Y26" s="326"/>
      <c r="Z26" s="326"/>
    </row>
    <row r="27" ht="15.75" customHeight="1">
      <c r="A27" s="335" t="s">
        <v>970</v>
      </c>
      <c r="B27" s="336"/>
      <c r="C27" s="59"/>
      <c r="D27" s="337"/>
      <c r="E27" s="346"/>
      <c r="F27" s="338"/>
      <c r="G27" s="326"/>
      <c r="H27" s="326"/>
      <c r="I27" s="339"/>
      <c r="J27" s="339"/>
      <c r="K27" s="339"/>
      <c r="L27" s="326"/>
      <c r="M27" s="326"/>
      <c r="N27" s="326"/>
      <c r="O27" s="326"/>
      <c r="P27" s="326"/>
      <c r="Q27" s="326"/>
      <c r="R27" s="326"/>
      <c r="S27" s="326"/>
      <c r="T27" s="326"/>
      <c r="U27" s="326"/>
      <c r="V27" s="326"/>
      <c r="W27" s="326"/>
      <c r="X27" s="326"/>
      <c r="Y27" s="326"/>
      <c r="Z27" s="326"/>
    </row>
    <row r="28" ht="15.75" customHeight="1">
      <c r="A28" s="55"/>
      <c r="B28" s="53"/>
      <c r="C28" s="54"/>
      <c r="D28" s="208"/>
      <c r="E28" s="347"/>
      <c r="F28" s="341"/>
      <c r="G28" s="326"/>
      <c r="H28" s="326"/>
      <c r="I28" s="339"/>
      <c r="J28" s="339"/>
      <c r="K28" s="339"/>
      <c r="L28" s="326"/>
      <c r="M28" s="326"/>
      <c r="N28" s="326"/>
      <c r="O28" s="326"/>
      <c r="P28" s="326"/>
      <c r="Q28" s="326"/>
      <c r="R28" s="326"/>
      <c r="S28" s="326"/>
      <c r="T28" s="326"/>
      <c r="U28" s="326"/>
      <c r="V28" s="326"/>
      <c r="W28" s="326"/>
      <c r="X28" s="326"/>
      <c r="Y28" s="326"/>
      <c r="Z28" s="326"/>
    </row>
    <row r="29" ht="15.75" customHeight="1">
      <c r="A29" s="55">
        <v>1.0</v>
      </c>
      <c r="B29" s="53" t="s">
        <v>971</v>
      </c>
      <c r="C29" s="54" t="s">
        <v>33</v>
      </c>
      <c r="D29" s="208">
        <v>6.0</v>
      </c>
      <c r="E29" s="343"/>
      <c r="F29" s="341">
        <f t="shared" ref="F29:F33" si="3">E29*D29</f>
        <v>0</v>
      </c>
      <c r="G29" s="326"/>
      <c r="H29" s="344"/>
      <c r="I29" s="339"/>
      <c r="J29" s="339"/>
      <c r="K29" s="339"/>
      <c r="L29" s="326"/>
      <c r="M29" s="326"/>
      <c r="N29" s="326"/>
      <c r="O29" s="326"/>
      <c r="P29" s="326"/>
      <c r="Q29" s="326"/>
      <c r="R29" s="326"/>
      <c r="S29" s="326"/>
      <c r="T29" s="326"/>
      <c r="U29" s="326"/>
      <c r="V29" s="326"/>
      <c r="W29" s="326"/>
      <c r="X29" s="326"/>
      <c r="Y29" s="326"/>
      <c r="Z29" s="326"/>
    </row>
    <row r="30" ht="15.75" customHeight="1">
      <c r="A30" s="55">
        <v>2.0</v>
      </c>
      <c r="B30" s="53" t="s">
        <v>972</v>
      </c>
      <c r="C30" s="54" t="s">
        <v>33</v>
      </c>
      <c r="D30" s="208">
        <v>14.0</v>
      </c>
      <c r="E30" s="343"/>
      <c r="F30" s="341">
        <f t="shared" si="3"/>
        <v>0</v>
      </c>
      <c r="G30" s="326"/>
      <c r="H30" s="344"/>
      <c r="I30" s="339"/>
      <c r="J30" s="339"/>
      <c r="K30" s="339"/>
      <c r="L30" s="326"/>
      <c r="M30" s="326"/>
      <c r="N30" s="326"/>
      <c r="O30" s="326"/>
      <c r="P30" s="326"/>
      <c r="Q30" s="326"/>
      <c r="R30" s="326"/>
      <c r="S30" s="326"/>
      <c r="T30" s="326"/>
      <c r="U30" s="326"/>
      <c r="V30" s="326"/>
      <c r="W30" s="326"/>
      <c r="X30" s="326"/>
      <c r="Y30" s="326"/>
      <c r="Z30" s="326"/>
    </row>
    <row r="31" ht="15.75" customHeight="1">
      <c r="A31" s="55">
        <v>3.0</v>
      </c>
      <c r="B31" s="53" t="s">
        <v>973</v>
      </c>
      <c r="C31" s="54" t="s">
        <v>33</v>
      </c>
      <c r="D31" s="208">
        <v>7.0</v>
      </c>
      <c r="E31" s="343"/>
      <c r="F31" s="341">
        <f t="shared" si="3"/>
        <v>0</v>
      </c>
      <c r="G31" s="326"/>
      <c r="H31" s="344"/>
      <c r="I31" s="339"/>
      <c r="J31" s="339"/>
      <c r="K31" s="339"/>
      <c r="L31" s="326"/>
      <c r="M31" s="326"/>
      <c r="N31" s="326"/>
      <c r="O31" s="326"/>
      <c r="P31" s="326"/>
      <c r="Q31" s="326"/>
      <c r="R31" s="326"/>
      <c r="S31" s="326"/>
      <c r="T31" s="326"/>
      <c r="U31" s="326"/>
      <c r="V31" s="326"/>
      <c r="W31" s="326"/>
      <c r="X31" s="326"/>
      <c r="Y31" s="326"/>
      <c r="Z31" s="326"/>
    </row>
    <row r="32" ht="15.75" customHeight="1">
      <c r="A32" s="55">
        <v>4.0</v>
      </c>
      <c r="B32" s="53" t="s">
        <v>974</v>
      </c>
      <c r="C32" s="54" t="s">
        <v>33</v>
      </c>
      <c r="D32" s="208">
        <v>5.0</v>
      </c>
      <c r="E32" s="343"/>
      <c r="F32" s="341">
        <f t="shared" si="3"/>
        <v>0</v>
      </c>
      <c r="G32" s="326"/>
      <c r="H32" s="344"/>
      <c r="I32" s="339"/>
      <c r="J32" s="339"/>
      <c r="K32" s="339"/>
      <c r="L32" s="326"/>
      <c r="M32" s="326"/>
      <c r="N32" s="326"/>
      <c r="O32" s="326"/>
      <c r="P32" s="326"/>
      <c r="Q32" s="326"/>
      <c r="R32" s="326"/>
      <c r="S32" s="326"/>
      <c r="T32" s="326"/>
      <c r="U32" s="326"/>
      <c r="V32" s="326"/>
      <c r="W32" s="326"/>
      <c r="X32" s="326"/>
      <c r="Y32" s="326"/>
      <c r="Z32" s="326"/>
    </row>
    <row r="33" ht="15.75" customHeight="1">
      <c r="A33" s="55">
        <v>5.0</v>
      </c>
      <c r="B33" s="53" t="s">
        <v>975</v>
      </c>
      <c r="C33" s="54" t="s">
        <v>33</v>
      </c>
      <c r="D33" s="208">
        <v>14.0</v>
      </c>
      <c r="E33" s="343"/>
      <c r="F33" s="341">
        <f t="shared" si="3"/>
        <v>0</v>
      </c>
      <c r="G33" s="326"/>
      <c r="H33" s="344"/>
      <c r="I33" s="339"/>
      <c r="J33" s="339"/>
      <c r="K33" s="339"/>
      <c r="L33" s="326"/>
      <c r="M33" s="326"/>
      <c r="N33" s="326"/>
      <c r="O33" s="326"/>
      <c r="P33" s="326"/>
      <c r="Q33" s="326"/>
      <c r="R33" s="326"/>
      <c r="S33" s="326"/>
      <c r="T33" s="326"/>
      <c r="U33" s="326"/>
      <c r="V33" s="326"/>
      <c r="W33" s="326"/>
      <c r="X33" s="326"/>
      <c r="Y33" s="326"/>
      <c r="Z33" s="326"/>
    </row>
    <row r="34" ht="15.75" customHeight="1">
      <c r="A34" s="55"/>
      <c r="B34" s="53"/>
      <c r="C34" s="54"/>
      <c r="D34" s="208"/>
      <c r="E34" s="347"/>
      <c r="F34" s="341"/>
      <c r="G34" s="326"/>
      <c r="H34" s="326"/>
      <c r="I34" s="339"/>
      <c r="J34" s="339"/>
      <c r="K34" s="339"/>
      <c r="L34" s="326"/>
      <c r="M34" s="326"/>
      <c r="N34" s="326"/>
      <c r="O34" s="326"/>
      <c r="P34" s="326"/>
      <c r="Q34" s="326"/>
      <c r="R34" s="326"/>
      <c r="S34" s="326"/>
      <c r="T34" s="326"/>
      <c r="U34" s="326"/>
      <c r="V34" s="326"/>
      <c r="W34" s="326"/>
      <c r="X34" s="326"/>
      <c r="Y34" s="326"/>
      <c r="Z34" s="326"/>
    </row>
    <row r="35" ht="15.75" customHeight="1">
      <c r="A35" s="335" t="s">
        <v>976</v>
      </c>
      <c r="B35" s="336"/>
      <c r="C35" s="59"/>
      <c r="D35" s="337"/>
      <c r="E35" s="346"/>
      <c r="F35" s="338"/>
      <c r="G35" s="326"/>
      <c r="H35" s="326"/>
      <c r="I35" s="339"/>
      <c r="J35" s="339"/>
      <c r="K35" s="339"/>
      <c r="L35" s="326"/>
      <c r="M35" s="326"/>
      <c r="N35" s="326"/>
      <c r="O35" s="326"/>
      <c r="P35" s="326"/>
      <c r="Q35" s="326"/>
      <c r="R35" s="326"/>
      <c r="S35" s="326"/>
      <c r="T35" s="326"/>
      <c r="U35" s="326"/>
      <c r="V35" s="326"/>
      <c r="W35" s="326"/>
      <c r="X35" s="326"/>
      <c r="Y35" s="326"/>
      <c r="Z35" s="326"/>
    </row>
    <row r="36" ht="15.75" customHeight="1">
      <c r="A36" s="55"/>
      <c r="B36" s="154"/>
      <c r="C36" s="54"/>
      <c r="D36" s="208"/>
      <c r="E36" s="347"/>
      <c r="F36" s="341"/>
      <c r="G36" s="326"/>
      <c r="H36" s="326"/>
      <c r="I36" s="339"/>
      <c r="J36" s="339"/>
      <c r="K36" s="339"/>
      <c r="L36" s="326"/>
      <c r="M36" s="326"/>
      <c r="N36" s="326"/>
      <c r="O36" s="326"/>
      <c r="P36" s="326"/>
      <c r="Q36" s="326"/>
      <c r="R36" s="326"/>
      <c r="S36" s="326"/>
      <c r="T36" s="326"/>
      <c r="U36" s="326"/>
      <c r="V36" s="326"/>
      <c r="W36" s="326"/>
      <c r="X36" s="326"/>
      <c r="Y36" s="326"/>
      <c r="Z36" s="326"/>
    </row>
    <row r="37" ht="15.75" customHeight="1">
      <c r="A37" s="55">
        <v>1.0</v>
      </c>
      <c r="B37" s="154" t="s">
        <v>977</v>
      </c>
      <c r="C37" s="54" t="s">
        <v>654</v>
      </c>
      <c r="D37" s="208">
        <v>1.0</v>
      </c>
      <c r="E37" s="343"/>
      <c r="F37" s="341">
        <f>E37*D37</f>
        <v>0</v>
      </c>
      <c r="G37" s="326"/>
      <c r="H37" s="344"/>
      <c r="I37" s="339"/>
      <c r="J37" s="339"/>
      <c r="K37" s="339"/>
      <c r="L37" s="326"/>
      <c r="M37" s="326"/>
      <c r="N37" s="326"/>
      <c r="O37" s="326"/>
      <c r="P37" s="326"/>
      <c r="Q37" s="326"/>
      <c r="R37" s="326"/>
      <c r="S37" s="326"/>
      <c r="T37" s="326"/>
      <c r="U37" s="326"/>
      <c r="V37" s="326"/>
      <c r="W37" s="326"/>
      <c r="X37" s="326"/>
      <c r="Y37" s="326"/>
      <c r="Z37" s="326"/>
    </row>
    <row r="38" ht="15.75" customHeight="1">
      <c r="A38" s="55"/>
      <c r="B38" s="154"/>
      <c r="C38" s="54"/>
      <c r="D38" s="208"/>
      <c r="E38" s="347"/>
      <c r="F38" s="341"/>
      <c r="G38" s="326"/>
      <c r="H38" s="326"/>
      <c r="I38" s="339"/>
      <c r="J38" s="339"/>
      <c r="K38" s="339"/>
      <c r="L38" s="326"/>
      <c r="M38" s="326"/>
      <c r="N38" s="326"/>
      <c r="O38" s="326"/>
      <c r="P38" s="326"/>
      <c r="Q38" s="326"/>
      <c r="R38" s="326"/>
      <c r="S38" s="326"/>
      <c r="T38" s="326"/>
      <c r="U38" s="326"/>
      <c r="V38" s="326"/>
      <c r="W38" s="326"/>
      <c r="X38" s="326"/>
      <c r="Y38" s="326"/>
      <c r="Z38" s="326"/>
    </row>
    <row r="39" ht="15.75" customHeight="1">
      <c r="A39" s="335" t="s">
        <v>978</v>
      </c>
      <c r="B39" s="336"/>
      <c r="C39" s="59"/>
      <c r="D39" s="337"/>
      <c r="E39" s="346"/>
      <c r="F39" s="338"/>
      <c r="G39" s="326"/>
      <c r="H39" s="326"/>
      <c r="I39" s="339"/>
      <c r="J39" s="339"/>
      <c r="K39" s="339"/>
      <c r="L39" s="326"/>
      <c r="M39" s="326"/>
      <c r="N39" s="326"/>
      <c r="O39" s="326"/>
      <c r="P39" s="326"/>
      <c r="Q39" s="326"/>
      <c r="R39" s="326"/>
      <c r="S39" s="326"/>
      <c r="T39" s="326"/>
      <c r="U39" s="326"/>
      <c r="V39" s="326"/>
      <c r="W39" s="326"/>
      <c r="X39" s="326"/>
      <c r="Y39" s="326"/>
      <c r="Z39" s="326"/>
    </row>
    <row r="40" ht="15.75" customHeight="1">
      <c r="A40" s="55"/>
      <c r="B40" s="350"/>
      <c r="C40" s="54"/>
      <c r="D40" s="208"/>
      <c r="E40" s="347"/>
      <c r="F40" s="341"/>
      <c r="G40" s="326"/>
      <c r="H40" s="326"/>
      <c r="I40" s="339"/>
      <c r="J40" s="339"/>
      <c r="K40" s="339"/>
      <c r="L40" s="326"/>
      <c r="M40" s="326"/>
      <c r="N40" s="326"/>
      <c r="O40" s="326"/>
      <c r="P40" s="326"/>
      <c r="Q40" s="326"/>
      <c r="R40" s="326"/>
      <c r="S40" s="326"/>
      <c r="T40" s="326"/>
      <c r="U40" s="326"/>
      <c r="V40" s="326"/>
      <c r="W40" s="326"/>
      <c r="X40" s="326"/>
      <c r="Y40" s="326"/>
      <c r="Z40" s="326"/>
    </row>
    <row r="41" ht="15.75" customHeight="1">
      <c r="A41" s="55">
        <v>1.0</v>
      </c>
      <c r="B41" s="350" t="s">
        <v>979</v>
      </c>
      <c r="C41" s="54" t="s">
        <v>559</v>
      </c>
      <c r="D41" s="208">
        <v>109495.0</v>
      </c>
      <c r="E41" s="351"/>
      <c r="F41" s="341">
        <f t="shared" ref="F41:F52" si="4">E41*D41</f>
        <v>0</v>
      </c>
      <c r="G41" s="326"/>
      <c r="H41" s="344"/>
      <c r="I41" s="339"/>
      <c r="J41" s="339"/>
      <c r="K41" s="339"/>
      <c r="L41" s="326"/>
      <c r="M41" s="326"/>
      <c r="N41" s="326"/>
      <c r="O41" s="326"/>
      <c r="P41" s="326"/>
      <c r="Q41" s="326"/>
      <c r="R41" s="326"/>
      <c r="S41" s="326"/>
      <c r="T41" s="326"/>
      <c r="U41" s="326"/>
      <c r="V41" s="326"/>
      <c r="W41" s="326"/>
      <c r="X41" s="326"/>
      <c r="Y41" s="326"/>
      <c r="Z41" s="326"/>
    </row>
    <row r="42" ht="15.75" customHeight="1">
      <c r="A42" s="55">
        <v>2.0</v>
      </c>
      <c r="B42" s="154" t="s">
        <v>980</v>
      </c>
      <c r="C42" s="54" t="s">
        <v>33</v>
      </c>
      <c r="D42" s="208">
        <v>1986.0</v>
      </c>
      <c r="E42" s="351"/>
      <c r="F42" s="341">
        <f t="shared" si="4"/>
        <v>0</v>
      </c>
      <c r="G42" s="326"/>
      <c r="H42" s="344"/>
      <c r="I42" s="339"/>
      <c r="J42" s="339"/>
      <c r="K42" s="339"/>
      <c r="L42" s="326"/>
      <c r="M42" s="326"/>
      <c r="N42" s="326"/>
      <c r="O42" s="326"/>
      <c r="P42" s="326"/>
      <c r="Q42" s="326"/>
      <c r="R42" s="326"/>
      <c r="S42" s="326"/>
      <c r="T42" s="326"/>
      <c r="U42" s="326"/>
      <c r="V42" s="326"/>
      <c r="W42" s="326"/>
      <c r="X42" s="326"/>
      <c r="Y42" s="326"/>
      <c r="Z42" s="326"/>
    </row>
    <row r="43" ht="15.75" customHeight="1">
      <c r="A43" s="55">
        <v>3.0</v>
      </c>
      <c r="B43" s="350" t="s">
        <v>981</v>
      </c>
      <c r="C43" s="54" t="s">
        <v>33</v>
      </c>
      <c r="D43" s="208">
        <v>1986.0</v>
      </c>
      <c r="E43" s="351"/>
      <c r="F43" s="341">
        <f t="shared" si="4"/>
        <v>0</v>
      </c>
      <c r="G43" s="326"/>
      <c r="H43" s="344"/>
      <c r="I43" s="339"/>
      <c r="J43" s="339"/>
      <c r="K43" s="339"/>
      <c r="L43" s="326"/>
      <c r="M43" s="326"/>
      <c r="N43" s="326"/>
      <c r="O43" s="326"/>
      <c r="P43" s="326"/>
      <c r="Q43" s="326"/>
      <c r="R43" s="326"/>
      <c r="S43" s="326"/>
      <c r="T43" s="326"/>
      <c r="U43" s="326"/>
      <c r="V43" s="326"/>
      <c r="W43" s="326"/>
      <c r="X43" s="326"/>
      <c r="Y43" s="326"/>
      <c r="Z43" s="326"/>
    </row>
    <row r="44" ht="15.75" customHeight="1">
      <c r="A44" s="55">
        <v>4.0</v>
      </c>
      <c r="B44" s="154" t="s">
        <v>982</v>
      </c>
      <c r="C44" s="54" t="s">
        <v>33</v>
      </c>
      <c r="D44" s="208">
        <v>1008.0</v>
      </c>
      <c r="E44" s="351"/>
      <c r="F44" s="341">
        <f t="shared" si="4"/>
        <v>0</v>
      </c>
      <c r="G44" s="326"/>
      <c r="H44" s="344"/>
      <c r="I44" s="339"/>
      <c r="J44" s="339"/>
      <c r="K44" s="339"/>
      <c r="L44" s="326"/>
      <c r="M44" s="326"/>
      <c r="N44" s="326"/>
      <c r="O44" s="326"/>
      <c r="P44" s="326"/>
      <c r="Q44" s="326"/>
      <c r="R44" s="326"/>
      <c r="S44" s="326"/>
      <c r="T44" s="326"/>
      <c r="U44" s="326"/>
      <c r="V44" s="326"/>
      <c r="W44" s="326"/>
      <c r="X44" s="326"/>
      <c r="Y44" s="326"/>
      <c r="Z44" s="326"/>
    </row>
    <row r="45" ht="15.75" customHeight="1">
      <c r="A45" s="55">
        <v>5.0</v>
      </c>
      <c r="B45" s="154" t="s">
        <v>983</v>
      </c>
      <c r="C45" s="54" t="s">
        <v>33</v>
      </c>
      <c r="D45" s="208">
        <v>83.0</v>
      </c>
      <c r="E45" s="351"/>
      <c r="F45" s="341">
        <f t="shared" si="4"/>
        <v>0</v>
      </c>
      <c r="G45" s="326"/>
      <c r="H45" s="344"/>
      <c r="I45" s="339"/>
      <c r="J45" s="339"/>
      <c r="K45" s="339"/>
      <c r="L45" s="326"/>
      <c r="M45" s="326"/>
      <c r="N45" s="326"/>
      <c r="O45" s="326"/>
      <c r="P45" s="326"/>
      <c r="Q45" s="326"/>
      <c r="R45" s="326"/>
      <c r="S45" s="326"/>
      <c r="T45" s="326"/>
      <c r="U45" s="326"/>
      <c r="V45" s="326"/>
      <c r="W45" s="326"/>
      <c r="X45" s="326"/>
      <c r="Y45" s="326"/>
      <c r="Z45" s="326"/>
    </row>
    <row r="46" ht="15.75" customHeight="1">
      <c r="A46" s="55">
        <v>6.0</v>
      </c>
      <c r="B46" s="350" t="s">
        <v>984</v>
      </c>
      <c r="C46" s="54" t="s">
        <v>33</v>
      </c>
      <c r="D46" s="208">
        <v>1986.0</v>
      </c>
      <c r="E46" s="351"/>
      <c r="F46" s="341">
        <f t="shared" si="4"/>
        <v>0</v>
      </c>
      <c r="G46" s="326"/>
      <c r="H46" s="344"/>
      <c r="I46" s="339"/>
      <c r="J46" s="339"/>
      <c r="K46" s="339"/>
      <c r="L46" s="326"/>
      <c r="M46" s="326"/>
      <c r="N46" s="326"/>
      <c r="O46" s="326"/>
      <c r="P46" s="326"/>
      <c r="Q46" s="326"/>
      <c r="R46" s="326"/>
      <c r="S46" s="326"/>
      <c r="T46" s="326"/>
      <c r="U46" s="326"/>
      <c r="V46" s="326"/>
      <c r="W46" s="326"/>
      <c r="X46" s="326"/>
      <c r="Y46" s="326"/>
      <c r="Z46" s="326"/>
    </row>
    <row r="47" ht="15.75" customHeight="1">
      <c r="A47" s="55">
        <v>7.0</v>
      </c>
      <c r="B47" s="154" t="s">
        <v>985</v>
      </c>
      <c r="C47" s="54" t="s">
        <v>33</v>
      </c>
      <c r="D47" s="208">
        <v>1986.0</v>
      </c>
      <c r="E47" s="351"/>
      <c r="F47" s="341">
        <f t="shared" si="4"/>
        <v>0</v>
      </c>
      <c r="G47" s="326"/>
      <c r="H47" s="344"/>
      <c r="I47" s="339"/>
      <c r="J47" s="339"/>
      <c r="K47" s="339"/>
      <c r="L47" s="326"/>
      <c r="M47" s="326"/>
      <c r="N47" s="326"/>
      <c r="O47" s="326"/>
      <c r="P47" s="326"/>
      <c r="Q47" s="326"/>
      <c r="R47" s="326"/>
      <c r="S47" s="326"/>
      <c r="T47" s="326"/>
      <c r="U47" s="326"/>
      <c r="V47" s="326"/>
      <c r="W47" s="326"/>
      <c r="X47" s="326"/>
      <c r="Y47" s="326"/>
      <c r="Z47" s="326"/>
    </row>
    <row r="48" ht="15.75" customHeight="1">
      <c r="A48" s="55">
        <v>8.0</v>
      </c>
      <c r="B48" s="154" t="s">
        <v>986</v>
      </c>
      <c r="C48" s="54" t="s">
        <v>33</v>
      </c>
      <c r="D48" s="208">
        <v>1986.0</v>
      </c>
      <c r="E48" s="351"/>
      <c r="F48" s="341">
        <f t="shared" si="4"/>
        <v>0</v>
      </c>
      <c r="G48" s="326"/>
      <c r="H48" s="344"/>
      <c r="I48" s="339"/>
      <c r="J48" s="339"/>
      <c r="K48" s="339"/>
      <c r="L48" s="326"/>
      <c r="M48" s="326"/>
      <c r="N48" s="326"/>
      <c r="O48" s="326"/>
      <c r="P48" s="326"/>
      <c r="Q48" s="326"/>
      <c r="R48" s="326"/>
      <c r="S48" s="326"/>
      <c r="T48" s="326"/>
      <c r="U48" s="326"/>
      <c r="V48" s="326"/>
      <c r="W48" s="326"/>
      <c r="X48" s="326"/>
      <c r="Y48" s="326"/>
      <c r="Z48" s="326"/>
    </row>
    <row r="49" ht="15.75" customHeight="1">
      <c r="A49" s="55">
        <v>9.0</v>
      </c>
      <c r="B49" s="154" t="s">
        <v>987</v>
      </c>
      <c r="C49" s="54" t="s">
        <v>33</v>
      </c>
      <c r="D49" s="208">
        <v>6.0</v>
      </c>
      <c r="E49" s="351"/>
      <c r="F49" s="341">
        <f t="shared" si="4"/>
        <v>0</v>
      </c>
      <c r="G49" s="326"/>
      <c r="H49" s="344"/>
      <c r="I49" s="339"/>
      <c r="J49" s="339"/>
      <c r="K49" s="339"/>
      <c r="L49" s="326"/>
      <c r="M49" s="326"/>
      <c r="N49" s="326"/>
      <c r="O49" s="326"/>
      <c r="P49" s="326"/>
      <c r="Q49" s="326"/>
      <c r="R49" s="326"/>
      <c r="S49" s="326"/>
      <c r="T49" s="326"/>
      <c r="U49" s="326"/>
      <c r="V49" s="326"/>
      <c r="W49" s="326"/>
      <c r="X49" s="326"/>
      <c r="Y49" s="326"/>
      <c r="Z49" s="326"/>
    </row>
    <row r="50" ht="15.75" customHeight="1">
      <c r="A50" s="55">
        <v>10.0</v>
      </c>
      <c r="B50" s="154" t="s">
        <v>988</v>
      </c>
      <c r="C50" s="54" t="s">
        <v>33</v>
      </c>
      <c r="D50" s="208">
        <v>1986.0</v>
      </c>
      <c r="E50" s="351"/>
      <c r="F50" s="341">
        <f t="shared" si="4"/>
        <v>0</v>
      </c>
      <c r="G50" s="326"/>
      <c r="H50" s="344"/>
      <c r="I50" s="339"/>
      <c r="J50" s="339"/>
      <c r="K50" s="339"/>
      <c r="L50" s="326"/>
      <c r="M50" s="326"/>
      <c r="N50" s="326"/>
      <c r="O50" s="326"/>
      <c r="P50" s="326"/>
      <c r="Q50" s="326"/>
      <c r="R50" s="326"/>
      <c r="S50" s="326"/>
      <c r="T50" s="326"/>
      <c r="U50" s="326"/>
      <c r="V50" s="326"/>
      <c r="W50" s="326"/>
      <c r="X50" s="326"/>
      <c r="Y50" s="326"/>
      <c r="Z50" s="326"/>
    </row>
    <row r="51" ht="15.75" customHeight="1">
      <c r="A51" s="55">
        <v>11.0</v>
      </c>
      <c r="B51" s="154" t="s">
        <v>989</v>
      </c>
      <c r="C51" s="54" t="s">
        <v>33</v>
      </c>
      <c r="D51" s="208">
        <v>1986.0</v>
      </c>
      <c r="E51" s="351"/>
      <c r="F51" s="341">
        <f t="shared" si="4"/>
        <v>0</v>
      </c>
      <c r="G51" s="326"/>
      <c r="H51" s="344"/>
      <c r="I51" s="339"/>
      <c r="J51" s="339"/>
      <c r="K51" s="339"/>
      <c r="L51" s="326"/>
      <c r="M51" s="326"/>
      <c r="N51" s="326"/>
      <c r="O51" s="326"/>
      <c r="P51" s="326"/>
      <c r="Q51" s="326"/>
      <c r="R51" s="326"/>
      <c r="S51" s="326"/>
      <c r="T51" s="326"/>
      <c r="U51" s="326"/>
      <c r="V51" s="326"/>
      <c r="W51" s="326"/>
      <c r="X51" s="326"/>
      <c r="Y51" s="326"/>
      <c r="Z51" s="326"/>
    </row>
    <row r="52" ht="15.75" customHeight="1">
      <c r="A52" s="55">
        <v>12.0</v>
      </c>
      <c r="B52" s="154" t="s">
        <v>990</v>
      </c>
      <c r="C52" s="54" t="s">
        <v>33</v>
      </c>
      <c r="D52" s="208">
        <v>1986.0</v>
      </c>
      <c r="E52" s="352"/>
      <c r="F52" s="341">
        <f t="shared" si="4"/>
        <v>0</v>
      </c>
      <c r="G52" s="326"/>
      <c r="H52" s="344"/>
      <c r="I52" s="339"/>
      <c r="J52" s="339"/>
      <c r="K52" s="339"/>
      <c r="L52" s="326"/>
      <c r="M52" s="326"/>
      <c r="N52" s="326"/>
      <c r="O52" s="326"/>
      <c r="P52" s="326"/>
      <c r="Q52" s="326"/>
      <c r="R52" s="326"/>
      <c r="S52" s="326"/>
      <c r="T52" s="326"/>
      <c r="U52" s="326"/>
      <c r="V52" s="326"/>
      <c r="W52" s="326"/>
      <c r="X52" s="326"/>
      <c r="Y52" s="326"/>
      <c r="Z52" s="326"/>
    </row>
    <row r="53" ht="15.75" customHeight="1">
      <c r="A53" s="55"/>
      <c r="B53" s="154"/>
      <c r="C53" s="54"/>
      <c r="D53" s="208"/>
      <c r="E53" s="353"/>
      <c r="F53" s="341"/>
      <c r="G53" s="326"/>
      <c r="H53" s="326"/>
      <c r="I53" s="339"/>
      <c r="J53" s="339"/>
      <c r="K53" s="339"/>
      <c r="L53" s="326"/>
      <c r="M53" s="326"/>
      <c r="N53" s="326"/>
      <c r="O53" s="326"/>
      <c r="P53" s="326"/>
      <c r="Q53" s="326"/>
      <c r="R53" s="326"/>
      <c r="S53" s="326"/>
      <c r="T53" s="326"/>
      <c r="U53" s="326"/>
      <c r="V53" s="326"/>
      <c r="W53" s="326"/>
      <c r="X53" s="326"/>
      <c r="Y53" s="326"/>
      <c r="Z53" s="326"/>
    </row>
    <row r="54" ht="15.75" customHeight="1">
      <c r="A54" s="335" t="s">
        <v>991</v>
      </c>
      <c r="B54" s="336"/>
      <c r="C54" s="59"/>
      <c r="D54" s="337"/>
      <c r="E54" s="346"/>
      <c r="F54" s="338"/>
      <c r="G54" s="326"/>
      <c r="H54" s="326"/>
      <c r="I54" s="339"/>
      <c r="J54" s="339"/>
      <c r="K54" s="339"/>
      <c r="L54" s="326"/>
      <c r="M54" s="326"/>
      <c r="N54" s="326"/>
      <c r="O54" s="326"/>
      <c r="P54" s="326"/>
      <c r="Q54" s="326"/>
      <c r="R54" s="326"/>
      <c r="S54" s="326"/>
      <c r="T54" s="326"/>
      <c r="U54" s="326"/>
      <c r="V54" s="326"/>
      <c r="W54" s="326"/>
      <c r="X54" s="326"/>
      <c r="Y54" s="326"/>
      <c r="Z54" s="326"/>
    </row>
    <row r="55" ht="15.75" customHeight="1">
      <c r="A55" s="55"/>
      <c r="B55" s="354"/>
      <c r="C55" s="54"/>
      <c r="D55" s="208"/>
      <c r="E55" s="353"/>
      <c r="F55" s="341"/>
      <c r="G55" s="326"/>
      <c r="H55" s="326"/>
      <c r="I55" s="339"/>
      <c r="J55" s="339"/>
      <c r="K55" s="339"/>
      <c r="L55" s="326"/>
      <c r="M55" s="326"/>
      <c r="N55" s="326"/>
      <c r="O55" s="326"/>
      <c r="P55" s="326"/>
      <c r="Q55" s="326"/>
      <c r="R55" s="326"/>
      <c r="S55" s="326"/>
      <c r="T55" s="326"/>
      <c r="U55" s="326"/>
      <c r="V55" s="326"/>
      <c r="W55" s="326"/>
      <c r="X55" s="326"/>
      <c r="Y55" s="326"/>
      <c r="Z55" s="326"/>
    </row>
    <row r="56" ht="15.75" customHeight="1">
      <c r="A56" s="55">
        <v>13.0</v>
      </c>
      <c r="B56" s="354" t="s">
        <v>992</v>
      </c>
      <c r="C56" s="54" t="s">
        <v>559</v>
      </c>
      <c r="D56" s="208">
        <v>250.0</v>
      </c>
      <c r="E56" s="343"/>
      <c r="F56" s="341">
        <f t="shared" ref="F56:F59" si="5">E56*D56</f>
        <v>0</v>
      </c>
      <c r="G56" s="326"/>
      <c r="H56" s="344"/>
      <c r="I56" s="339"/>
      <c r="J56" s="339"/>
      <c r="K56" s="339"/>
      <c r="L56" s="326"/>
      <c r="M56" s="326"/>
      <c r="N56" s="326"/>
      <c r="O56" s="326"/>
      <c r="P56" s="326"/>
      <c r="Q56" s="326"/>
      <c r="R56" s="326"/>
      <c r="S56" s="326"/>
      <c r="T56" s="326"/>
      <c r="U56" s="326"/>
      <c r="V56" s="326"/>
      <c r="W56" s="326"/>
      <c r="X56" s="326"/>
      <c r="Y56" s="326"/>
      <c r="Z56" s="326"/>
    </row>
    <row r="57" ht="15.75" customHeight="1">
      <c r="A57" s="55">
        <v>14.0</v>
      </c>
      <c r="B57" s="354" t="s">
        <v>993</v>
      </c>
      <c r="C57" s="54" t="s">
        <v>33</v>
      </c>
      <c r="D57" s="208">
        <v>0.0</v>
      </c>
      <c r="E57" s="343"/>
      <c r="F57" s="341">
        <f t="shared" si="5"/>
        <v>0</v>
      </c>
      <c r="G57" s="326"/>
      <c r="H57" s="344"/>
      <c r="I57" s="339"/>
      <c r="J57" s="339"/>
      <c r="K57" s="339"/>
      <c r="L57" s="326"/>
      <c r="M57" s="326"/>
      <c r="N57" s="326"/>
      <c r="O57" s="326"/>
      <c r="P57" s="326"/>
      <c r="Q57" s="326"/>
      <c r="R57" s="326"/>
      <c r="S57" s="326"/>
      <c r="T57" s="326"/>
      <c r="U57" s="326"/>
      <c r="V57" s="326"/>
      <c r="W57" s="326"/>
      <c r="X57" s="326"/>
      <c r="Y57" s="326"/>
      <c r="Z57" s="326"/>
    </row>
    <row r="58" ht="15.75" customHeight="1">
      <c r="A58" s="55">
        <v>15.0</v>
      </c>
      <c r="B58" s="354" t="s">
        <v>994</v>
      </c>
      <c r="C58" s="54" t="s">
        <v>995</v>
      </c>
      <c r="D58" s="208">
        <v>12.0</v>
      </c>
      <c r="E58" s="343"/>
      <c r="F58" s="341">
        <f t="shared" si="5"/>
        <v>0</v>
      </c>
      <c r="G58" s="326"/>
      <c r="H58" s="344"/>
      <c r="I58" s="339"/>
      <c r="J58" s="339"/>
      <c r="K58" s="339"/>
      <c r="L58" s="326"/>
      <c r="M58" s="326"/>
      <c r="N58" s="326"/>
      <c r="O58" s="326"/>
      <c r="P58" s="326"/>
      <c r="Q58" s="326"/>
      <c r="R58" s="326"/>
      <c r="S58" s="326"/>
      <c r="T58" s="326"/>
      <c r="U58" s="326"/>
      <c r="V58" s="326"/>
      <c r="W58" s="326"/>
      <c r="X58" s="326"/>
      <c r="Y58" s="326"/>
      <c r="Z58" s="326"/>
    </row>
    <row r="59" ht="15.75" customHeight="1">
      <c r="A59" s="55">
        <v>16.0</v>
      </c>
      <c r="B59" s="354" t="s">
        <v>996</v>
      </c>
      <c r="C59" s="54" t="s">
        <v>995</v>
      </c>
      <c r="D59" s="208">
        <v>12.0</v>
      </c>
      <c r="E59" s="343"/>
      <c r="F59" s="341">
        <f t="shared" si="5"/>
        <v>0</v>
      </c>
      <c r="G59" s="326"/>
      <c r="H59" s="344"/>
      <c r="I59" s="339"/>
      <c r="J59" s="339"/>
      <c r="K59" s="339"/>
      <c r="L59" s="326"/>
      <c r="M59" s="326"/>
      <c r="N59" s="326"/>
      <c r="O59" s="326"/>
      <c r="P59" s="326"/>
      <c r="Q59" s="326"/>
      <c r="R59" s="326"/>
      <c r="S59" s="326"/>
      <c r="T59" s="326"/>
      <c r="U59" s="326"/>
      <c r="V59" s="326"/>
      <c r="W59" s="326"/>
      <c r="X59" s="326"/>
      <c r="Y59" s="326"/>
      <c r="Z59" s="326"/>
    </row>
    <row r="60" ht="15.75" customHeight="1">
      <c r="A60" s="55"/>
      <c r="B60" s="354"/>
      <c r="C60" s="54"/>
      <c r="D60" s="208"/>
      <c r="E60" s="340"/>
      <c r="F60" s="341"/>
      <c r="G60" s="326"/>
      <c r="H60" s="326"/>
      <c r="I60" s="339"/>
      <c r="J60" s="339"/>
      <c r="K60" s="339"/>
      <c r="L60" s="326"/>
      <c r="M60" s="326"/>
      <c r="N60" s="326"/>
      <c r="O60" s="326"/>
      <c r="P60" s="326"/>
      <c r="Q60" s="326"/>
      <c r="R60" s="326"/>
      <c r="S60" s="326"/>
      <c r="T60" s="326"/>
      <c r="U60" s="326"/>
      <c r="V60" s="326"/>
      <c r="W60" s="326"/>
      <c r="X60" s="326"/>
      <c r="Y60" s="326"/>
      <c r="Z60" s="326"/>
    </row>
    <row r="61" ht="15.75" customHeight="1">
      <c r="A61" s="329"/>
      <c r="B61" s="330" t="s">
        <v>383</v>
      </c>
      <c r="C61" s="329"/>
      <c r="D61" s="355"/>
      <c r="E61" s="331"/>
      <c r="F61" s="331">
        <f>SUM(F7:F59)</f>
        <v>0</v>
      </c>
      <c r="G61" s="332"/>
      <c r="H61" s="332"/>
      <c r="I61" s="333"/>
      <c r="J61" s="333"/>
      <c r="K61" s="333"/>
      <c r="L61" s="332"/>
      <c r="M61" s="332"/>
      <c r="N61" s="332"/>
      <c r="O61" s="332"/>
      <c r="P61" s="332"/>
      <c r="Q61" s="332"/>
      <c r="R61" s="332"/>
      <c r="S61" s="332"/>
      <c r="T61" s="332"/>
      <c r="U61" s="332"/>
      <c r="V61" s="332"/>
      <c r="W61" s="332"/>
      <c r="X61" s="332"/>
      <c r="Y61" s="332"/>
      <c r="Z61" s="332"/>
    </row>
    <row r="62" ht="15.75" customHeight="1">
      <c r="A62" s="326"/>
      <c r="B62" s="326"/>
      <c r="C62" s="356"/>
      <c r="D62" s="339"/>
      <c r="E62" s="327"/>
      <c r="F62" s="328"/>
      <c r="G62" s="326"/>
      <c r="H62" s="326"/>
      <c r="I62" s="339"/>
      <c r="J62" s="339"/>
      <c r="K62" s="339"/>
      <c r="L62" s="326"/>
      <c r="M62" s="326"/>
      <c r="N62" s="326"/>
      <c r="O62" s="326"/>
      <c r="P62" s="326"/>
      <c r="Q62" s="326"/>
      <c r="R62" s="326"/>
      <c r="S62" s="326"/>
      <c r="T62" s="326"/>
      <c r="U62" s="326"/>
      <c r="V62" s="326"/>
      <c r="W62" s="326"/>
      <c r="X62" s="326"/>
      <c r="Y62" s="326"/>
      <c r="Z62" s="326"/>
    </row>
    <row r="63" ht="15.75" customHeight="1">
      <c r="A63" s="326"/>
      <c r="B63" s="326"/>
      <c r="C63" s="356"/>
      <c r="D63" s="339"/>
      <c r="E63" s="327"/>
      <c r="F63" s="328"/>
      <c r="G63" s="326"/>
      <c r="H63" s="326"/>
      <c r="I63" s="339"/>
      <c r="J63" s="339"/>
      <c r="K63" s="339"/>
      <c r="L63" s="326"/>
      <c r="M63" s="326"/>
      <c r="N63" s="326"/>
      <c r="O63" s="326"/>
      <c r="P63" s="326"/>
      <c r="Q63" s="326"/>
      <c r="R63" s="326"/>
      <c r="S63" s="326"/>
      <c r="T63" s="326"/>
      <c r="U63" s="326"/>
      <c r="V63" s="326"/>
      <c r="W63" s="326"/>
      <c r="X63" s="326"/>
      <c r="Y63" s="326"/>
      <c r="Z63" s="326"/>
    </row>
    <row r="64" ht="15.75" customHeight="1">
      <c r="A64" s="326"/>
      <c r="B64" s="326"/>
      <c r="C64" s="356"/>
      <c r="D64" s="339"/>
      <c r="E64" s="327"/>
      <c r="F64" s="328"/>
      <c r="G64" s="326"/>
      <c r="H64" s="326"/>
      <c r="I64" s="339"/>
      <c r="J64" s="339"/>
      <c r="K64" s="339"/>
      <c r="L64" s="326"/>
      <c r="M64" s="326"/>
      <c r="N64" s="326"/>
      <c r="O64" s="326"/>
      <c r="P64" s="326"/>
      <c r="Q64" s="326"/>
      <c r="R64" s="326"/>
      <c r="S64" s="326"/>
      <c r="T64" s="326"/>
      <c r="U64" s="326"/>
      <c r="V64" s="326"/>
      <c r="W64" s="326"/>
      <c r="X64" s="326"/>
      <c r="Y64" s="326"/>
      <c r="Z64" s="326"/>
    </row>
    <row r="65" ht="15.75" customHeight="1">
      <c r="A65" s="326"/>
      <c r="B65" s="326"/>
      <c r="C65" s="356"/>
      <c r="D65" s="339"/>
      <c r="E65" s="327"/>
      <c r="F65" s="328"/>
      <c r="G65" s="326"/>
      <c r="H65" s="326"/>
      <c r="I65" s="339"/>
      <c r="J65" s="339"/>
      <c r="K65" s="339"/>
      <c r="L65" s="326"/>
      <c r="M65" s="326"/>
      <c r="N65" s="326"/>
      <c r="O65" s="326"/>
      <c r="P65" s="326"/>
      <c r="Q65" s="326"/>
      <c r="R65" s="326"/>
      <c r="S65" s="326"/>
      <c r="T65" s="326"/>
      <c r="U65" s="326"/>
      <c r="V65" s="326"/>
      <c r="W65" s="326"/>
      <c r="X65" s="326"/>
      <c r="Y65" s="326"/>
      <c r="Z65" s="326"/>
    </row>
    <row r="66" ht="15.75" customHeight="1">
      <c r="A66" s="326"/>
      <c r="B66" s="326"/>
      <c r="C66" s="356"/>
      <c r="D66" s="339"/>
      <c r="E66" s="327"/>
      <c r="F66" s="328"/>
      <c r="G66" s="326"/>
      <c r="H66" s="326"/>
      <c r="I66" s="339"/>
      <c r="J66" s="339"/>
      <c r="K66" s="339"/>
      <c r="L66" s="326"/>
      <c r="M66" s="326"/>
      <c r="N66" s="326"/>
      <c r="O66" s="326"/>
      <c r="P66" s="326"/>
      <c r="Q66" s="326"/>
      <c r="R66" s="326"/>
      <c r="S66" s="326"/>
      <c r="T66" s="326"/>
      <c r="U66" s="326"/>
      <c r="V66" s="326"/>
      <c r="W66" s="326"/>
      <c r="X66" s="326"/>
      <c r="Y66" s="326"/>
      <c r="Z66" s="326"/>
    </row>
    <row r="67" ht="15.75" customHeight="1">
      <c r="A67" s="326"/>
      <c r="B67" s="326"/>
      <c r="C67" s="356"/>
      <c r="D67" s="339"/>
      <c r="E67" s="327"/>
      <c r="F67" s="328"/>
      <c r="G67" s="326"/>
      <c r="H67" s="326"/>
      <c r="I67" s="339"/>
      <c r="J67" s="339"/>
      <c r="K67" s="339"/>
      <c r="L67" s="326"/>
      <c r="M67" s="326"/>
      <c r="N67" s="326"/>
      <c r="O67" s="326"/>
      <c r="P67" s="326"/>
      <c r="Q67" s="326"/>
      <c r="R67" s="326"/>
      <c r="S67" s="326"/>
      <c r="T67" s="326"/>
      <c r="U67" s="326"/>
      <c r="V67" s="326"/>
      <c r="W67" s="326"/>
      <c r="X67" s="326"/>
      <c r="Y67" s="326"/>
      <c r="Z67" s="326"/>
    </row>
    <row r="68" ht="15.75" customHeight="1">
      <c r="A68" s="326"/>
      <c r="B68" s="326"/>
      <c r="C68" s="356"/>
      <c r="D68" s="339"/>
      <c r="E68" s="327"/>
      <c r="F68" s="328"/>
      <c r="G68" s="326"/>
      <c r="H68" s="326"/>
      <c r="I68" s="339"/>
      <c r="J68" s="339"/>
      <c r="K68" s="339"/>
      <c r="L68" s="326"/>
      <c r="M68" s="326"/>
      <c r="N68" s="326"/>
      <c r="O68" s="326"/>
      <c r="P68" s="326"/>
      <c r="Q68" s="326"/>
      <c r="R68" s="326"/>
      <c r="S68" s="326"/>
      <c r="T68" s="326"/>
      <c r="U68" s="326"/>
      <c r="V68" s="326"/>
      <c r="W68" s="326"/>
      <c r="X68" s="326"/>
      <c r="Y68" s="326"/>
      <c r="Z68" s="326"/>
    </row>
    <row r="69" ht="15.75" customHeight="1">
      <c r="A69" s="326"/>
      <c r="B69" s="326"/>
      <c r="C69" s="356"/>
      <c r="D69" s="339"/>
      <c r="E69" s="327"/>
      <c r="F69" s="328"/>
      <c r="G69" s="326"/>
      <c r="H69" s="326"/>
      <c r="I69" s="339"/>
      <c r="J69" s="339"/>
      <c r="K69" s="339"/>
      <c r="L69" s="326"/>
      <c r="M69" s="326"/>
      <c r="N69" s="326"/>
      <c r="O69" s="326"/>
      <c r="P69" s="326"/>
      <c r="Q69" s="326"/>
      <c r="R69" s="326"/>
      <c r="S69" s="326"/>
      <c r="T69" s="326"/>
      <c r="U69" s="326"/>
      <c r="V69" s="326"/>
      <c r="W69" s="326"/>
      <c r="X69" s="326"/>
      <c r="Y69" s="326"/>
      <c r="Z69" s="326"/>
    </row>
    <row r="70" ht="15.75" customHeight="1">
      <c r="A70" s="326"/>
      <c r="B70" s="326"/>
      <c r="C70" s="356"/>
      <c r="D70" s="339"/>
      <c r="E70" s="327"/>
      <c r="F70" s="328"/>
      <c r="G70" s="326"/>
      <c r="H70" s="326"/>
      <c r="I70" s="339"/>
      <c r="J70" s="339"/>
      <c r="K70" s="339"/>
      <c r="L70" s="326"/>
      <c r="M70" s="326"/>
      <c r="N70" s="326"/>
      <c r="O70" s="326"/>
      <c r="P70" s="326"/>
      <c r="Q70" s="326"/>
      <c r="R70" s="326"/>
      <c r="S70" s="326"/>
      <c r="T70" s="326"/>
      <c r="U70" s="326"/>
      <c r="V70" s="326"/>
      <c r="W70" s="326"/>
      <c r="X70" s="326"/>
      <c r="Y70" s="326"/>
      <c r="Z70" s="326"/>
    </row>
    <row r="71" ht="15.75" customHeight="1">
      <c r="A71" s="326"/>
      <c r="B71" s="326"/>
      <c r="C71" s="356"/>
      <c r="D71" s="339"/>
      <c r="E71" s="327"/>
      <c r="F71" s="328"/>
      <c r="G71" s="326"/>
      <c r="H71" s="326"/>
      <c r="I71" s="339"/>
      <c r="J71" s="339"/>
      <c r="K71" s="339"/>
      <c r="L71" s="326"/>
      <c r="M71" s="326"/>
      <c r="N71" s="326"/>
      <c r="O71" s="326"/>
      <c r="P71" s="326"/>
      <c r="Q71" s="326"/>
      <c r="R71" s="326"/>
      <c r="S71" s="326"/>
      <c r="T71" s="326"/>
      <c r="U71" s="326"/>
      <c r="V71" s="326"/>
      <c r="W71" s="326"/>
      <c r="X71" s="326"/>
      <c r="Y71" s="326"/>
      <c r="Z71" s="326"/>
    </row>
    <row r="72" ht="15.75" customHeight="1">
      <c r="A72" s="326"/>
      <c r="B72" s="326"/>
      <c r="C72" s="356"/>
      <c r="D72" s="339"/>
      <c r="E72" s="327"/>
      <c r="F72" s="328"/>
      <c r="G72" s="326"/>
      <c r="H72" s="326"/>
      <c r="I72" s="339"/>
      <c r="J72" s="339"/>
      <c r="K72" s="339"/>
      <c r="L72" s="326"/>
      <c r="M72" s="326"/>
      <c r="N72" s="326"/>
      <c r="O72" s="326"/>
      <c r="P72" s="326"/>
      <c r="Q72" s="326"/>
      <c r="R72" s="326"/>
      <c r="S72" s="326"/>
      <c r="T72" s="326"/>
      <c r="U72" s="326"/>
      <c r="V72" s="326"/>
      <c r="W72" s="326"/>
      <c r="X72" s="326"/>
      <c r="Y72" s="326"/>
      <c r="Z72" s="326"/>
    </row>
    <row r="73" ht="15.75" customHeight="1">
      <c r="A73" s="326"/>
      <c r="B73" s="326"/>
      <c r="C73" s="356"/>
      <c r="D73" s="339"/>
      <c r="E73" s="327"/>
      <c r="F73" s="328"/>
      <c r="G73" s="326"/>
      <c r="H73" s="326"/>
      <c r="I73" s="339"/>
      <c r="J73" s="339"/>
      <c r="K73" s="339"/>
      <c r="L73" s="326"/>
      <c r="M73" s="326"/>
      <c r="N73" s="326"/>
      <c r="O73" s="326"/>
      <c r="P73" s="326"/>
      <c r="Q73" s="326"/>
      <c r="R73" s="326"/>
      <c r="S73" s="326"/>
      <c r="T73" s="326"/>
      <c r="U73" s="326"/>
      <c r="V73" s="326"/>
      <c r="W73" s="326"/>
      <c r="X73" s="326"/>
      <c r="Y73" s="326"/>
      <c r="Z73" s="326"/>
    </row>
    <row r="74" ht="15.75" customHeight="1">
      <c r="A74" s="326"/>
      <c r="B74" s="326"/>
      <c r="C74" s="356"/>
      <c r="D74" s="339"/>
      <c r="E74" s="327"/>
      <c r="F74" s="328"/>
      <c r="G74" s="326"/>
      <c r="H74" s="326"/>
      <c r="I74" s="339"/>
      <c r="J74" s="339"/>
      <c r="K74" s="339"/>
      <c r="L74" s="326"/>
      <c r="M74" s="326"/>
      <c r="N74" s="326"/>
      <c r="O74" s="326"/>
      <c r="P74" s="326"/>
      <c r="Q74" s="326"/>
      <c r="R74" s="326"/>
      <c r="S74" s="326"/>
      <c r="T74" s="326"/>
      <c r="U74" s="326"/>
      <c r="V74" s="326"/>
      <c r="W74" s="326"/>
      <c r="X74" s="326"/>
      <c r="Y74" s="326"/>
      <c r="Z74" s="326"/>
    </row>
    <row r="75" ht="15.75" customHeight="1">
      <c r="A75" s="326"/>
      <c r="B75" s="326"/>
      <c r="C75" s="356"/>
      <c r="D75" s="339"/>
      <c r="E75" s="327"/>
      <c r="F75" s="328"/>
      <c r="G75" s="326"/>
      <c r="H75" s="326"/>
      <c r="I75" s="339"/>
      <c r="J75" s="339"/>
      <c r="K75" s="339"/>
      <c r="L75" s="326"/>
      <c r="M75" s="326"/>
      <c r="N75" s="326"/>
      <c r="O75" s="326"/>
      <c r="P75" s="326"/>
      <c r="Q75" s="326"/>
      <c r="R75" s="326"/>
      <c r="S75" s="326"/>
      <c r="T75" s="326"/>
      <c r="U75" s="326"/>
      <c r="V75" s="326"/>
      <c r="W75" s="326"/>
      <c r="X75" s="326"/>
      <c r="Y75" s="326"/>
      <c r="Z75" s="326"/>
    </row>
    <row r="76" ht="15.75" customHeight="1">
      <c r="A76" s="326"/>
      <c r="B76" s="326"/>
      <c r="C76" s="356"/>
      <c r="D76" s="339"/>
      <c r="E76" s="327"/>
      <c r="F76" s="328"/>
      <c r="G76" s="326"/>
      <c r="H76" s="326"/>
      <c r="I76" s="339"/>
      <c r="J76" s="339"/>
      <c r="K76" s="339"/>
      <c r="L76" s="326"/>
      <c r="M76" s="326"/>
      <c r="N76" s="326"/>
      <c r="O76" s="326"/>
      <c r="P76" s="326"/>
      <c r="Q76" s="326"/>
      <c r="R76" s="326"/>
      <c r="S76" s="326"/>
      <c r="T76" s="326"/>
      <c r="U76" s="326"/>
      <c r="V76" s="326"/>
      <c r="W76" s="326"/>
      <c r="X76" s="326"/>
      <c r="Y76" s="326"/>
      <c r="Z76" s="326"/>
    </row>
    <row r="77" ht="15.75" customHeight="1">
      <c r="A77" s="326"/>
      <c r="B77" s="326"/>
      <c r="C77" s="356"/>
      <c r="D77" s="339"/>
      <c r="E77" s="327"/>
      <c r="F77" s="328"/>
      <c r="G77" s="326"/>
      <c r="H77" s="326"/>
      <c r="I77" s="339"/>
      <c r="J77" s="339"/>
      <c r="K77" s="339"/>
      <c r="L77" s="326"/>
      <c r="M77" s="326"/>
      <c r="N77" s="326"/>
      <c r="O77" s="326"/>
      <c r="P77" s="326"/>
      <c r="Q77" s="326"/>
      <c r="R77" s="326"/>
      <c r="S77" s="326"/>
      <c r="T77" s="326"/>
      <c r="U77" s="326"/>
      <c r="V77" s="326"/>
      <c r="W77" s="326"/>
      <c r="X77" s="326"/>
      <c r="Y77" s="326"/>
      <c r="Z77" s="326"/>
    </row>
    <row r="78" ht="15.75" customHeight="1">
      <c r="A78" s="326"/>
      <c r="B78" s="326"/>
      <c r="C78" s="356"/>
      <c r="D78" s="339"/>
      <c r="E78" s="327"/>
      <c r="F78" s="328"/>
      <c r="G78" s="326"/>
      <c r="H78" s="326"/>
      <c r="I78" s="339"/>
      <c r="J78" s="339"/>
      <c r="K78" s="339"/>
      <c r="L78" s="326"/>
      <c r="M78" s="326"/>
      <c r="N78" s="326"/>
      <c r="O78" s="326"/>
      <c r="P78" s="326"/>
      <c r="Q78" s="326"/>
      <c r="R78" s="326"/>
      <c r="S78" s="326"/>
      <c r="T78" s="326"/>
      <c r="U78" s="326"/>
      <c r="V78" s="326"/>
      <c r="W78" s="326"/>
      <c r="X78" s="326"/>
      <c r="Y78" s="326"/>
      <c r="Z78" s="326"/>
    </row>
    <row r="79" ht="15.75" customHeight="1">
      <c r="A79" s="326"/>
      <c r="B79" s="326"/>
      <c r="C79" s="356"/>
      <c r="D79" s="339"/>
      <c r="E79" s="327"/>
      <c r="F79" s="328"/>
      <c r="G79" s="326"/>
      <c r="H79" s="326"/>
      <c r="I79" s="339"/>
      <c r="J79" s="339"/>
      <c r="K79" s="339"/>
      <c r="L79" s="326"/>
      <c r="M79" s="326"/>
      <c r="N79" s="326"/>
      <c r="O79" s="326"/>
      <c r="P79" s="326"/>
      <c r="Q79" s="326"/>
      <c r="R79" s="326"/>
      <c r="S79" s="326"/>
      <c r="T79" s="326"/>
      <c r="U79" s="326"/>
      <c r="V79" s="326"/>
      <c r="W79" s="326"/>
      <c r="X79" s="326"/>
      <c r="Y79" s="326"/>
      <c r="Z79" s="326"/>
    </row>
    <row r="80" ht="15.75" customHeight="1">
      <c r="A80" s="326"/>
      <c r="B80" s="326"/>
      <c r="C80" s="356"/>
      <c r="D80" s="339"/>
      <c r="E80" s="327"/>
      <c r="F80" s="328"/>
      <c r="G80" s="326"/>
      <c r="H80" s="326"/>
      <c r="I80" s="339"/>
      <c r="J80" s="339"/>
      <c r="K80" s="339"/>
      <c r="L80" s="326"/>
      <c r="M80" s="326"/>
      <c r="N80" s="326"/>
      <c r="O80" s="326"/>
      <c r="P80" s="326"/>
      <c r="Q80" s="326"/>
      <c r="R80" s="326"/>
      <c r="S80" s="326"/>
      <c r="T80" s="326"/>
      <c r="U80" s="326"/>
      <c r="V80" s="326"/>
      <c r="W80" s="326"/>
      <c r="X80" s="326"/>
      <c r="Y80" s="326"/>
      <c r="Z80" s="326"/>
    </row>
    <row r="81" ht="15.75" customHeight="1">
      <c r="A81" s="326"/>
      <c r="B81" s="326"/>
      <c r="C81" s="356"/>
      <c r="D81" s="339"/>
      <c r="E81" s="327"/>
      <c r="F81" s="328"/>
      <c r="G81" s="326"/>
      <c r="H81" s="326"/>
      <c r="I81" s="339"/>
      <c r="J81" s="339"/>
      <c r="K81" s="339"/>
      <c r="L81" s="326"/>
      <c r="M81" s="326"/>
      <c r="N81" s="326"/>
      <c r="O81" s="326"/>
      <c r="P81" s="326"/>
      <c r="Q81" s="326"/>
      <c r="R81" s="326"/>
      <c r="S81" s="326"/>
      <c r="T81" s="326"/>
      <c r="U81" s="326"/>
      <c r="V81" s="326"/>
      <c r="W81" s="326"/>
      <c r="X81" s="326"/>
      <c r="Y81" s="326"/>
      <c r="Z81" s="326"/>
    </row>
    <row r="82" ht="15.75" customHeight="1">
      <c r="A82" s="326"/>
      <c r="B82" s="326"/>
      <c r="C82" s="356"/>
      <c r="D82" s="339"/>
      <c r="E82" s="327"/>
      <c r="F82" s="328"/>
      <c r="G82" s="326"/>
      <c r="H82" s="326"/>
      <c r="I82" s="339"/>
      <c r="J82" s="339"/>
      <c r="K82" s="339"/>
      <c r="L82" s="326"/>
      <c r="M82" s="326"/>
      <c r="N82" s="326"/>
      <c r="O82" s="326"/>
      <c r="P82" s="326"/>
      <c r="Q82" s="326"/>
      <c r="R82" s="326"/>
      <c r="S82" s="326"/>
      <c r="T82" s="326"/>
      <c r="U82" s="326"/>
      <c r="V82" s="326"/>
      <c r="W82" s="326"/>
      <c r="X82" s="326"/>
      <c r="Y82" s="326"/>
      <c r="Z82" s="326"/>
    </row>
    <row r="83" ht="15.75" customHeight="1">
      <c r="A83" s="326"/>
      <c r="B83" s="326"/>
      <c r="C83" s="356"/>
      <c r="D83" s="339"/>
      <c r="E83" s="327"/>
      <c r="F83" s="328"/>
      <c r="G83" s="326"/>
      <c r="H83" s="326"/>
      <c r="I83" s="339"/>
      <c r="J83" s="339"/>
      <c r="K83" s="339"/>
      <c r="L83" s="326"/>
      <c r="M83" s="326"/>
      <c r="N83" s="326"/>
      <c r="O83" s="326"/>
      <c r="P83" s="326"/>
      <c r="Q83" s="326"/>
      <c r="R83" s="326"/>
      <c r="S83" s="326"/>
      <c r="T83" s="326"/>
      <c r="U83" s="326"/>
      <c r="V83" s="326"/>
      <c r="W83" s="326"/>
      <c r="X83" s="326"/>
      <c r="Y83" s="326"/>
      <c r="Z83" s="326"/>
    </row>
    <row r="84" ht="15.75" customHeight="1">
      <c r="A84" s="326"/>
      <c r="B84" s="326"/>
      <c r="C84" s="356"/>
      <c r="D84" s="339"/>
      <c r="E84" s="327"/>
      <c r="F84" s="328"/>
      <c r="G84" s="326"/>
      <c r="H84" s="326"/>
      <c r="I84" s="339"/>
      <c r="J84" s="339"/>
      <c r="K84" s="339"/>
      <c r="L84" s="326"/>
      <c r="M84" s="326"/>
      <c r="N84" s="326"/>
      <c r="O84" s="326"/>
      <c r="P84" s="326"/>
      <c r="Q84" s="326"/>
      <c r="R84" s="326"/>
      <c r="S84" s="326"/>
      <c r="T84" s="326"/>
      <c r="U84" s="326"/>
      <c r="V84" s="326"/>
      <c r="W84" s="326"/>
      <c r="X84" s="326"/>
      <c r="Y84" s="326"/>
      <c r="Z84" s="326"/>
    </row>
    <row r="85" ht="15.75" customHeight="1">
      <c r="A85" s="326"/>
      <c r="B85" s="326"/>
      <c r="C85" s="356"/>
      <c r="D85" s="339"/>
      <c r="E85" s="327"/>
      <c r="F85" s="328"/>
      <c r="G85" s="326"/>
      <c r="H85" s="326"/>
      <c r="I85" s="339"/>
      <c r="J85" s="339"/>
      <c r="K85" s="339"/>
      <c r="L85" s="326"/>
      <c r="M85" s="326"/>
      <c r="N85" s="326"/>
      <c r="O85" s="326"/>
      <c r="P85" s="326"/>
      <c r="Q85" s="326"/>
      <c r="R85" s="326"/>
      <c r="S85" s="326"/>
      <c r="T85" s="326"/>
      <c r="U85" s="326"/>
      <c r="V85" s="326"/>
      <c r="W85" s="326"/>
      <c r="X85" s="326"/>
      <c r="Y85" s="326"/>
      <c r="Z85" s="326"/>
    </row>
    <row r="86" ht="15.75" customHeight="1">
      <c r="A86" s="326"/>
      <c r="B86" s="326"/>
      <c r="C86" s="356"/>
      <c r="D86" s="339"/>
      <c r="E86" s="327"/>
      <c r="F86" s="328"/>
      <c r="G86" s="326"/>
      <c r="H86" s="326"/>
      <c r="I86" s="339"/>
      <c r="J86" s="339"/>
      <c r="K86" s="339"/>
      <c r="L86" s="326"/>
      <c r="M86" s="326"/>
      <c r="N86" s="326"/>
      <c r="O86" s="326"/>
      <c r="P86" s="326"/>
      <c r="Q86" s="326"/>
      <c r="R86" s="326"/>
      <c r="S86" s="326"/>
      <c r="T86" s="326"/>
      <c r="U86" s="326"/>
      <c r="V86" s="326"/>
      <c r="W86" s="326"/>
      <c r="X86" s="326"/>
      <c r="Y86" s="326"/>
      <c r="Z86" s="326"/>
    </row>
    <row r="87" ht="15.75" customHeight="1">
      <c r="A87" s="326"/>
      <c r="B87" s="326"/>
      <c r="C87" s="356"/>
      <c r="D87" s="339"/>
      <c r="E87" s="327"/>
      <c r="F87" s="328"/>
      <c r="G87" s="326"/>
      <c r="H87" s="326"/>
      <c r="I87" s="339"/>
      <c r="J87" s="339"/>
      <c r="K87" s="339"/>
      <c r="L87" s="326"/>
      <c r="M87" s="326"/>
      <c r="N87" s="326"/>
      <c r="O87" s="326"/>
      <c r="P87" s="326"/>
      <c r="Q87" s="326"/>
      <c r="R87" s="326"/>
      <c r="S87" s="326"/>
      <c r="T87" s="326"/>
      <c r="U87" s="326"/>
      <c r="V87" s="326"/>
      <c r="W87" s="326"/>
      <c r="X87" s="326"/>
      <c r="Y87" s="326"/>
      <c r="Z87" s="326"/>
    </row>
    <row r="88" ht="15.75" customHeight="1">
      <c r="A88" s="326"/>
      <c r="B88" s="326"/>
      <c r="C88" s="356"/>
      <c r="D88" s="339"/>
      <c r="E88" s="327"/>
      <c r="F88" s="328"/>
      <c r="G88" s="326"/>
      <c r="H88" s="326"/>
      <c r="I88" s="339"/>
      <c r="J88" s="339"/>
      <c r="K88" s="339"/>
      <c r="L88" s="326"/>
      <c r="M88" s="326"/>
      <c r="N88" s="326"/>
      <c r="O88" s="326"/>
      <c r="P88" s="326"/>
      <c r="Q88" s="326"/>
      <c r="R88" s="326"/>
      <c r="S88" s="326"/>
      <c r="T88" s="326"/>
      <c r="U88" s="326"/>
      <c r="V88" s="326"/>
      <c r="W88" s="326"/>
      <c r="X88" s="326"/>
      <c r="Y88" s="326"/>
      <c r="Z88" s="326"/>
    </row>
    <row r="89" ht="15.75" customHeight="1">
      <c r="A89" s="326"/>
      <c r="B89" s="326"/>
      <c r="C89" s="356"/>
      <c r="D89" s="339"/>
      <c r="E89" s="327"/>
      <c r="F89" s="328"/>
      <c r="G89" s="326"/>
      <c r="H89" s="326"/>
      <c r="I89" s="339"/>
      <c r="J89" s="339"/>
      <c r="K89" s="339"/>
      <c r="L89" s="326"/>
      <c r="M89" s="326"/>
      <c r="N89" s="326"/>
      <c r="O89" s="326"/>
      <c r="P89" s="326"/>
      <c r="Q89" s="326"/>
      <c r="R89" s="326"/>
      <c r="S89" s="326"/>
      <c r="T89" s="326"/>
      <c r="U89" s="326"/>
      <c r="V89" s="326"/>
      <c r="W89" s="326"/>
      <c r="X89" s="326"/>
      <c r="Y89" s="326"/>
      <c r="Z89" s="326"/>
    </row>
    <row r="90" ht="15.75" customHeight="1">
      <c r="A90" s="326"/>
      <c r="B90" s="326"/>
      <c r="C90" s="356"/>
      <c r="D90" s="339"/>
      <c r="E90" s="327"/>
      <c r="F90" s="328"/>
      <c r="G90" s="326"/>
      <c r="H90" s="326"/>
      <c r="I90" s="339"/>
      <c r="J90" s="339"/>
      <c r="K90" s="339"/>
      <c r="L90" s="326"/>
      <c r="M90" s="326"/>
      <c r="N90" s="326"/>
      <c r="O90" s="326"/>
      <c r="P90" s="326"/>
      <c r="Q90" s="326"/>
      <c r="R90" s="326"/>
      <c r="S90" s="326"/>
      <c r="T90" s="326"/>
      <c r="U90" s="326"/>
      <c r="V90" s="326"/>
      <c r="W90" s="326"/>
      <c r="X90" s="326"/>
      <c r="Y90" s="326"/>
      <c r="Z90" s="326"/>
    </row>
    <row r="91" ht="15.75" customHeight="1">
      <c r="A91" s="326"/>
      <c r="B91" s="326"/>
      <c r="C91" s="356"/>
      <c r="D91" s="339"/>
      <c r="E91" s="327"/>
      <c r="F91" s="328"/>
      <c r="G91" s="326"/>
      <c r="H91" s="326"/>
      <c r="I91" s="339"/>
      <c r="J91" s="339"/>
      <c r="K91" s="339"/>
      <c r="L91" s="326"/>
      <c r="M91" s="326"/>
      <c r="N91" s="326"/>
      <c r="O91" s="326"/>
      <c r="P91" s="326"/>
      <c r="Q91" s="326"/>
      <c r="R91" s="326"/>
      <c r="S91" s="326"/>
      <c r="T91" s="326"/>
      <c r="U91" s="326"/>
      <c r="V91" s="326"/>
      <c r="W91" s="326"/>
      <c r="X91" s="326"/>
      <c r="Y91" s="326"/>
      <c r="Z91" s="326"/>
    </row>
    <row r="92" ht="15.75" customHeight="1">
      <c r="A92" s="326"/>
      <c r="B92" s="326"/>
      <c r="C92" s="356"/>
      <c r="D92" s="339"/>
      <c r="E92" s="327"/>
      <c r="F92" s="328"/>
      <c r="G92" s="326"/>
      <c r="H92" s="326"/>
      <c r="I92" s="339"/>
      <c r="J92" s="339"/>
      <c r="K92" s="339"/>
      <c r="L92" s="326"/>
      <c r="M92" s="326"/>
      <c r="N92" s="326"/>
      <c r="O92" s="326"/>
      <c r="P92" s="326"/>
      <c r="Q92" s="326"/>
      <c r="R92" s="326"/>
      <c r="S92" s="326"/>
      <c r="T92" s="326"/>
      <c r="U92" s="326"/>
      <c r="V92" s="326"/>
      <c r="W92" s="326"/>
      <c r="X92" s="326"/>
      <c r="Y92" s="326"/>
      <c r="Z92" s="326"/>
    </row>
    <row r="93" ht="15.75" customHeight="1">
      <c r="A93" s="326"/>
      <c r="B93" s="326"/>
      <c r="C93" s="356"/>
      <c r="D93" s="339"/>
      <c r="E93" s="327"/>
      <c r="F93" s="328"/>
      <c r="G93" s="326"/>
      <c r="H93" s="326"/>
      <c r="I93" s="339"/>
      <c r="J93" s="339"/>
      <c r="K93" s="339"/>
      <c r="L93" s="326"/>
      <c r="M93" s="326"/>
      <c r="N93" s="326"/>
      <c r="O93" s="326"/>
      <c r="P93" s="326"/>
      <c r="Q93" s="326"/>
      <c r="R93" s="326"/>
      <c r="S93" s="326"/>
      <c r="T93" s="326"/>
      <c r="U93" s="326"/>
      <c r="V93" s="326"/>
      <c r="W93" s="326"/>
      <c r="X93" s="326"/>
      <c r="Y93" s="326"/>
      <c r="Z93" s="326"/>
    </row>
    <row r="94" ht="15.75" customHeight="1">
      <c r="A94" s="326"/>
      <c r="B94" s="326"/>
      <c r="C94" s="356"/>
      <c r="D94" s="339"/>
      <c r="E94" s="327"/>
      <c r="F94" s="328"/>
      <c r="G94" s="326"/>
      <c r="H94" s="326"/>
      <c r="I94" s="339"/>
      <c r="J94" s="339"/>
      <c r="K94" s="339"/>
      <c r="L94" s="326"/>
      <c r="M94" s="326"/>
      <c r="N94" s="326"/>
      <c r="O94" s="326"/>
      <c r="P94" s="326"/>
      <c r="Q94" s="326"/>
      <c r="R94" s="326"/>
      <c r="S94" s="326"/>
      <c r="T94" s="326"/>
      <c r="U94" s="326"/>
      <c r="V94" s="326"/>
      <c r="W94" s="326"/>
      <c r="X94" s="326"/>
      <c r="Y94" s="326"/>
      <c r="Z94" s="326"/>
    </row>
    <row r="95" ht="15.75" customHeight="1">
      <c r="A95" s="326"/>
      <c r="B95" s="326"/>
      <c r="C95" s="356"/>
      <c r="D95" s="339"/>
      <c r="E95" s="327"/>
      <c r="F95" s="328"/>
      <c r="G95" s="326"/>
      <c r="H95" s="326"/>
      <c r="I95" s="339"/>
      <c r="J95" s="339"/>
      <c r="K95" s="339"/>
      <c r="L95" s="326"/>
      <c r="M95" s="326"/>
      <c r="N95" s="326"/>
      <c r="O95" s="326"/>
      <c r="P95" s="326"/>
      <c r="Q95" s="326"/>
      <c r="R95" s="326"/>
      <c r="S95" s="326"/>
      <c r="T95" s="326"/>
      <c r="U95" s="326"/>
      <c r="V95" s="326"/>
      <c r="W95" s="326"/>
      <c r="X95" s="326"/>
      <c r="Y95" s="326"/>
      <c r="Z95" s="326"/>
    </row>
    <row r="96" ht="15.75" customHeight="1">
      <c r="A96" s="326"/>
      <c r="B96" s="326"/>
      <c r="C96" s="356"/>
      <c r="D96" s="339"/>
      <c r="E96" s="327"/>
      <c r="F96" s="328"/>
      <c r="G96" s="326"/>
      <c r="H96" s="326"/>
      <c r="I96" s="339"/>
      <c r="J96" s="339"/>
      <c r="K96" s="339"/>
      <c r="L96" s="326"/>
      <c r="M96" s="326"/>
      <c r="N96" s="326"/>
      <c r="O96" s="326"/>
      <c r="P96" s="326"/>
      <c r="Q96" s="326"/>
      <c r="R96" s="326"/>
      <c r="S96" s="326"/>
      <c r="T96" s="326"/>
      <c r="U96" s="326"/>
      <c r="V96" s="326"/>
      <c r="W96" s="326"/>
      <c r="X96" s="326"/>
      <c r="Y96" s="326"/>
      <c r="Z96" s="326"/>
    </row>
    <row r="97" ht="15.75" customHeight="1">
      <c r="A97" s="326"/>
      <c r="B97" s="326"/>
      <c r="C97" s="356"/>
      <c r="D97" s="339"/>
      <c r="E97" s="327"/>
      <c r="F97" s="328"/>
      <c r="G97" s="326"/>
      <c r="H97" s="326"/>
      <c r="I97" s="339"/>
      <c r="J97" s="339"/>
      <c r="K97" s="339"/>
      <c r="L97" s="326"/>
      <c r="M97" s="326"/>
      <c r="N97" s="326"/>
      <c r="O97" s="326"/>
      <c r="P97" s="326"/>
      <c r="Q97" s="326"/>
      <c r="R97" s="326"/>
      <c r="S97" s="326"/>
      <c r="T97" s="326"/>
      <c r="U97" s="326"/>
      <c r="V97" s="326"/>
      <c r="W97" s="326"/>
      <c r="X97" s="326"/>
      <c r="Y97" s="326"/>
      <c r="Z97" s="326"/>
    </row>
    <row r="98" ht="15.75" customHeight="1">
      <c r="A98" s="326"/>
      <c r="B98" s="326"/>
      <c r="C98" s="356"/>
      <c r="D98" s="339"/>
      <c r="E98" s="327"/>
      <c r="F98" s="328"/>
      <c r="G98" s="326"/>
      <c r="H98" s="326"/>
      <c r="I98" s="339"/>
      <c r="J98" s="339"/>
      <c r="K98" s="339"/>
      <c r="L98" s="326"/>
      <c r="M98" s="326"/>
      <c r="N98" s="326"/>
      <c r="O98" s="326"/>
      <c r="P98" s="326"/>
      <c r="Q98" s="326"/>
      <c r="R98" s="326"/>
      <c r="S98" s="326"/>
      <c r="T98" s="326"/>
      <c r="U98" s="326"/>
      <c r="V98" s="326"/>
      <c r="W98" s="326"/>
      <c r="X98" s="326"/>
      <c r="Y98" s="326"/>
      <c r="Z98" s="326"/>
    </row>
    <row r="99" ht="15.75" customHeight="1">
      <c r="A99" s="326"/>
      <c r="B99" s="326"/>
      <c r="C99" s="356"/>
      <c r="D99" s="339"/>
      <c r="E99" s="327"/>
      <c r="F99" s="328"/>
      <c r="G99" s="326"/>
      <c r="H99" s="326"/>
      <c r="I99" s="339"/>
      <c r="J99" s="339"/>
      <c r="K99" s="339"/>
      <c r="L99" s="326"/>
      <c r="M99" s="326"/>
      <c r="N99" s="326"/>
      <c r="O99" s="326"/>
      <c r="P99" s="326"/>
      <c r="Q99" s="326"/>
      <c r="R99" s="326"/>
      <c r="S99" s="326"/>
      <c r="T99" s="326"/>
      <c r="U99" s="326"/>
      <c r="V99" s="326"/>
      <c r="W99" s="326"/>
      <c r="X99" s="326"/>
      <c r="Y99" s="326"/>
      <c r="Z99" s="326"/>
    </row>
    <row r="100" ht="15.75" customHeight="1">
      <c r="A100" s="326"/>
      <c r="B100" s="326"/>
      <c r="C100" s="356"/>
      <c r="D100" s="339"/>
      <c r="E100" s="327"/>
      <c r="F100" s="328"/>
      <c r="G100" s="326"/>
      <c r="H100" s="326"/>
      <c r="I100" s="339"/>
      <c r="J100" s="339"/>
      <c r="K100" s="339"/>
      <c r="L100" s="326"/>
      <c r="M100" s="326"/>
      <c r="N100" s="326"/>
      <c r="O100" s="326"/>
      <c r="P100" s="326"/>
      <c r="Q100" s="326"/>
      <c r="R100" s="326"/>
      <c r="S100" s="326"/>
      <c r="T100" s="326"/>
      <c r="U100" s="326"/>
      <c r="V100" s="326"/>
      <c r="W100" s="326"/>
      <c r="X100" s="326"/>
      <c r="Y100" s="326"/>
      <c r="Z100" s="326"/>
    </row>
    <row r="101" ht="15.75" customHeight="1">
      <c r="A101" s="326"/>
      <c r="B101" s="326"/>
      <c r="C101" s="356"/>
      <c r="D101" s="339"/>
      <c r="E101" s="327"/>
      <c r="F101" s="328"/>
      <c r="G101" s="326"/>
      <c r="H101" s="326"/>
      <c r="I101" s="339"/>
      <c r="J101" s="339"/>
      <c r="K101" s="339"/>
      <c r="L101" s="326"/>
      <c r="M101" s="326"/>
      <c r="N101" s="326"/>
      <c r="O101" s="326"/>
      <c r="P101" s="326"/>
      <c r="Q101" s="326"/>
      <c r="R101" s="326"/>
      <c r="S101" s="326"/>
      <c r="T101" s="326"/>
      <c r="U101" s="326"/>
      <c r="V101" s="326"/>
      <c r="W101" s="326"/>
      <c r="X101" s="326"/>
      <c r="Y101" s="326"/>
      <c r="Z101" s="326"/>
    </row>
    <row r="102" ht="15.75" customHeight="1">
      <c r="A102" s="326"/>
      <c r="B102" s="326"/>
      <c r="C102" s="356"/>
      <c r="D102" s="339"/>
      <c r="E102" s="327"/>
      <c r="F102" s="328"/>
      <c r="G102" s="326"/>
      <c r="H102" s="326"/>
      <c r="I102" s="339"/>
      <c r="J102" s="339"/>
      <c r="K102" s="339"/>
      <c r="L102" s="326"/>
      <c r="M102" s="326"/>
      <c r="N102" s="326"/>
      <c r="O102" s="326"/>
      <c r="P102" s="326"/>
      <c r="Q102" s="326"/>
      <c r="R102" s="326"/>
      <c r="S102" s="326"/>
      <c r="T102" s="326"/>
      <c r="U102" s="326"/>
      <c r="V102" s="326"/>
      <c r="W102" s="326"/>
      <c r="X102" s="326"/>
      <c r="Y102" s="326"/>
      <c r="Z102" s="326"/>
    </row>
    <row r="103" ht="15.75" customHeight="1">
      <c r="A103" s="326"/>
      <c r="B103" s="326"/>
      <c r="C103" s="356"/>
      <c r="D103" s="339"/>
      <c r="E103" s="327"/>
      <c r="F103" s="328"/>
      <c r="G103" s="326"/>
      <c r="H103" s="326"/>
      <c r="I103" s="339"/>
      <c r="J103" s="339"/>
      <c r="K103" s="339"/>
      <c r="L103" s="326"/>
      <c r="M103" s="326"/>
      <c r="N103" s="326"/>
      <c r="O103" s="326"/>
      <c r="P103" s="326"/>
      <c r="Q103" s="326"/>
      <c r="R103" s="326"/>
      <c r="S103" s="326"/>
      <c r="T103" s="326"/>
      <c r="U103" s="326"/>
      <c r="V103" s="326"/>
      <c r="W103" s="326"/>
      <c r="X103" s="326"/>
      <c r="Y103" s="326"/>
      <c r="Z103" s="326"/>
    </row>
    <row r="104" ht="15.75" customHeight="1">
      <c r="A104" s="326"/>
      <c r="B104" s="326"/>
      <c r="C104" s="356"/>
      <c r="D104" s="339"/>
      <c r="E104" s="327"/>
      <c r="F104" s="328"/>
      <c r="G104" s="326"/>
      <c r="H104" s="326"/>
      <c r="I104" s="339"/>
      <c r="J104" s="339"/>
      <c r="K104" s="339"/>
      <c r="L104" s="326"/>
      <c r="M104" s="326"/>
      <c r="N104" s="326"/>
      <c r="O104" s="326"/>
      <c r="P104" s="326"/>
      <c r="Q104" s="326"/>
      <c r="R104" s="326"/>
      <c r="S104" s="326"/>
      <c r="T104" s="326"/>
      <c r="U104" s="326"/>
      <c r="V104" s="326"/>
      <c r="W104" s="326"/>
      <c r="X104" s="326"/>
      <c r="Y104" s="326"/>
      <c r="Z104" s="326"/>
    </row>
    <row r="105" ht="15.75" customHeight="1">
      <c r="A105" s="326"/>
      <c r="B105" s="326"/>
      <c r="C105" s="356"/>
      <c r="D105" s="339"/>
      <c r="E105" s="327"/>
      <c r="F105" s="328"/>
      <c r="G105" s="326"/>
      <c r="H105" s="326"/>
      <c r="I105" s="339"/>
      <c r="J105" s="339"/>
      <c r="K105" s="339"/>
      <c r="L105" s="326"/>
      <c r="M105" s="326"/>
      <c r="N105" s="326"/>
      <c r="O105" s="326"/>
      <c r="P105" s="326"/>
      <c r="Q105" s="326"/>
      <c r="R105" s="326"/>
      <c r="S105" s="326"/>
      <c r="T105" s="326"/>
      <c r="U105" s="326"/>
      <c r="V105" s="326"/>
      <c r="W105" s="326"/>
      <c r="X105" s="326"/>
      <c r="Y105" s="326"/>
      <c r="Z105" s="326"/>
    </row>
    <row r="106" ht="15.75" customHeight="1">
      <c r="A106" s="326"/>
      <c r="B106" s="326"/>
      <c r="C106" s="356"/>
      <c r="D106" s="339"/>
      <c r="E106" s="327"/>
      <c r="F106" s="328"/>
      <c r="G106" s="326"/>
      <c r="H106" s="326"/>
      <c r="I106" s="339"/>
      <c r="J106" s="339"/>
      <c r="K106" s="339"/>
      <c r="L106" s="326"/>
      <c r="M106" s="326"/>
      <c r="N106" s="326"/>
      <c r="O106" s="326"/>
      <c r="P106" s="326"/>
      <c r="Q106" s="326"/>
      <c r="R106" s="326"/>
      <c r="S106" s="326"/>
      <c r="T106" s="326"/>
      <c r="U106" s="326"/>
      <c r="V106" s="326"/>
      <c r="W106" s="326"/>
      <c r="X106" s="326"/>
      <c r="Y106" s="326"/>
      <c r="Z106" s="326"/>
    </row>
    <row r="107" ht="15.75" customHeight="1">
      <c r="A107" s="326"/>
      <c r="B107" s="326"/>
      <c r="C107" s="356"/>
      <c r="D107" s="339"/>
      <c r="E107" s="327"/>
      <c r="F107" s="328"/>
      <c r="G107" s="326"/>
      <c r="H107" s="326"/>
      <c r="I107" s="339"/>
      <c r="J107" s="339"/>
      <c r="K107" s="339"/>
      <c r="L107" s="326"/>
      <c r="M107" s="326"/>
      <c r="N107" s="326"/>
      <c r="O107" s="326"/>
      <c r="P107" s="326"/>
      <c r="Q107" s="326"/>
      <c r="R107" s="326"/>
      <c r="S107" s="326"/>
      <c r="T107" s="326"/>
      <c r="U107" s="326"/>
      <c r="V107" s="326"/>
      <c r="W107" s="326"/>
      <c r="X107" s="326"/>
      <c r="Y107" s="326"/>
      <c r="Z107" s="326"/>
    </row>
    <row r="108" ht="15.75" customHeight="1">
      <c r="A108" s="326"/>
      <c r="B108" s="326"/>
      <c r="C108" s="356"/>
      <c r="D108" s="339"/>
      <c r="E108" s="327"/>
      <c r="F108" s="328"/>
      <c r="G108" s="326"/>
      <c r="H108" s="326"/>
      <c r="I108" s="339"/>
      <c r="J108" s="339"/>
      <c r="K108" s="339"/>
      <c r="L108" s="326"/>
      <c r="M108" s="326"/>
      <c r="N108" s="326"/>
      <c r="O108" s="326"/>
      <c r="P108" s="326"/>
      <c r="Q108" s="326"/>
      <c r="R108" s="326"/>
      <c r="S108" s="326"/>
      <c r="T108" s="326"/>
      <c r="U108" s="326"/>
      <c r="V108" s="326"/>
      <c r="W108" s="326"/>
      <c r="X108" s="326"/>
      <c r="Y108" s="326"/>
      <c r="Z108" s="326"/>
    </row>
    <row r="109" ht="15.75" customHeight="1">
      <c r="A109" s="326"/>
      <c r="B109" s="326"/>
      <c r="C109" s="356"/>
      <c r="D109" s="339"/>
      <c r="E109" s="327"/>
      <c r="F109" s="328"/>
      <c r="G109" s="326"/>
      <c r="H109" s="326"/>
      <c r="I109" s="339"/>
      <c r="J109" s="339"/>
      <c r="K109" s="339"/>
      <c r="L109" s="326"/>
      <c r="M109" s="326"/>
      <c r="N109" s="326"/>
      <c r="O109" s="326"/>
      <c r="P109" s="326"/>
      <c r="Q109" s="326"/>
      <c r="R109" s="326"/>
      <c r="S109" s="326"/>
      <c r="T109" s="326"/>
      <c r="U109" s="326"/>
      <c r="V109" s="326"/>
      <c r="W109" s="326"/>
      <c r="X109" s="326"/>
      <c r="Y109" s="326"/>
      <c r="Z109" s="326"/>
    </row>
    <row r="110" ht="15.75" customHeight="1">
      <c r="A110" s="326"/>
      <c r="B110" s="326"/>
      <c r="C110" s="356"/>
      <c r="D110" s="339"/>
      <c r="E110" s="327"/>
      <c r="F110" s="328"/>
      <c r="G110" s="326"/>
      <c r="H110" s="326"/>
      <c r="I110" s="339"/>
      <c r="J110" s="339"/>
      <c r="K110" s="339"/>
      <c r="L110" s="326"/>
      <c r="M110" s="326"/>
      <c r="N110" s="326"/>
      <c r="O110" s="326"/>
      <c r="P110" s="326"/>
      <c r="Q110" s="326"/>
      <c r="R110" s="326"/>
      <c r="S110" s="326"/>
      <c r="T110" s="326"/>
      <c r="U110" s="326"/>
      <c r="V110" s="326"/>
      <c r="W110" s="326"/>
      <c r="X110" s="326"/>
      <c r="Y110" s="326"/>
      <c r="Z110" s="326"/>
    </row>
    <row r="111" ht="15.75" customHeight="1">
      <c r="A111" s="326"/>
      <c r="B111" s="326"/>
      <c r="C111" s="356"/>
      <c r="D111" s="339"/>
      <c r="E111" s="327"/>
      <c r="F111" s="328"/>
      <c r="G111" s="326"/>
      <c r="H111" s="326"/>
      <c r="I111" s="339"/>
      <c r="J111" s="339"/>
      <c r="K111" s="339"/>
      <c r="L111" s="326"/>
      <c r="M111" s="326"/>
      <c r="N111" s="326"/>
      <c r="O111" s="326"/>
      <c r="P111" s="326"/>
      <c r="Q111" s="326"/>
      <c r="R111" s="326"/>
      <c r="S111" s="326"/>
      <c r="T111" s="326"/>
      <c r="U111" s="326"/>
      <c r="V111" s="326"/>
      <c r="W111" s="326"/>
      <c r="X111" s="326"/>
      <c r="Y111" s="326"/>
      <c r="Z111" s="326"/>
    </row>
    <row r="112" ht="15.75" customHeight="1">
      <c r="A112" s="326"/>
      <c r="B112" s="326"/>
      <c r="C112" s="356"/>
      <c r="D112" s="339"/>
      <c r="E112" s="327"/>
      <c r="F112" s="328"/>
      <c r="G112" s="326"/>
      <c r="H112" s="326"/>
      <c r="I112" s="339"/>
      <c r="J112" s="339"/>
      <c r="K112" s="339"/>
      <c r="L112" s="326"/>
      <c r="M112" s="326"/>
      <c r="N112" s="326"/>
      <c r="O112" s="326"/>
      <c r="P112" s="326"/>
      <c r="Q112" s="326"/>
      <c r="R112" s="326"/>
      <c r="S112" s="326"/>
      <c r="T112" s="326"/>
      <c r="U112" s="326"/>
      <c r="V112" s="326"/>
      <c r="W112" s="326"/>
      <c r="X112" s="326"/>
      <c r="Y112" s="326"/>
      <c r="Z112" s="326"/>
    </row>
    <row r="113" ht="15.75" customHeight="1">
      <c r="A113" s="326"/>
      <c r="B113" s="326"/>
      <c r="C113" s="356"/>
      <c r="D113" s="339"/>
      <c r="E113" s="327"/>
      <c r="F113" s="328"/>
      <c r="G113" s="326"/>
      <c r="H113" s="326"/>
      <c r="I113" s="339"/>
      <c r="J113" s="339"/>
      <c r="K113" s="339"/>
      <c r="L113" s="326"/>
      <c r="M113" s="326"/>
      <c r="N113" s="326"/>
      <c r="O113" s="326"/>
      <c r="P113" s="326"/>
      <c r="Q113" s="326"/>
      <c r="R113" s="326"/>
      <c r="S113" s="326"/>
      <c r="T113" s="326"/>
      <c r="U113" s="326"/>
      <c r="V113" s="326"/>
      <c r="W113" s="326"/>
      <c r="X113" s="326"/>
      <c r="Y113" s="326"/>
      <c r="Z113" s="326"/>
    </row>
    <row r="114" ht="15.75" customHeight="1">
      <c r="A114" s="326"/>
      <c r="B114" s="326"/>
      <c r="C114" s="356"/>
      <c r="D114" s="339"/>
      <c r="E114" s="327"/>
      <c r="F114" s="328"/>
      <c r="G114" s="326"/>
      <c r="H114" s="326"/>
      <c r="I114" s="339"/>
      <c r="J114" s="339"/>
      <c r="K114" s="339"/>
      <c r="L114" s="326"/>
      <c r="M114" s="326"/>
      <c r="N114" s="326"/>
      <c r="O114" s="326"/>
      <c r="P114" s="326"/>
      <c r="Q114" s="326"/>
      <c r="R114" s="326"/>
      <c r="S114" s="326"/>
      <c r="T114" s="326"/>
      <c r="U114" s="326"/>
      <c r="V114" s="326"/>
      <c r="W114" s="326"/>
      <c r="X114" s="326"/>
      <c r="Y114" s="326"/>
      <c r="Z114" s="326"/>
    </row>
    <row r="115" ht="15.75" customHeight="1">
      <c r="A115" s="326"/>
      <c r="B115" s="326"/>
      <c r="C115" s="356"/>
      <c r="D115" s="339"/>
      <c r="E115" s="327"/>
      <c r="F115" s="328"/>
      <c r="G115" s="326"/>
      <c r="H115" s="326"/>
      <c r="I115" s="339"/>
      <c r="J115" s="339"/>
      <c r="K115" s="339"/>
      <c r="L115" s="326"/>
      <c r="M115" s="326"/>
      <c r="N115" s="326"/>
      <c r="O115" s="326"/>
      <c r="P115" s="326"/>
      <c r="Q115" s="326"/>
      <c r="R115" s="326"/>
      <c r="S115" s="326"/>
      <c r="T115" s="326"/>
      <c r="U115" s="326"/>
      <c r="V115" s="326"/>
      <c r="W115" s="326"/>
      <c r="X115" s="326"/>
      <c r="Y115" s="326"/>
      <c r="Z115" s="326"/>
    </row>
    <row r="116" ht="15.75" customHeight="1">
      <c r="A116" s="326"/>
      <c r="B116" s="326"/>
      <c r="C116" s="356"/>
      <c r="D116" s="339"/>
      <c r="E116" s="327"/>
      <c r="F116" s="328"/>
      <c r="G116" s="326"/>
      <c r="H116" s="326"/>
      <c r="I116" s="339"/>
      <c r="J116" s="339"/>
      <c r="K116" s="339"/>
      <c r="L116" s="326"/>
      <c r="M116" s="326"/>
      <c r="N116" s="326"/>
      <c r="O116" s="326"/>
      <c r="P116" s="326"/>
      <c r="Q116" s="326"/>
      <c r="R116" s="326"/>
      <c r="S116" s="326"/>
      <c r="T116" s="326"/>
      <c r="U116" s="326"/>
      <c r="V116" s="326"/>
      <c r="W116" s="326"/>
      <c r="X116" s="326"/>
      <c r="Y116" s="326"/>
      <c r="Z116" s="326"/>
    </row>
    <row r="117" ht="15.75" customHeight="1">
      <c r="A117" s="326"/>
      <c r="B117" s="326"/>
      <c r="C117" s="356"/>
      <c r="D117" s="339"/>
      <c r="E117" s="327"/>
      <c r="F117" s="328"/>
      <c r="G117" s="326"/>
      <c r="H117" s="326"/>
      <c r="I117" s="339"/>
      <c r="J117" s="339"/>
      <c r="K117" s="339"/>
      <c r="L117" s="326"/>
      <c r="M117" s="326"/>
      <c r="N117" s="326"/>
      <c r="O117" s="326"/>
      <c r="P117" s="326"/>
      <c r="Q117" s="326"/>
      <c r="R117" s="326"/>
      <c r="S117" s="326"/>
      <c r="T117" s="326"/>
      <c r="U117" s="326"/>
      <c r="V117" s="326"/>
      <c r="W117" s="326"/>
      <c r="X117" s="326"/>
      <c r="Y117" s="326"/>
      <c r="Z117" s="326"/>
    </row>
    <row r="118" ht="15.75" customHeight="1">
      <c r="A118" s="326"/>
      <c r="B118" s="326"/>
      <c r="C118" s="356"/>
      <c r="D118" s="339"/>
      <c r="E118" s="327"/>
      <c r="F118" s="328"/>
      <c r="G118" s="326"/>
      <c r="H118" s="326"/>
      <c r="I118" s="339"/>
      <c r="J118" s="339"/>
      <c r="K118" s="339"/>
      <c r="L118" s="326"/>
      <c r="M118" s="326"/>
      <c r="N118" s="326"/>
      <c r="O118" s="326"/>
      <c r="P118" s="326"/>
      <c r="Q118" s="326"/>
      <c r="R118" s="326"/>
      <c r="S118" s="326"/>
      <c r="T118" s="326"/>
      <c r="U118" s="326"/>
      <c r="V118" s="326"/>
      <c r="W118" s="326"/>
      <c r="X118" s="326"/>
      <c r="Y118" s="326"/>
      <c r="Z118" s="326"/>
    </row>
    <row r="119" ht="15.75" customHeight="1">
      <c r="A119" s="326"/>
      <c r="B119" s="326"/>
      <c r="C119" s="356"/>
      <c r="D119" s="339"/>
      <c r="E119" s="327"/>
      <c r="F119" s="328"/>
      <c r="G119" s="326"/>
      <c r="H119" s="326"/>
      <c r="I119" s="339"/>
      <c r="J119" s="339"/>
      <c r="K119" s="339"/>
      <c r="L119" s="326"/>
      <c r="M119" s="326"/>
      <c r="N119" s="326"/>
      <c r="O119" s="326"/>
      <c r="P119" s="326"/>
      <c r="Q119" s="326"/>
      <c r="R119" s="326"/>
      <c r="S119" s="326"/>
      <c r="T119" s="326"/>
      <c r="U119" s="326"/>
      <c r="V119" s="326"/>
      <c r="W119" s="326"/>
      <c r="X119" s="326"/>
      <c r="Y119" s="326"/>
      <c r="Z119" s="326"/>
    </row>
    <row r="120" ht="15.75" customHeight="1">
      <c r="A120" s="326"/>
      <c r="B120" s="326"/>
      <c r="C120" s="356"/>
      <c r="D120" s="339"/>
      <c r="E120" s="327"/>
      <c r="F120" s="328"/>
      <c r="G120" s="326"/>
      <c r="H120" s="326"/>
      <c r="I120" s="339"/>
      <c r="J120" s="339"/>
      <c r="K120" s="339"/>
      <c r="L120" s="326"/>
      <c r="M120" s="326"/>
      <c r="N120" s="326"/>
      <c r="O120" s="326"/>
      <c r="P120" s="326"/>
      <c r="Q120" s="326"/>
      <c r="R120" s="326"/>
      <c r="S120" s="326"/>
      <c r="T120" s="326"/>
      <c r="U120" s="326"/>
      <c r="V120" s="326"/>
      <c r="W120" s="326"/>
      <c r="X120" s="326"/>
      <c r="Y120" s="326"/>
      <c r="Z120" s="326"/>
    </row>
    <row r="121" ht="15.75" customHeight="1">
      <c r="A121" s="326"/>
      <c r="B121" s="326"/>
      <c r="C121" s="356"/>
      <c r="D121" s="339"/>
      <c r="E121" s="327"/>
      <c r="F121" s="328"/>
      <c r="G121" s="326"/>
      <c r="H121" s="326"/>
      <c r="I121" s="339"/>
      <c r="J121" s="339"/>
      <c r="K121" s="339"/>
      <c r="L121" s="326"/>
      <c r="M121" s="326"/>
      <c r="N121" s="326"/>
      <c r="O121" s="326"/>
      <c r="P121" s="326"/>
      <c r="Q121" s="326"/>
      <c r="R121" s="326"/>
      <c r="S121" s="326"/>
      <c r="T121" s="326"/>
      <c r="U121" s="326"/>
      <c r="V121" s="326"/>
      <c r="W121" s="326"/>
      <c r="X121" s="326"/>
      <c r="Y121" s="326"/>
      <c r="Z121" s="326"/>
    </row>
    <row r="122" ht="15.75" customHeight="1">
      <c r="A122" s="326"/>
      <c r="B122" s="326"/>
      <c r="C122" s="356"/>
      <c r="D122" s="339"/>
      <c r="E122" s="327"/>
      <c r="F122" s="328"/>
      <c r="G122" s="326"/>
      <c r="H122" s="326"/>
      <c r="I122" s="339"/>
      <c r="J122" s="339"/>
      <c r="K122" s="339"/>
      <c r="L122" s="326"/>
      <c r="M122" s="326"/>
      <c r="N122" s="326"/>
      <c r="O122" s="326"/>
      <c r="P122" s="326"/>
      <c r="Q122" s="326"/>
      <c r="R122" s="326"/>
      <c r="S122" s="326"/>
      <c r="T122" s="326"/>
      <c r="U122" s="326"/>
      <c r="V122" s="326"/>
      <c r="W122" s="326"/>
      <c r="X122" s="326"/>
      <c r="Y122" s="326"/>
      <c r="Z122" s="326"/>
    </row>
    <row r="123" ht="15.75" customHeight="1">
      <c r="A123" s="326"/>
      <c r="B123" s="326"/>
      <c r="C123" s="356"/>
      <c r="D123" s="339"/>
      <c r="E123" s="327"/>
      <c r="F123" s="328"/>
      <c r="G123" s="326"/>
      <c r="H123" s="326"/>
      <c r="I123" s="339"/>
      <c r="J123" s="339"/>
      <c r="K123" s="339"/>
      <c r="L123" s="326"/>
      <c r="M123" s="326"/>
      <c r="N123" s="326"/>
      <c r="O123" s="326"/>
      <c r="P123" s="326"/>
      <c r="Q123" s="326"/>
      <c r="R123" s="326"/>
      <c r="S123" s="326"/>
      <c r="T123" s="326"/>
      <c r="U123" s="326"/>
      <c r="V123" s="326"/>
      <c r="W123" s="326"/>
      <c r="X123" s="326"/>
      <c r="Y123" s="326"/>
      <c r="Z123" s="326"/>
    </row>
    <row r="124" ht="15.75" customHeight="1">
      <c r="A124" s="326"/>
      <c r="B124" s="326"/>
      <c r="C124" s="356"/>
      <c r="D124" s="339"/>
      <c r="E124" s="327"/>
      <c r="F124" s="328"/>
      <c r="G124" s="326"/>
      <c r="H124" s="326"/>
      <c r="I124" s="339"/>
      <c r="J124" s="339"/>
      <c r="K124" s="339"/>
      <c r="L124" s="326"/>
      <c r="M124" s="326"/>
      <c r="N124" s="326"/>
      <c r="O124" s="326"/>
      <c r="P124" s="326"/>
      <c r="Q124" s="326"/>
      <c r="R124" s="326"/>
      <c r="S124" s="326"/>
      <c r="T124" s="326"/>
      <c r="U124" s="326"/>
      <c r="V124" s="326"/>
      <c r="W124" s="326"/>
      <c r="X124" s="326"/>
      <c r="Y124" s="326"/>
      <c r="Z124" s="326"/>
    </row>
    <row r="125" ht="15.75" customHeight="1">
      <c r="A125" s="326"/>
      <c r="B125" s="326"/>
      <c r="C125" s="356"/>
      <c r="D125" s="339"/>
      <c r="E125" s="327"/>
      <c r="F125" s="328"/>
      <c r="G125" s="326"/>
      <c r="H125" s="326"/>
      <c r="I125" s="339"/>
      <c r="J125" s="339"/>
      <c r="K125" s="339"/>
      <c r="L125" s="326"/>
      <c r="M125" s="326"/>
      <c r="N125" s="326"/>
      <c r="O125" s="326"/>
      <c r="P125" s="326"/>
      <c r="Q125" s="326"/>
      <c r="R125" s="326"/>
      <c r="S125" s="326"/>
      <c r="T125" s="326"/>
      <c r="U125" s="326"/>
      <c r="V125" s="326"/>
      <c r="W125" s="326"/>
      <c r="X125" s="326"/>
      <c r="Y125" s="326"/>
      <c r="Z125" s="326"/>
    </row>
    <row r="126" ht="15.75" customHeight="1">
      <c r="A126" s="326"/>
      <c r="B126" s="326"/>
      <c r="C126" s="356"/>
      <c r="D126" s="339"/>
      <c r="E126" s="327"/>
      <c r="F126" s="328"/>
      <c r="G126" s="326"/>
      <c r="H126" s="326"/>
      <c r="I126" s="339"/>
      <c r="J126" s="339"/>
      <c r="K126" s="339"/>
      <c r="L126" s="326"/>
      <c r="M126" s="326"/>
      <c r="N126" s="326"/>
      <c r="O126" s="326"/>
      <c r="P126" s="326"/>
      <c r="Q126" s="326"/>
      <c r="R126" s="326"/>
      <c r="S126" s="326"/>
      <c r="T126" s="326"/>
      <c r="U126" s="326"/>
      <c r="V126" s="326"/>
      <c r="W126" s="326"/>
      <c r="X126" s="326"/>
      <c r="Y126" s="326"/>
      <c r="Z126" s="326"/>
    </row>
    <row r="127" ht="15.75" customHeight="1">
      <c r="A127" s="326"/>
      <c r="B127" s="326"/>
      <c r="C127" s="356"/>
      <c r="D127" s="339"/>
      <c r="E127" s="327"/>
      <c r="F127" s="328"/>
      <c r="G127" s="326"/>
      <c r="H127" s="326"/>
      <c r="I127" s="339"/>
      <c r="J127" s="339"/>
      <c r="K127" s="339"/>
      <c r="L127" s="326"/>
      <c r="M127" s="326"/>
      <c r="N127" s="326"/>
      <c r="O127" s="326"/>
      <c r="P127" s="326"/>
      <c r="Q127" s="326"/>
      <c r="R127" s="326"/>
      <c r="S127" s="326"/>
      <c r="T127" s="326"/>
      <c r="U127" s="326"/>
      <c r="V127" s="326"/>
      <c r="W127" s="326"/>
      <c r="X127" s="326"/>
      <c r="Y127" s="326"/>
      <c r="Z127" s="326"/>
    </row>
    <row r="128" ht="15.75" customHeight="1">
      <c r="A128" s="326"/>
      <c r="B128" s="326"/>
      <c r="C128" s="356"/>
      <c r="D128" s="339"/>
      <c r="E128" s="327"/>
      <c r="F128" s="328"/>
      <c r="G128" s="326"/>
      <c r="H128" s="326"/>
      <c r="I128" s="339"/>
      <c r="J128" s="339"/>
      <c r="K128" s="339"/>
      <c r="L128" s="326"/>
      <c r="M128" s="326"/>
      <c r="N128" s="326"/>
      <c r="O128" s="326"/>
      <c r="P128" s="326"/>
      <c r="Q128" s="326"/>
      <c r="R128" s="326"/>
      <c r="S128" s="326"/>
      <c r="T128" s="326"/>
      <c r="U128" s="326"/>
      <c r="V128" s="326"/>
      <c r="W128" s="326"/>
      <c r="X128" s="326"/>
      <c r="Y128" s="326"/>
      <c r="Z128" s="326"/>
    </row>
    <row r="129" ht="15.75" customHeight="1">
      <c r="A129" s="326"/>
      <c r="B129" s="326"/>
      <c r="C129" s="356"/>
      <c r="D129" s="339"/>
      <c r="E129" s="327"/>
      <c r="F129" s="328"/>
      <c r="G129" s="326"/>
      <c r="H129" s="326"/>
      <c r="I129" s="339"/>
      <c r="J129" s="339"/>
      <c r="K129" s="339"/>
      <c r="L129" s="326"/>
      <c r="M129" s="326"/>
      <c r="N129" s="326"/>
      <c r="O129" s="326"/>
      <c r="P129" s="326"/>
      <c r="Q129" s="326"/>
      <c r="R129" s="326"/>
      <c r="S129" s="326"/>
      <c r="T129" s="326"/>
      <c r="U129" s="326"/>
      <c r="V129" s="326"/>
      <c r="W129" s="326"/>
      <c r="X129" s="326"/>
      <c r="Y129" s="326"/>
      <c r="Z129" s="326"/>
    </row>
    <row r="130" ht="15.75" customHeight="1">
      <c r="A130" s="326"/>
      <c r="B130" s="326"/>
      <c r="C130" s="356"/>
      <c r="D130" s="339"/>
      <c r="E130" s="327"/>
      <c r="F130" s="328"/>
      <c r="G130" s="326"/>
      <c r="H130" s="326"/>
      <c r="I130" s="339"/>
      <c r="J130" s="339"/>
      <c r="K130" s="339"/>
      <c r="L130" s="326"/>
      <c r="M130" s="326"/>
      <c r="N130" s="326"/>
      <c r="O130" s="326"/>
      <c r="P130" s="326"/>
      <c r="Q130" s="326"/>
      <c r="R130" s="326"/>
      <c r="S130" s="326"/>
      <c r="T130" s="326"/>
      <c r="U130" s="326"/>
      <c r="V130" s="326"/>
      <c r="W130" s="326"/>
      <c r="X130" s="326"/>
      <c r="Y130" s="326"/>
      <c r="Z130" s="326"/>
    </row>
    <row r="131" ht="15.75" customHeight="1">
      <c r="A131" s="326"/>
      <c r="B131" s="326"/>
      <c r="C131" s="356"/>
      <c r="D131" s="339"/>
      <c r="E131" s="327"/>
      <c r="F131" s="328"/>
      <c r="G131" s="326"/>
      <c r="H131" s="326"/>
      <c r="I131" s="339"/>
      <c r="J131" s="339"/>
      <c r="K131" s="339"/>
      <c r="L131" s="326"/>
      <c r="M131" s="326"/>
      <c r="N131" s="326"/>
      <c r="O131" s="326"/>
      <c r="P131" s="326"/>
      <c r="Q131" s="326"/>
      <c r="R131" s="326"/>
      <c r="S131" s="326"/>
      <c r="T131" s="326"/>
      <c r="U131" s="326"/>
      <c r="V131" s="326"/>
      <c r="W131" s="326"/>
      <c r="X131" s="326"/>
      <c r="Y131" s="326"/>
      <c r="Z131" s="326"/>
    </row>
    <row r="132" ht="15.75" customHeight="1">
      <c r="A132" s="326"/>
      <c r="B132" s="326"/>
      <c r="C132" s="356"/>
      <c r="D132" s="339"/>
      <c r="E132" s="327"/>
      <c r="F132" s="328"/>
      <c r="G132" s="326"/>
      <c r="H132" s="326"/>
      <c r="I132" s="339"/>
      <c r="J132" s="339"/>
      <c r="K132" s="339"/>
      <c r="L132" s="326"/>
      <c r="M132" s="326"/>
      <c r="N132" s="326"/>
      <c r="O132" s="326"/>
      <c r="P132" s="326"/>
      <c r="Q132" s="326"/>
      <c r="R132" s="326"/>
      <c r="S132" s="326"/>
      <c r="T132" s="326"/>
      <c r="U132" s="326"/>
      <c r="V132" s="326"/>
      <c r="W132" s="326"/>
      <c r="X132" s="326"/>
      <c r="Y132" s="326"/>
      <c r="Z132" s="326"/>
    </row>
    <row r="133" ht="15.75" customHeight="1">
      <c r="A133" s="326"/>
      <c r="B133" s="326"/>
      <c r="C133" s="356"/>
      <c r="D133" s="339"/>
      <c r="E133" s="327"/>
      <c r="F133" s="328"/>
      <c r="G133" s="326"/>
      <c r="H133" s="326"/>
      <c r="I133" s="339"/>
      <c r="J133" s="339"/>
      <c r="K133" s="339"/>
      <c r="L133" s="326"/>
      <c r="M133" s="326"/>
      <c r="N133" s="326"/>
      <c r="O133" s="326"/>
      <c r="P133" s="326"/>
      <c r="Q133" s="326"/>
      <c r="R133" s="326"/>
      <c r="S133" s="326"/>
      <c r="T133" s="326"/>
      <c r="U133" s="326"/>
      <c r="V133" s="326"/>
      <c r="W133" s="326"/>
      <c r="X133" s="326"/>
      <c r="Y133" s="326"/>
      <c r="Z133" s="326"/>
    </row>
    <row r="134" ht="15.75" customHeight="1">
      <c r="A134" s="326"/>
      <c r="B134" s="326"/>
      <c r="C134" s="356"/>
      <c r="D134" s="339"/>
      <c r="E134" s="327"/>
      <c r="F134" s="328"/>
      <c r="G134" s="326"/>
      <c r="H134" s="326"/>
      <c r="I134" s="339"/>
      <c r="J134" s="339"/>
      <c r="K134" s="339"/>
      <c r="L134" s="326"/>
      <c r="M134" s="326"/>
      <c r="N134" s="326"/>
      <c r="O134" s="326"/>
      <c r="P134" s="326"/>
      <c r="Q134" s="326"/>
      <c r="R134" s="326"/>
      <c r="S134" s="326"/>
      <c r="T134" s="326"/>
      <c r="U134" s="326"/>
      <c r="V134" s="326"/>
      <c r="W134" s="326"/>
      <c r="X134" s="326"/>
      <c r="Y134" s="326"/>
      <c r="Z134" s="326"/>
    </row>
    <row r="135" ht="15.75" customHeight="1">
      <c r="A135" s="326"/>
      <c r="B135" s="326"/>
      <c r="C135" s="356"/>
      <c r="D135" s="339"/>
      <c r="E135" s="327"/>
      <c r="F135" s="328"/>
      <c r="G135" s="326"/>
      <c r="H135" s="326"/>
      <c r="I135" s="339"/>
      <c r="J135" s="339"/>
      <c r="K135" s="339"/>
      <c r="L135" s="326"/>
      <c r="M135" s="326"/>
      <c r="N135" s="326"/>
      <c r="O135" s="326"/>
      <c r="P135" s="326"/>
      <c r="Q135" s="326"/>
      <c r="R135" s="326"/>
      <c r="S135" s="326"/>
      <c r="T135" s="326"/>
      <c r="U135" s="326"/>
      <c r="V135" s="326"/>
      <c r="W135" s="326"/>
      <c r="X135" s="326"/>
      <c r="Y135" s="326"/>
      <c r="Z135" s="326"/>
    </row>
    <row r="136" ht="15.75" customHeight="1">
      <c r="A136" s="326"/>
      <c r="B136" s="326"/>
      <c r="C136" s="356"/>
      <c r="D136" s="339"/>
      <c r="E136" s="327"/>
      <c r="F136" s="328"/>
      <c r="G136" s="326"/>
      <c r="H136" s="326"/>
      <c r="I136" s="339"/>
      <c r="J136" s="339"/>
      <c r="K136" s="339"/>
      <c r="L136" s="326"/>
      <c r="M136" s="326"/>
      <c r="N136" s="326"/>
      <c r="O136" s="326"/>
      <c r="P136" s="326"/>
      <c r="Q136" s="326"/>
      <c r="R136" s="326"/>
      <c r="S136" s="326"/>
      <c r="T136" s="326"/>
      <c r="U136" s="326"/>
      <c r="V136" s="326"/>
      <c r="W136" s="326"/>
      <c r="X136" s="326"/>
      <c r="Y136" s="326"/>
      <c r="Z136" s="326"/>
    </row>
    <row r="137" ht="15.75" customHeight="1">
      <c r="A137" s="326"/>
      <c r="B137" s="326"/>
      <c r="C137" s="356"/>
      <c r="D137" s="339"/>
      <c r="E137" s="327"/>
      <c r="F137" s="328"/>
      <c r="G137" s="326"/>
      <c r="H137" s="326"/>
      <c r="I137" s="339"/>
      <c r="J137" s="339"/>
      <c r="K137" s="339"/>
      <c r="L137" s="326"/>
      <c r="M137" s="326"/>
      <c r="N137" s="326"/>
      <c r="O137" s="326"/>
      <c r="P137" s="326"/>
      <c r="Q137" s="326"/>
      <c r="R137" s="326"/>
      <c r="S137" s="326"/>
      <c r="T137" s="326"/>
      <c r="U137" s="326"/>
      <c r="V137" s="326"/>
      <c r="W137" s="326"/>
      <c r="X137" s="326"/>
      <c r="Y137" s="326"/>
      <c r="Z137" s="326"/>
    </row>
    <row r="138" ht="15.75" customHeight="1">
      <c r="A138" s="326"/>
      <c r="B138" s="326"/>
      <c r="C138" s="356"/>
      <c r="D138" s="339"/>
      <c r="E138" s="327"/>
      <c r="F138" s="328"/>
      <c r="G138" s="326"/>
      <c r="H138" s="326"/>
      <c r="I138" s="339"/>
      <c r="J138" s="339"/>
      <c r="K138" s="339"/>
      <c r="L138" s="326"/>
      <c r="M138" s="326"/>
      <c r="N138" s="326"/>
      <c r="O138" s="326"/>
      <c r="P138" s="326"/>
      <c r="Q138" s="326"/>
      <c r="R138" s="326"/>
      <c r="S138" s="326"/>
      <c r="T138" s="326"/>
      <c r="U138" s="326"/>
      <c r="V138" s="326"/>
      <c r="W138" s="326"/>
      <c r="X138" s="326"/>
      <c r="Y138" s="326"/>
      <c r="Z138" s="326"/>
    </row>
    <row r="139" ht="15.75" customHeight="1">
      <c r="A139" s="326"/>
      <c r="B139" s="326"/>
      <c r="C139" s="356"/>
      <c r="D139" s="339"/>
      <c r="E139" s="327"/>
      <c r="F139" s="328"/>
      <c r="G139" s="326"/>
      <c r="H139" s="326"/>
      <c r="I139" s="339"/>
      <c r="J139" s="339"/>
      <c r="K139" s="339"/>
      <c r="L139" s="326"/>
      <c r="M139" s="326"/>
      <c r="N139" s="326"/>
      <c r="O139" s="326"/>
      <c r="P139" s="326"/>
      <c r="Q139" s="326"/>
      <c r="R139" s="326"/>
      <c r="S139" s="326"/>
      <c r="T139" s="326"/>
      <c r="U139" s="326"/>
      <c r="V139" s="326"/>
      <c r="W139" s="326"/>
      <c r="X139" s="326"/>
      <c r="Y139" s="326"/>
      <c r="Z139" s="326"/>
    </row>
    <row r="140" ht="15.75" customHeight="1">
      <c r="A140" s="326"/>
      <c r="B140" s="326"/>
      <c r="C140" s="356"/>
      <c r="D140" s="339"/>
      <c r="E140" s="327"/>
      <c r="F140" s="328"/>
      <c r="G140" s="326"/>
      <c r="H140" s="326"/>
      <c r="I140" s="339"/>
      <c r="J140" s="339"/>
      <c r="K140" s="339"/>
      <c r="L140" s="326"/>
      <c r="M140" s="326"/>
      <c r="N140" s="326"/>
      <c r="O140" s="326"/>
      <c r="P140" s="326"/>
      <c r="Q140" s="326"/>
      <c r="R140" s="326"/>
      <c r="S140" s="326"/>
      <c r="T140" s="326"/>
      <c r="U140" s="326"/>
      <c r="V140" s="326"/>
      <c r="W140" s="326"/>
      <c r="X140" s="326"/>
      <c r="Y140" s="326"/>
      <c r="Z140" s="326"/>
    </row>
    <row r="141" ht="15.75" customHeight="1">
      <c r="A141" s="326"/>
      <c r="B141" s="326"/>
      <c r="C141" s="356"/>
      <c r="D141" s="339"/>
      <c r="E141" s="327"/>
      <c r="F141" s="328"/>
      <c r="G141" s="326"/>
      <c r="H141" s="326"/>
      <c r="I141" s="339"/>
      <c r="J141" s="339"/>
      <c r="K141" s="339"/>
      <c r="L141" s="326"/>
      <c r="M141" s="326"/>
      <c r="N141" s="326"/>
      <c r="O141" s="326"/>
      <c r="P141" s="326"/>
      <c r="Q141" s="326"/>
      <c r="R141" s="326"/>
      <c r="S141" s="326"/>
      <c r="T141" s="326"/>
      <c r="U141" s="326"/>
      <c r="V141" s="326"/>
      <c r="W141" s="326"/>
      <c r="X141" s="326"/>
      <c r="Y141" s="326"/>
      <c r="Z141" s="326"/>
    </row>
    <row r="142" ht="15.75" customHeight="1">
      <c r="A142" s="326"/>
      <c r="B142" s="326"/>
      <c r="C142" s="356"/>
      <c r="D142" s="339"/>
      <c r="E142" s="327"/>
      <c r="F142" s="328"/>
      <c r="G142" s="326"/>
      <c r="H142" s="326"/>
      <c r="I142" s="339"/>
      <c r="J142" s="339"/>
      <c r="K142" s="339"/>
      <c r="L142" s="326"/>
      <c r="M142" s="326"/>
      <c r="N142" s="326"/>
      <c r="O142" s="326"/>
      <c r="P142" s="326"/>
      <c r="Q142" s="326"/>
      <c r="R142" s="326"/>
      <c r="S142" s="326"/>
      <c r="T142" s="326"/>
      <c r="U142" s="326"/>
      <c r="V142" s="326"/>
      <c r="W142" s="326"/>
      <c r="X142" s="326"/>
      <c r="Y142" s="326"/>
      <c r="Z142" s="326"/>
    </row>
    <row r="143" ht="15.75" customHeight="1">
      <c r="A143" s="326"/>
      <c r="B143" s="326"/>
      <c r="C143" s="356"/>
      <c r="D143" s="339"/>
      <c r="E143" s="327"/>
      <c r="F143" s="328"/>
      <c r="G143" s="326"/>
      <c r="H143" s="326"/>
      <c r="I143" s="339"/>
      <c r="J143" s="339"/>
      <c r="K143" s="339"/>
      <c r="L143" s="326"/>
      <c r="M143" s="326"/>
      <c r="N143" s="326"/>
      <c r="O143" s="326"/>
      <c r="P143" s="326"/>
      <c r="Q143" s="326"/>
      <c r="R143" s="326"/>
      <c r="S143" s="326"/>
      <c r="T143" s="326"/>
      <c r="U143" s="326"/>
      <c r="V143" s="326"/>
      <c r="W143" s="326"/>
      <c r="X143" s="326"/>
      <c r="Y143" s="326"/>
      <c r="Z143" s="326"/>
    </row>
    <row r="144" ht="15.75" customHeight="1">
      <c r="A144" s="326"/>
      <c r="B144" s="326"/>
      <c r="C144" s="356"/>
      <c r="D144" s="339"/>
      <c r="E144" s="327"/>
      <c r="F144" s="328"/>
      <c r="G144" s="326"/>
      <c r="H144" s="326"/>
      <c r="I144" s="339"/>
      <c r="J144" s="339"/>
      <c r="K144" s="339"/>
      <c r="L144" s="326"/>
      <c r="M144" s="326"/>
      <c r="N144" s="326"/>
      <c r="O144" s="326"/>
      <c r="P144" s="326"/>
      <c r="Q144" s="326"/>
      <c r="R144" s="326"/>
      <c r="S144" s="326"/>
      <c r="T144" s="326"/>
      <c r="U144" s="326"/>
      <c r="V144" s="326"/>
      <c r="W144" s="326"/>
      <c r="X144" s="326"/>
      <c r="Y144" s="326"/>
      <c r="Z144" s="326"/>
    </row>
    <row r="145" ht="15.75" customHeight="1">
      <c r="A145" s="326"/>
      <c r="B145" s="326"/>
      <c r="C145" s="356"/>
      <c r="D145" s="339"/>
      <c r="E145" s="327"/>
      <c r="F145" s="328"/>
      <c r="G145" s="326"/>
      <c r="H145" s="326"/>
      <c r="I145" s="339"/>
      <c r="J145" s="339"/>
      <c r="K145" s="339"/>
      <c r="L145" s="326"/>
      <c r="M145" s="326"/>
      <c r="N145" s="326"/>
      <c r="O145" s="326"/>
      <c r="P145" s="326"/>
      <c r="Q145" s="326"/>
      <c r="R145" s="326"/>
      <c r="S145" s="326"/>
      <c r="T145" s="326"/>
      <c r="U145" s="326"/>
      <c r="V145" s="326"/>
      <c r="W145" s="326"/>
      <c r="X145" s="326"/>
      <c r="Y145" s="326"/>
      <c r="Z145" s="326"/>
    </row>
    <row r="146" ht="15.75" customHeight="1">
      <c r="A146" s="326"/>
      <c r="B146" s="326"/>
      <c r="C146" s="356"/>
      <c r="D146" s="339"/>
      <c r="E146" s="327"/>
      <c r="F146" s="328"/>
      <c r="G146" s="326"/>
      <c r="H146" s="326"/>
      <c r="I146" s="339"/>
      <c r="J146" s="339"/>
      <c r="K146" s="339"/>
      <c r="L146" s="326"/>
      <c r="M146" s="326"/>
      <c r="N146" s="326"/>
      <c r="O146" s="326"/>
      <c r="P146" s="326"/>
      <c r="Q146" s="326"/>
      <c r="R146" s="326"/>
      <c r="S146" s="326"/>
      <c r="T146" s="326"/>
      <c r="U146" s="326"/>
      <c r="V146" s="326"/>
      <c r="W146" s="326"/>
      <c r="X146" s="326"/>
      <c r="Y146" s="326"/>
      <c r="Z146" s="326"/>
    </row>
    <row r="147" ht="15.75" customHeight="1">
      <c r="A147" s="326"/>
      <c r="B147" s="326"/>
      <c r="C147" s="356"/>
      <c r="D147" s="339"/>
      <c r="E147" s="327"/>
      <c r="F147" s="328"/>
      <c r="G147" s="326"/>
      <c r="H147" s="326"/>
      <c r="I147" s="339"/>
      <c r="J147" s="339"/>
      <c r="K147" s="339"/>
      <c r="L147" s="326"/>
      <c r="M147" s="326"/>
      <c r="N147" s="326"/>
      <c r="O147" s="326"/>
      <c r="P147" s="326"/>
      <c r="Q147" s="326"/>
      <c r="R147" s="326"/>
      <c r="S147" s="326"/>
      <c r="T147" s="326"/>
      <c r="U147" s="326"/>
      <c r="V147" s="326"/>
      <c r="W147" s="326"/>
      <c r="X147" s="326"/>
      <c r="Y147" s="326"/>
      <c r="Z147" s="326"/>
    </row>
    <row r="148" ht="15.75" customHeight="1">
      <c r="A148" s="326"/>
      <c r="B148" s="326"/>
      <c r="C148" s="356"/>
      <c r="D148" s="339"/>
      <c r="E148" s="327"/>
      <c r="F148" s="328"/>
      <c r="G148" s="326"/>
      <c r="H148" s="326"/>
      <c r="I148" s="339"/>
      <c r="J148" s="339"/>
      <c r="K148" s="339"/>
      <c r="L148" s="326"/>
      <c r="M148" s="326"/>
      <c r="N148" s="326"/>
      <c r="O148" s="326"/>
      <c r="P148" s="326"/>
      <c r="Q148" s="326"/>
      <c r="R148" s="326"/>
      <c r="S148" s="326"/>
      <c r="T148" s="326"/>
      <c r="U148" s="326"/>
      <c r="V148" s="326"/>
      <c r="W148" s="326"/>
      <c r="X148" s="326"/>
      <c r="Y148" s="326"/>
      <c r="Z148" s="326"/>
    </row>
    <row r="149" ht="15.75" customHeight="1">
      <c r="A149" s="326"/>
      <c r="B149" s="326"/>
      <c r="C149" s="356"/>
      <c r="D149" s="339"/>
      <c r="E149" s="327"/>
      <c r="F149" s="328"/>
      <c r="G149" s="326"/>
      <c r="H149" s="326"/>
      <c r="I149" s="339"/>
      <c r="J149" s="339"/>
      <c r="K149" s="339"/>
      <c r="L149" s="326"/>
      <c r="M149" s="326"/>
      <c r="N149" s="326"/>
      <c r="O149" s="326"/>
      <c r="P149" s="326"/>
      <c r="Q149" s="326"/>
      <c r="R149" s="326"/>
      <c r="S149" s="326"/>
      <c r="T149" s="326"/>
      <c r="U149" s="326"/>
      <c r="V149" s="326"/>
      <c r="W149" s="326"/>
      <c r="X149" s="326"/>
      <c r="Y149" s="326"/>
      <c r="Z149" s="326"/>
    </row>
    <row r="150" ht="15.75" customHeight="1">
      <c r="A150" s="326"/>
      <c r="B150" s="326"/>
      <c r="C150" s="356"/>
      <c r="D150" s="339"/>
      <c r="E150" s="327"/>
      <c r="F150" s="328"/>
      <c r="G150" s="326"/>
      <c r="H150" s="326"/>
      <c r="I150" s="339"/>
      <c r="J150" s="339"/>
      <c r="K150" s="339"/>
      <c r="L150" s="326"/>
      <c r="M150" s="326"/>
      <c r="N150" s="326"/>
      <c r="O150" s="326"/>
      <c r="P150" s="326"/>
      <c r="Q150" s="326"/>
      <c r="R150" s="326"/>
      <c r="S150" s="326"/>
      <c r="T150" s="326"/>
      <c r="U150" s="326"/>
      <c r="V150" s="326"/>
      <c r="W150" s="326"/>
      <c r="X150" s="326"/>
      <c r="Y150" s="326"/>
      <c r="Z150" s="326"/>
    </row>
    <row r="151" ht="15.75" customHeight="1">
      <c r="A151" s="326"/>
      <c r="B151" s="326"/>
      <c r="C151" s="356"/>
      <c r="D151" s="339"/>
      <c r="E151" s="327"/>
      <c r="F151" s="328"/>
      <c r="G151" s="326"/>
      <c r="H151" s="326"/>
      <c r="I151" s="339"/>
      <c r="J151" s="339"/>
      <c r="K151" s="339"/>
      <c r="L151" s="326"/>
      <c r="M151" s="326"/>
      <c r="N151" s="326"/>
      <c r="O151" s="326"/>
      <c r="P151" s="326"/>
      <c r="Q151" s="326"/>
      <c r="R151" s="326"/>
      <c r="S151" s="326"/>
      <c r="T151" s="326"/>
      <c r="U151" s="326"/>
      <c r="V151" s="326"/>
      <c r="W151" s="326"/>
      <c r="X151" s="326"/>
      <c r="Y151" s="326"/>
      <c r="Z151" s="326"/>
    </row>
    <row r="152" ht="15.75" customHeight="1">
      <c r="A152" s="326"/>
      <c r="B152" s="326"/>
      <c r="C152" s="356"/>
      <c r="D152" s="339"/>
      <c r="E152" s="327"/>
      <c r="F152" s="328"/>
      <c r="G152" s="326"/>
      <c r="H152" s="326"/>
      <c r="I152" s="339"/>
      <c r="J152" s="339"/>
      <c r="K152" s="339"/>
      <c r="L152" s="326"/>
      <c r="M152" s="326"/>
      <c r="N152" s="326"/>
      <c r="O152" s="326"/>
      <c r="P152" s="326"/>
      <c r="Q152" s="326"/>
      <c r="R152" s="326"/>
      <c r="S152" s="326"/>
      <c r="T152" s="326"/>
      <c r="U152" s="326"/>
      <c r="V152" s="326"/>
      <c r="W152" s="326"/>
      <c r="X152" s="326"/>
      <c r="Y152" s="326"/>
      <c r="Z152" s="326"/>
    </row>
    <row r="153" ht="15.75" customHeight="1">
      <c r="A153" s="326"/>
      <c r="B153" s="326"/>
      <c r="C153" s="356"/>
      <c r="D153" s="339"/>
      <c r="E153" s="327"/>
      <c r="F153" s="328"/>
      <c r="G153" s="326"/>
      <c r="H153" s="326"/>
      <c r="I153" s="339"/>
      <c r="J153" s="339"/>
      <c r="K153" s="339"/>
      <c r="L153" s="326"/>
      <c r="M153" s="326"/>
      <c r="N153" s="326"/>
      <c r="O153" s="326"/>
      <c r="P153" s="326"/>
      <c r="Q153" s="326"/>
      <c r="R153" s="326"/>
      <c r="S153" s="326"/>
      <c r="T153" s="326"/>
      <c r="U153" s="326"/>
      <c r="V153" s="326"/>
      <c r="W153" s="326"/>
      <c r="X153" s="326"/>
      <c r="Y153" s="326"/>
      <c r="Z153" s="326"/>
    </row>
    <row r="154" ht="15.75" customHeight="1">
      <c r="A154" s="326"/>
      <c r="B154" s="326"/>
      <c r="C154" s="356"/>
      <c r="D154" s="339"/>
      <c r="E154" s="327"/>
      <c r="F154" s="328"/>
      <c r="G154" s="326"/>
      <c r="H154" s="326"/>
      <c r="I154" s="339"/>
      <c r="J154" s="339"/>
      <c r="K154" s="339"/>
      <c r="L154" s="326"/>
      <c r="M154" s="326"/>
      <c r="N154" s="326"/>
      <c r="O154" s="326"/>
      <c r="P154" s="326"/>
      <c r="Q154" s="326"/>
      <c r="R154" s="326"/>
      <c r="S154" s="326"/>
      <c r="T154" s="326"/>
      <c r="U154" s="326"/>
      <c r="V154" s="326"/>
      <c r="W154" s="326"/>
      <c r="X154" s="326"/>
      <c r="Y154" s="326"/>
      <c r="Z154" s="326"/>
    </row>
    <row r="155" ht="15.75" customHeight="1">
      <c r="A155" s="326"/>
      <c r="B155" s="326"/>
      <c r="C155" s="356"/>
      <c r="D155" s="339"/>
      <c r="E155" s="327"/>
      <c r="F155" s="328"/>
      <c r="G155" s="326"/>
      <c r="H155" s="326"/>
      <c r="I155" s="339"/>
      <c r="J155" s="339"/>
      <c r="K155" s="339"/>
      <c r="L155" s="326"/>
      <c r="M155" s="326"/>
      <c r="N155" s="326"/>
      <c r="O155" s="326"/>
      <c r="P155" s="326"/>
      <c r="Q155" s="326"/>
      <c r="R155" s="326"/>
      <c r="S155" s="326"/>
      <c r="T155" s="326"/>
      <c r="U155" s="326"/>
      <c r="V155" s="326"/>
      <c r="W155" s="326"/>
      <c r="X155" s="326"/>
      <c r="Y155" s="326"/>
      <c r="Z155" s="326"/>
    </row>
    <row r="156" ht="15.75" customHeight="1">
      <c r="A156" s="326"/>
      <c r="B156" s="326"/>
      <c r="C156" s="356"/>
      <c r="D156" s="339"/>
      <c r="E156" s="327"/>
      <c r="F156" s="328"/>
      <c r="G156" s="326"/>
      <c r="H156" s="326"/>
      <c r="I156" s="339"/>
      <c r="J156" s="339"/>
      <c r="K156" s="339"/>
      <c r="L156" s="326"/>
      <c r="M156" s="326"/>
      <c r="N156" s="326"/>
      <c r="O156" s="326"/>
      <c r="P156" s="326"/>
      <c r="Q156" s="326"/>
      <c r="R156" s="326"/>
      <c r="S156" s="326"/>
      <c r="T156" s="326"/>
      <c r="U156" s="326"/>
      <c r="V156" s="326"/>
      <c r="W156" s="326"/>
      <c r="X156" s="326"/>
      <c r="Y156" s="326"/>
      <c r="Z156" s="326"/>
    </row>
    <row r="157" ht="15.75" customHeight="1">
      <c r="A157" s="326"/>
      <c r="B157" s="326"/>
      <c r="C157" s="356"/>
      <c r="D157" s="339"/>
      <c r="E157" s="327"/>
      <c r="F157" s="328"/>
      <c r="G157" s="326"/>
      <c r="H157" s="326"/>
      <c r="I157" s="339"/>
      <c r="J157" s="339"/>
      <c r="K157" s="339"/>
      <c r="L157" s="326"/>
      <c r="M157" s="326"/>
      <c r="N157" s="326"/>
      <c r="O157" s="326"/>
      <c r="P157" s="326"/>
      <c r="Q157" s="326"/>
      <c r="R157" s="326"/>
      <c r="S157" s="326"/>
      <c r="T157" s="326"/>
      <c r="U157" s="326"/>
      <c r="V157" s="326"/>
      <c r="W157" s="326"/>
      <c r="X157" s="326"/>
      <c r="Y157" s="326"/>
      <c r="Z157" s="326"/>
    </row>
    <row r="158" ht="15.75" customHeight="1">
      <c r="A158" s="326"/>
      <c r="B158" s="326"/>
      <c r="C158" s="356"/>
      <c r="D158" s="339"/>
      <c r="E158" s="327"/>
      <c r="F158" s="328"/>
      <c r="G158" s="326"/>
      <c r="H158" s="326"/>
      <c r="I158" s="339"/>
      <c r="J158" s="339"/>
      <c r="K158" s="339"/>
      <c r="L158" s="326"/>
      <c r="M158" s="326"/>
      <c r="N158" s="326"/>
      <c r="O158" s="326"/>
      <c r="P158" s="326"/>
      <c r="Q158" s="326"/>
      <c r="R158" s="326"/>
      <c r="S158" s="326"/>
      <c r="T158" s="326"/>
      <c r="U158" s="326"/>
      <c r="V158" s="326"/>
      <c r="W158" s="326"/>
      <c r="X158" s="326"/>
      <c r="Y158" s="326"/>
      <c r="Z158" s="326"/>
    </row>
    <row r="159" ht="15.75" customHeight="1">
      <c r="A159" s="326"/>
      <c r="B159" s="326"/>
      <c r="C159" s="356"/>
      <c r="D159" s="339"/>
      <c r="E159" s="327"/>
      <c r="F159" s="328"/>
      <c r="G159" s="326"/>
      <c r="H159" s="326"/>
      <c r="I159" s="339"/>
      <c r="J159" s="339"/>
      <c r="K159" s="339"/>
      <c r="L159" s="326"/>
      <c r="M159" s="326"/>
      <c r="N159" s="326"/>
      <c r="O159" s="326"/>
      <c r="P159" s="326"/>
      <c r="Q159" s="326"/>
      <c r="R159" s="326"/>
      <c r="S159" s="326"/>
      <c r="T159" s="326"/>
      <c r="U159" s="326"/>
      <c r="V159" s="326"/>
      <c r="W159" s="326"/>
      <c r="X159" s="326"/>
      <c r="Y159" s="326"/>
      <c r="Z159" s="326"/>
    </row>
    <row r="160" ht="15.75" customHeight="1">
      <c r="A160" s="326"/>
      <c r="B160" s="326"/>
      <c r="C160" s="356"/>
      <c r="D160" s="339"/>
      <c r="E160" s="327"/>
      <c r="F160" s="328"/>
      <c r="G160" s="326"/>
      <c r="H160" s="326"/>
      <c r="I160" s="339"/>
      <c r="J160" s="339"/>
      <c r="K160" s="339"/>
      <c r="L160" s="326"/>
      <c r="M160" s="326"/>
      <c r="N160" s="326"/>
      <c r="O160" s="326"/>
      <c r="P160" s="326"/>
      <c r="Q160" s="326"/>
      <c r="R160" s="326"/>
      <c r="S160" s="326"/>
      <c r="T160" s="326"/>
      <c r="U160" s="326"/>
      <c r="V160" s="326"/>
      <c r="W160" s="326"/>
      <c r="X160" s="326"/>
      <c r="Y160" s="326"/>
      <c r="Z160" s="326"/>
    </row>
    <row r="161" ht="15.75" customHeight="1">
      <c r="A161" s="326"/>
      <c r="B161" s="326"/>
      <c r="C161" s="356"/>
      <c r="D161" s="339"/>
      <c r="E161" s="327"/>
      <c r="F161" s="328"/>
      <c r="G161" s="326"/>
      <c r="H161" s="326"/>
      <c r="I161" s="339"/>
      <c r="J161" s="339"/>
      <c r="K161" s="339"/>
      <c r="L161" s="326"/>
      <c r="M161" s="326"/>
      <c r="N161" s="326"/>
      <c r="O161" s="326"/>
      <c r="P161" s="326"/>
      <c r="Q161" s="326"/>
      <c r="R161" s="326"/>
      <c r="S161" s="326"/>
      <c r="T161" s="326"/>
      <c r="U161" s="326"/>
      <c r="V161" s="326"/>
      <c r="W161" s="326"/>
      <c r="X161" s="326"/>
      <c r="Y161" s="326"/>
      <c r="Z161" s="326"/>
    </row>
    <row r="162" ht="15.75" customHeight="1">
      <c r="A162" s="326"/>
      <c r="B162" s="326"/>
      <c r="C162" s="356"/>
      <c r="D162" s="339"/>
      <c r="E162" s="327"/>
      <c r="F162" s="328"/>
      <c r="G162" s="326"/>
      <c r="H162" s="326"/>
      <c r="I162" s="339"/>
      <c r="J162" s="339"/>
      <c r="K162" s="339"/>
      <c r="L162" s="326"/>
      <c r="M162" s="326"/>
      <c r="N162" s="326"/>
      <c r="O162" s="326"/>
      <c r="P162" s="326"/>
      <c r="Q162" s="326"/>
      <c r="R162" s="326"/>
      <c r="S162" s="326"/>
      <c r="T162" s="326"/>
      <c r="U162" s="326"/>
      <c r="V162" s="326"/>
      <c r="W162" s="326"/>
      <c r="X162" s="326"/>
      <c r="Y162" s="326"/>
      <c r="Z162" s="326"/>
    </row>
    <row r="163" ht="15.75" customHeight="1">
      <c r="A163" s="326"/>
      <c r="B163" s="326"/>
      <c r="C163" s="356"/>
      <c r="D163" s="339"/>
      <c r="E163" s="327"/>
      <c r="F163" s="328"/>
      <c r="G163" s="326"/>
      <c r="H163" s="326"/>
      <c r="I163" s="339"/>
      <c r="J163" s="339"/>
      <c r="K163" s="339"/>
      <c r="L163" s="326"/>
      <c r="M163" s="326"/>
      <c r="N163" s="326"/>
      <c r="O163" s="326"/>
      <c r="P163" s="326"/>
      <c r="Q163" s="326"/>
      <c r="R163" s="326"/>
      <c r="S163" s="326"/>
      <c r="T163" s="326"/>
      <c r="U163" s="326"/>
      <c r="V163" s="326"/>
      <c r="W163" s="326"/>
      <c r="X163" s="326"/>
      <c r="Y163" s="326"/>
      <c r="Z163" s="326"/>
    </row>
    <row r="164" ht="15.75" customHeight="1">
      <c r="A164" s="326"/>
      <c r="B164" s="326"/>
      <c r="C164" s="356"/>
      <c r="D164" s="339"/>
      <c r="E164" s="327"/>
      <c r="F164" s="328"/>
      <c r="G164" s="326"/>
      <c r="H164" s="326"/>
      <c r="I164" s="339"/>
      <c r="J164" s="339"/>
      <c r="K164" s="339"/>
      <c r="L164" s="326"/>
      <c r="M164" s="326"/>
      <c r="N164" s="326"/>
      <c r="O164" s="326"/>
      <c r="P164" s="326"/>
      <c r="Q164" s="326"/>
      <c r="R164" s="326"/>
      <c r="S164" s="326"/>
      <c r="T164" s="326"/>
      <c r="U164" s="326"/>
      <c r="V164" s="326"/>
      <c r="W164" s="326"/>
      <c r="X164" s="326"/>
      <c r="Y164" s="326"/>
      <c r="Z164" s="326"/>
    </row>
    <row r="165" ht="15.75" customHeight="1">
      <c r="A165" s="326"/>
      <c r="B165" s="326"/>
      <c r="C165" s="356"/>
      <c r="D165" s="339"/>
      <c r="E165" s="327"/>
      <c r="F165" s="328"/>
      <c r="G165" s="326"/>
      <c r="H165" s="326"/>
      <c r="I165" s="339"/>
      <c r="J165" s="339"/>
      <c r="K165" s="339"/>
      <c r="L165" s="326"/>
      <c r="M165" s="326"/>
      <c r="N165" s="326"/>
      <c r="O165" s="326"/>
      <c r="P165" s="326"/>
      <c r="Q165" s="326"/>
      <c r="R165" s="326"/>
      <c r="S165" s="326"/>
      <c r="T165" s="326"/>
      <c r="U165" s="326"/>
      <c r="V165" s="326"/>
      <c r="W165" s="326"/>
      <c r="X165" s="326"/>
      <c r="Y165" s="326"/>
      <c r="Z165" s="326"/>
    </row>
    <row r="166" ht="15.75" customHeight="1">
      <c r="A166" s="326"/>
      <c r="B166" s="326"/>
      <c r="C166" s="356"/>
      <c r="D166" s="339"/>
      <c r="E166" s="327"/>
      <c r="F166" s="328"/>
      <c r="G166" s="326"/>
      <c r="H166" s="326"/>
      <c r="I166" s="339"/>
      <c r="J166" s="339"/>
      <c r="K166" s="339"/>
      <c r="L166" s="326"/>
      <c r="M166" s="326"/>
      <c r="N166" s="326"/>
      <c r="O166" s="326"/>
      <c r="P166" s="326"/>
      <c r="Q166" s="326"/>
      <c r="R166" s="326"/>
      <c r="S166" s="326"/>
      <c r="T166" s="326"/>
      <c r="U166" s="326"/>
      <c r="V166" s="326"/>
      <c r="W166" s="326"/>
      <c r="X166" s="326"/>
      <c r="Y166" s="326"/>
      <c r="Z166" s="326"/>
    </row>
    <row r="167" ht="15.75" customHeight="1">
      <c r="A167" s="326"/>
      <c r="B167" s="326"/>
      <c r="C167" s="356"/>
      <c r="D167" s="339"/>
      <c r="E167" s="327"/>
      <c r="F167" s="328"/>
      <c r="G167" s="326"/>
      <c r="H167" s="326"/>
      <c r="I167" s="339"/>
      <c r="J167" s="339"/>
      <c r="K167" s="339"/>
      <c r="L167" s="326"/>
      <c r="M167" s="326"/>
      <c r="N167" s="326"/>
      <c r="O167" s="326"/>
      <c r="P167" s="326"/>
      <c r="Q167" s="326"/>
      <c r="R167" s="326"/>
      <c r="S167" s="326"/>
      <c r="T167" s="326"/>
      <c r="U167" s="326"/>
      <c r="V167" s="326"/>
      <c r="W167" s="326"/>
      <c r="X167" s="326"/>
      <c r="Y167" s="326"/>
      <c r="Z167" s="326"/>
    </row>
    <row r="168" ht="15.75" customHeight="1">
      <c r="A168" s="326"/>
      <c r="B168" s="326"/>
      <c r="C168" s="356"/>
      <c r="D168" s="339"/>
      <c r="E168" s="327"/>
      <c r="F168" s="328"/>
      <c r="G168" s="326"/>
      <c r="H168" s="326"/>
      <c r="I168" s="339"/>
      <c r="J168" s="339"/>
      <c r="K168" s="339"/>
      <c r="L168" s="326"/>
      <c r="M168" s="326"/>
      <c r="N168" s="326"/>
      <c r="O168" s="326"/>
      <c r="P168" s="326"/>
      <c r="Q168" s="326"/>
      <c r="R168" s="326"/>
      <c r="S168" s="326"/>
      <c r="T168" s="326"/>
      <c r="U168" s="326"/>
      <c r="V168" s="326"/>
      <c r="W168" s="326"/>
      <c r="X168" s="326"/>
      <c r="Y168" s="326"/>
      <c r="Z168" s="326"/>
    </row>
    <row r="169" ht="15.75" customHeight="1">
      <c r="A169" s="326"/>
      <c r="B169" s="326"/>
      <c r="C169" s="356"/>
      <c r="D169" s="339"/>
      <c r="E169" s="327"/>
      <c r="F169" s="328"/>
      <c r="G169" s="326"/>
      <c r="H169" s="326"/>
      <c r="I169" s="339"/>
      <c r="J169" s="339"/>
      <c r="K169" s="339"/>
      <c r="L169" s="326"/>
      <c r="M169" s="326"/>
      <c r="N169" s="326"/>
      <c r="O169" s="326"/>
      <c r="P169" s="326"/>
      <c r="Q169" s="326"/>
      <c r="R169" s="326"/>
      <c r="S169" s="326"/>
      <c r="T169" s="326"/>
      <c r="U169" s="326"/>
      <c r="V169" s="326"/>
      <c r="W169" s="326"/>
      <c r="X169" s="326"/>
      <c r="Y169" s="326"/>
      <c r="Z169" s="326"/>
    </row>
    <row r="170" ht="15.75" customHeight="1">
      <c r="A170" s="326"/>
      <c r="B170" s="326"/>
      <c r="C170" s="356"/>
      <c r="D170" s="339"/>
      <c r="E170" s="327"/>
      <c r="F170" s="328"/>
      <c r="G170" s="326"/>
      <c r="H170" s="326"/>
      <c r="I170" s="339"/>
      <c r="J170" s="339"/>
      <c r="K170" s="339"/>
      <c r="L170" s="326"/>
      <c r="M170" s="326"/>
      <c r="N170" s="326"/>
      <c r="O170" s="326"/>
      <c r="P170" s="326"/>
      <c r="Q170" s="326"/>
      <c r="R170" s="326"/>
      <c r="S170" s="326"/>
      <c r="T170" s="326"/>
      <c r="U170" s="326"/>
      <c r="V170" s="326"/>
      <c r="W170" s="326"/>
      <c r="X170" s="326"/>
      <c r="Y170" s="326"/>
      <c r="Z170" s="326"/>
    </row>
    <row r="171" ht="15.75" customHeight="1">
      <c r="A171" s="326"/>
      <c r="B171" s="326"/>
      <c r="C171" s="356"/>
      <c r="D171" s="339"/>
      <c r="E171" s="327"/>
      <c r="F171" s="328"/>
      <c r="G171" s="326"/>
      <c r="H171" s="326"/>
      <c r="I171" s="339"/>
      <c r="J171" s="339"/>
      <c r="K171" s="339"/>
      <c r="L171" s="326"/>
      <c r="M171" s="326"/>
      <c r="N171" s="326"/>
      <c r="O171" s="326"/>
      <c r="P171" s="326"/>
      <c r="Q171" s="326"/>
      <c r="R171" s="326"/>
      <c r="S171" s="326"/>
      <c r="T171" s="326"/>
      <c r="U171" s="326"/>
      <c r="V171" s="326"/>
      <c r="W171" s="326"/>
      <c r="X171" s="326"/>
      <c r="Y171" s="326"/>
      <c r="Z171" s="326"/>
    </row>
    <row r="172" ht="15.75" customHeight="1">
      <c r="A172" s="326"/>
      <c r="B172" s="326"/>
      <c r="C172" s="356"/>
      <c r="D172" s="339"/>
      <c r="E172" s="327"/>
      <c r="F172" s="328"/>
      <c r="G172" s="326"/>
      <c r="H172" s="326"/>
      <c r="I172" s="339"/>
      <c r="J172" s="339"/>
      <c r="K172" s="339"/>
      <c r="L172" s="326"/>
      <c r="M172" s="326"/>
      <c r="N172" s="326"/>
      <c r="O172" s="326"/>
      <c r="P172" s="326"/>
      <c r="Q172" s="326"/>
      <c r="R172" s="326"/>
      <c r="S172" s="326"/>
      <c r="T172" s="326"/>
      <c r="U172" s="326"/>
      <c r="V172" s="326"/>
      <c r="W172" s="326"/>
      <c r="X172" s="326"/>
      <c r="Y172" s="326"/>
      <c r="Z172" s="326"/>
    </row>
    <row r="173" ht="15.75" customHeight="1">
      <c r="A173" s="326"/>
      <c r="B173" s="326"/>
      <c r="C173" s="356"/>
      <c r="D173" s="339"/>
      <c r="E173" s="327"/>
      <c r="F173" s="328"/>
      <c r="G173" s="326"/>
      <c r="H173" s="326"/>
      <c r="I173" s="339"/>
      <c r="J173" s="339"/>
      <c r="K173" s="339"/>
      <c r="L173" s="326"/>
      <c r="M173" s="326"/>
      <c r="N173" s="326"/>
      <c r="O173" s="326"/>
      <c r="P173" s="326"/>
      <c r="Q173" s="326"/>
      <c r="R173" s="326"/>
      <c r="S173" s="326"/>
      <c r="T173" s="326"/>
      <c r="U173" s="326"/>
      <c r="V173" s="326"/>
      <c r="W173" s="326"/>
      <c r="X173" s="326"/>
      <c r="Y173" s="326"/>
      <c r="Z173" s="326"/>
    </row>
    <row r="174" ht="15.75" customHeight="1">
      <c r="A174" s="326"/>
      <c r="B174" s="326"/>
      <c r="C174" s="356"/>
      <c r="D174" s="339"/>
      <c r="E174" s="327"/>
      <c r="F174" s="328"/>
      <c r="G174" s="326"/>
      <c r="H174" s="326"/>
      <c r="I174" s="339"/>
      <c r="J174" s="339"/>
      <c r="K174" s="339"/>
      <c r="L174" s="326"/>
      <c r="M174" s="326"/>
      <c r="N174" s="326"/>
      <c r="O174" s="326"/>
      <c r="P174" s="326"/>
      <c r="Q174" s="326"/>
      <c r="R174" s="326"/>
      <c r="S174" s="326"/>
      <c r="T174" s="326"/>
      <c r="U174" s="326"/>
      <c r="V174" s="326"/>
      <c r="W174" s="326"/>
      <c r="X174" s="326"/>
      <c r="Y174" s="326"/>
      <c r="Z174" s="326"/>
    </row>
    <row r="175" ht="15.75" customHeight="1">
      <c r="A175" s="326"/>
      <c r="B175" s="326"/>
      <c r="C175" s="356"/>
      <c r="D175" s="339"/>
      <c r="E175" s="327"/>
      <c r="F175" s="328"/>
      <c r="G175" s="326"/>
      <c r="H175" s="326"/>
      <c r="I175" s="339"/>
      <c r="J175" s="339"/>
      <c r="K175" s="339"/>
      <c r="L175" s="326"/>
      <c r="M175" s="326"/>
      <c r="N175" s="326"/>
      <c r="O175" s="326"/>
      <c r="P175" s="326"/>
      <c r="Q175" s="326"/>
      <c r="R175" s="326"/>
      <c r="S175" s="326"/>
      <c r="T175" s="326"/>
      <c r="U175" s="326"/>
      <c r="V175" s="326"/>
      <c r="W175" s="326"/>
      <c r="X175" s="326"/>
      <c r="Y175" s="326"/>
      <c r="Z175" s="326"/>
    </row>
    <row r="176" ht="15.75" customHeight="1">
      <c r="A176" s="326"/>
      <c r="B176" s="326"/>
      <c r="C176" s="356"/>
      <c r="D176" s="339"/>
      <c r="E176" s="327"/>
      <c r="F176" s="328"/>
      <c r="G176" s="326"/>
      <c r="H176" s="326"/>
      <c r="I176" s="339"/>
      <c r="J176" s="339"/>
      <c r="K176" s="339"/>
      <c r="L176" s="326"/>
      <c r="M176" s="326"/>
      <c r="N176" s="326"/>
      <c r="O176" s="326"/>
      <c r="P176" s="326"/>
      <c r="Q176" s="326"/>
      <c r="R176" s="326"/>
      <c r="S176" s="326"/>
      <c r="T176" s="326"/>
      <c r="U176" s="326"/>
      <c r="V176" s="326"/>
      <c r="W176" s="326"/>
      <c r="X176" s="326"/>
      <c r="Y176" s="326"/>
      <c r="Z176" s="326"/>
    </row>
    <row r="177" ht="15.75" customHeight="1">
      <c r="A177" s="326"/>
      <c r="B177" s="326"/>
      <c r="C177" s="356"/>
      <c r="D177" s="339"/>
      <c r="E177" s="327"/>
      <c r="F177" s="328"/>
      <c r="G177" s="326"/>
      <c r="H177" s="326"/>
      <c r="I177" s="339"/>
      <c r="J177" s="339"/>
      <c r="K177" s="339"/>
      <c r="L177" s="326"/>
      <c r="M177" s="326"/>
      <c r="N177" s="326"/>
      <c r="O177" s="326"/>
      <c r="P177" s="326"/>
      <c r="Q177" s="326"/>
      <c r="R177" s="326"/>
      <c r="S177" s="326"/>
      <c r="T177" s="326"/>
      <c r="U177" s="326"/>
      <c r="V177" s="326"/>
      <c r="W177" s="326"/>
      <c r="X177" s="326"/>
      <c r="Y177" s="326"/>
      <c r="Z177" s="326"/>
    </row>
    <row r="178" ht="15.75" customHeight="1">
      <c r="A178" s="326"/>
      <c r="B178" s="326"/>
      <c r="C178" s="356"/>
      <c r="D178" s="339"/>
      <c r="E178" s="327"/>
      <c r="F178" s="328"/>
      <c r="G178" s="326"/>
      <c r="H178" s="326"/>
      <c r="I178" s="339"/>
      <c r="J178" s="339"/>
      <c r="K178" s="339"/>
      <c r="L178" s="326"/>
      <c r="M178" s="326"/>
      <c r="N178" s="326"/>
      <c r="O178" s="326"/>
      <c r="P178" s="326"/>
      <c r="Q178" s="326"/>
      <c r="R178" s="326"/>
      <c r="S178" s="326"/>
      <c r="T178" s="326"/>
      <c r="U178" s="326"/>
      <c r="V178" s="326"/>
      <c r="W178" s="326"/>
      <c r="X178" s="326"/>
      <c r="Y178" s="326"/>
      <c r="Z178" s="326"/>
    </row>
    <row r="179" ht="15.75" customHeight="1">
      <c r="A179" s="326"/>
      <c r="B179" s="326"/>
      <c r="C179" s="356"/>
      <c r="D179" s="339"/>
      <c r="E179" s="327"/>
      <c r="F179" s="328"/>
      <c r="G179" s="326"/>
      <c r="H179" s="326"/>
      <c r="I179" s="339"/>
      <c r="J179" s="339"/>
      <c r="K179" s="339"/>
      <c r="L179" s="326"/>
      <c r="M179" s="326"/>
      <c r="N179" s="326"/>
      <c r="O179" s="326"/>
      <c r="P179" s="326"/>
      <c r="Q179" s="326"/>
      <c r="R179" s="326"/>
      <c r="S179" s="326"/>
      <c r="T179" s="326"/>
      <c r="U179" s="326"/>
      <c r="V179" s="326"/>
      <c r="W179" s="326"/>
      <c r="X179" s="326"/>
      <c r="Y179" s="326"/>
      <c r="Z179" s="326"/>
    </row>
    <row r="180" ht="15.75" customHeight="1">
      <c r="A180" s="326"/>
      <c r="B180" s="326"/>
      <c r="C180" s="356"/>
      <c r="D180" s="339"/>
      <c r="E180" s="327"/>
      <c r="F180" s="328"/>
      <c r="G180" s="326"/>
      <c r="H180" s="326"/>
      <c r="I180" s="339"/>
      <c r="J180" s="339"/>
      <c r="K180" s="339"/>
      <c r="L180" s="326"/>
      <c r="M180" s="326"/>
      <c r="N180" s="326"/>
      <c r="O180" s="326"/>
      <c r="P180" s="326"/>
      <c r="Q180" s="326"/>
      <c r="R180" s="326"/>
      <c r="S180" s="326"/>
      <c r="T180" s="326"/>
      <c r="U180" s="326"/>
      <c r="V180" s="326"/>
      <c r="W180" s="326"/>
      <c r="X180" s="326"/>
      <c r="Y180" s="326"/>
      <c r="Z180" s="326"/>
    </row>
    <row r="181" ht="15.75" customHeight="1">
      <c r="A181" s="326"/>
      <c r="B181" s="326"/>
      <c r="C181" s="356"/>
      <c r="D181" s="339"/>
      <c r="E181" s="327"/>
      <c r="F181" s="328"/>
      <c r="G181" s="326"/>
      <c r="H181" s="326"/>
      <c r="I181" s="339"/>
      <c r="J181" s="339"/>
      <c r="K181" s="339"/>
      <c r="L181" s="326"/>
      <c r="M181" s="326"/>
      <c r="N181" s="326"/>
      <c r="O181" s="326"/>
      <c r="P181" s="326"/>
      <c r="Q181" s="326"/>
      <c r="R181" s="326"/>
      <c r="S181" s="326"/>
      <c r="T181" s="326"/>
      <c r="U181" s="326"/>
      <c r="V181" s="326"/>
      <c r="W181" s="326"/>
      <c r="X181" s="326"/>
      <c r="Y181" s="326"/>
      <c r="Z181" s="326"/>
    </row>
    <row r="182" ht="15.75" customHeight="1">
      <c r="A182" s="326"/>
      <c r="B182" s="326"/>
      <c r="C182" s="356"/>
      <c r="D182" s="339"/>
      <c r="E182" s="327"/>
      <c r="F182" s="328"/>
      <c r="G182" s="326"/>
      <c r="H182" s="326"/>
      <c r="I182" s="339"/>
      <c r="J182" s="339"/>
      <c r="K182" s="339"/>
      <c r="L182" s="326"/>
      <c r="M182" s="326"/>
      <c r="N182" s="326"/>
      <c r="O182" s="326"/>
      <c r="P182" s="326"/>
      <c r="Q182" s="326"/>
      <c r="R182" s="326"/>
      <c r="S182" s="326"/>
      <c r="T182" s="326"/>
      <c r="U182" s="326"/>
      <c r="V182" s="326"/>
      <c r="W182" s="326"/>
      <c r="X182" s="326"/>
      <c r="Y182" s="326"/>
      <c r="Z182" s="326"/>
    </row>
    <row r="183" ht="15.75" customHeight="1">
      <c r="A183" s="326"/>
      <c r="B183" s="326"/>
      <c r="C183" s="356"/>
      <c r="D183" s="339"/>
      <c r="E183" s="327"/>
      <c r="F183" s="328"/>
      <c r="G183" s="326"/>
      <c r="H183" s="326"/>
      <c r="I183" s="339"/>
      <c r="J183" s="339"/>
      <c r="K183" s="339"/>
      <c r="L183" s="326"/>
      <c r="M183" s="326"/>
      <c r="N183" s="326"/>
      <c r="O183" s="326"/>
      <c r="P183" s="326"/>
      <c r="Q183" s="326"/>
      <c r="R183" s="326"/>
      <c r="S183" s="326"/>
      <c r="T183" s="326"/>
      <c r="U183" s="326"/>
      <c r="V183" s="326"/>
      <c r="W183" s="326"/>
      <c r="X183" s="326"/>
      <c r="Y183" s="326"/>
      <c r="Z183" s="326"/>
    </row>
    <row r="184" ht="15.75" customHeight="1">
      <c r="A184" s="326"/>
      <c r="B184" s="326"/>
      <c r="C184" s="356"/>
      <c r="D184" s="339"/>
      <c r="E184" s="327"/>
      <c r="F184" s="328"/>
      <c r="G184" s="326"/>
      <c r="H184" s="326"/>
      <c r="I184" s="339"/>
      <c r="J184" s="339"/>
      <c r="K184" s="339"/>
      <c r="L184" s="326"/>
      <c r="M184" s="326"/>
      <c r="N184" s="326"/>
      <c r="O184" s="326"/>
      <c r="P184" s="326"/>
      <c r="Q184" s="326"/>
      <c r="R184" s="326"/>
      <c r="S184" s="326"/>
      <c r="T184" s="326"/>
      <c r="U184" s="326"/>
      <c r="V184" s="326"/>
      <c r="W184" s="326"/>
      <c r="X184" s="326"/>
      <c r="Y184" s="326"/>
      <c r="Z184" s="326"/>
    </row>
    <row r="185" ht="15.75" customHeight="1">
      <c r="A185" s="326"/>
      <c r="B185" s="326"/>
      <c r="C185" s="356"/>
      <c r="D185" s="339"/>
      <c r="E185" s="327"/>
      <c r="F185" s="328"/>
      <c r="G185" s="326"/>
      <c r="H185" s="326"/>
      <c r="I185" s="339"/>
      <c r="J185" s="339"/>
      <c r="K185" s="339"/>
      <c r="L185" s="326"/>
      <c r="M185" s="326"/>
      <c r="N185" s="326"/>
      <c r="O185" s="326"/>
      <c r="P185" s="326"/>
      <c r="Q185" s="326"/>
      <c r="R185" s="326"/>
      <c r="S185" s="326"/>
      <c r="T185" s="326"/>
      <c r="U185" s="326"/>
      <c r="V185" s="326"/>
      <c r="W185" s="326"/>
      <c r="X185" s="326"/>
      <c r="Y185" s="326"/>
      <c r="Z185" s="326"/>
    </row>
    <row r="186" ht="15.75" customHeight="1">
      <c r="A186" s="326"/>
      <c r="B186" s="326"/>
      <c r="C186" s="356"/>
      <c r="D186" s="339"/>
      <c r="E186" s="327"/>
      <c r="F186" s="328"/>
      <c r="G186" s="326"/>
      <c r="H186" s="326"/>
      <c r="I186" s="339"/>
      <c r="J186" s="339"/>
      <c r="K186" s="339"/>
      <c r="L186" s="326"/>
      <c r="M186" s="326"/>
      <c r="N186" s="326"/>
      <c r="O186" s="326"/>
      <c r="P186" s="326"/>
      <c r="Q186" s="326"/>
      <c r="R186" s="326"/>
      <c r="S186" s="326"/>
      <c r="T186" s="326"/>
      <c r="U186" s="326"/>
      <c r="V186" s="326"/>
      <c r="W186" s="326"/>
      <c r="X186" s="326"/>
      <c r="Y186" s="326"/>
      <c r="Z186" s="326"/>
    </row>
    <row r="187" ht="15.75" customHeight="1">
      <c r="A187" s="326"/>
      <c r="B187" s="326"/>
      <c r="C187" s="356"/>
      <c r="D187" s="339"/>
      <c r="E187" s="327"/>
      <c r="F187" s="328"/>
      <c r="G187" s="326"/>
      <c r="H187" s="326"/>
      <c r="I187" s="339"/>
      <c r="J187" s="339"/>
      <c r="K187" s="339"/>
      <c r="L187" s="326"/>
      <c r="M187" s="326"/>
      <c r="N187" s="326"/>
      <c r="O187" s="326"/>
      <c r="P187" s="326"/>
      <c r="Q187" s="326"/>
      <c r="R187" s="326"/>
      <c r="S187" s="326"/>
      <c r="T187" s="326"/>
      <c r="U187" s="326"/>
      <c r="V187" s="326"/>
      <c r="W187" s="326"/>
      <c r="X187" s="326"/>
      <c r="Y187" s="326"/>
      <c r="Z187" s="326"/>
    </row>
    <row r="188" ht="15.75" customHeight="1">
      <c r="A188" s="326"/>
      <c r="B188" s="326"/>
      <c r="C188" s="356"/>
      <c r="D188" s="339"/>
      <c r="E188" s="327"/>
      <c r="F188" s="328"/>
      <c r="G188" s="326"/>
      <c r="H188" s="326"/>
      <c r="I188" s="339"/>
      <c r="J188" s="339"/>
      <c r="K188" s="339"/>
      <c r="L188" s="326"/>
      <c r="M188" s="326"/>
      <c r="N188" s="326"/>
      <c r="O188" s="326"/>
      <c r="P188" s="326"/>
      <c r="Q188" s="326"/>
      <c r="R188" s="326"/>
      <c r="S188" s="326"/>
      <c r="T188" s="326"/>
      <c r="U188" s="326"/>
      <c r="V188" s="326"/>
      <c r="W188" s="326"/>
      <c r="X188" s="326"/>
      <c r="Y188" s="326"/>
      <c r="Z188" s="326"/>
    </row>
    <row r="189" ht="15.75" customHeight="1">
      <c r="A189" s="326"/>
      <c r="B189" s="326"/>
      <c r="C189" s="356"/>
      <c r="D189" s="339"/>
      <c r="E189" s="327"/>
      <c r="F189" s="328"/>
      <c r="G189" s="326"/>
      <c r="H189" s="326"/>
      <c r="I189" s="339"/>
      <c r="J189" s="339"/>
      <c r="K189" s="339"/>
      <c r="L189" s="326"/>
      <c r="M189" s="326"/>
      <c r="N189" s="326"/>
      <c r="O189" s="326"/>
      <c r="P189" s="326"/>
      <c r="Q189" s="326"/>
      <c r="R189" s="326"/>
      <c r="S189" s="326"/>
      <c r="T189" s="326"/>
      <c r="U189" s="326"/>
      <c r="V189" s="326"/>
      <c r="W189" s="326"/>
      <c r="X189" s="326"/>
      <c r="Y189" s="326"/>
      <c r="Z189" s="326"/>
    </row>
    <row r="190" ht="15.75" customHeight="1">
      <c r="A190" s="326"/>
      <c r="B190" s="326"/>
      <c r="C190" s="356"/>
      <c r="D190" s="339"/>
      <c r="E190" s="327"/>
      <c r="F190" s="328"/>
      <c r="G190" s="326"/>
      <c r="H190" s="326"/>
      <c r="I190" s="339"/>
      <c r="J190" s="339"/>
      <c r="K190" s="339"/>
      <c r="L190" s="326"/>
      <c r="M190" s="326"/>
      <c r="N190" s="326"/>
      <c r="O190" s="326"/>
      <c r="P190" s="326"/>
      <c r="Q190" s="326"/>
      <c r="R190" s="326"/>
      <c r="S190" s="326"/>
      <c r="T190" s="326"/>
      <c r="U190" s="326"/>
      <c r="V190" s="326"/>
      <c r="W190" s="326"/>
      <c r="X190" s="326"/>
      <c r="Y190" s="326"/>
      <c r="Z190" s="326"/>
    </row>
    <row r="191" ht="15.75" customHeight="1">
      <c r="A191" s="326"/>
      <c r="B191" s="326"/>
      <c r="C191" s="356"/>
      <c r="D191" s="339"/>
      <c r="E191" s="327"/>
      <c r="F191" s="328"/>
      <c r="G191" s="326"/>
      <c r="H191" s="326"/>
      <c r="I191" s="339"/>
      <c r="J191" s="339"/>
      <c r="K191" s="339"/>
      <c r="L191" s="326"/>
      <c r="M191" s="326"/>
      <c r="N191" s="326"/>
      <c r="O191" s="326"/>
      <c r="P191" s="326"/>
      <c r="Q191" s="326"/>
      <c r="R191" s="326"/>
      <c r="S191" s="326"/>
      <c r="T191" s="326"/>
      <c r="U191" s="326"/>
      <c r="V191" s="326"/>
      <c r="W191" s="326"/>
      <c r="X191" s="326"/>
      <c r="Y191" s="326"/>
      <c r="Z191" s="326"/>
    </row>
    <row r="192" ht="15.75" customHeight="1">
      <c r="A192" s="326"/>
      <c r="B192" s="326"/>
      <c r="C192" s="356"/>
      <c r="D192" s="339"/>
      <c r="E192" s="327"/>
      <c r="F192" s="328"/>
      <c r="G192" s="326"/>
      <c r="H192" s="326"/>
      <c r="I192" s="339"/>
      <c r="J192" s="339"/>
      <c r="K192" s="339"/>
      <c r="L192" s="326"/>
      <c r="M192" s="326"/>
      <c r="N192" s="326"/>
      <c r="O192" s="326"/>
      <c r="P192" s="326"/>
      <c r="Q192" s="326"/>
      <c r="R192" s="326"/>
      <c r="S192" s="326"/>
      <c r="T192" s="326"/>
      <c r="U192" s="326"/>
      <c r="V192" s="326"/>
      <c r="W192" s="326"/>
      <c r="X192" s="326"/>
      <c r="Y192" s="326"/>
      <c r="Z192" s="326"/>
    </row>
    <row r="193" ht="15.75" customHeight="1">
      <c r="A193" s="326"/>
      <c r="B193" s="326"/>
      <c r="C193" s="356"/>
      <c r="D193" s="339"/>
      <c r="E193" s="327"/>
      <c r="F193" s="328"/>
      <c r="G193" s="326"/>
      <c r="H193" s="326"/>
      <c r="I193" s="339"/>
      <c r="J193" s="339"/>
      <c r="K193" s="339"/>
      <c r="L193" s="326"/>
      <c r="M193" s="326"/>
      <c r="N193" s="326"/>
      <c r="O193" s="326"/>
      <c r="P193" s="326"/>
      <c r="Q193" s="326"/>
      <c r="R193" s="326"/>
      <c r="S193" s="326"/>
      <c r="T193" s="326"/>
      <c r="U193" s="326"/>
      <c r="V193" s="326"/>
      <c r="W193" s="326"/>
      <c r="X193" s="326"/>
      <c r="Y193" s="326"/>
      <c r="Z193" s="326"/>
    </row>
    <row r="194" ht="15.75" customHeight="1">
      <c r="A194" s="326"/>
      <c r="B194" s="326"/>
      <c r="C194" s="356"/>
      <c r="D194" s="339"/>
      <c r="E194" s="327"/>
      <c r="F194" s="328"/>
      <c r="G194" s="326"/>
      <c r="H194" s="326"/>
      <c r="I194" s="339"/>
      <c r="J194" s="339"/>
      <c r="K194" s="339"/>
      <c r="L194" s="326"/>
      <c r="M194" s="326"/>
      <c r="N194" s="326"/>
      <c r="O194" s="326"/>
      <c r="P194" s="326"/>
      <c r="Q194" s="326"/>
      <c r="R194" s="326"/>
      <c r="S194" s="326"/>
      <c r="T194" s="326"/>
      <c r="U194" s="326"/>
      <c r="V194" s="326"/>
      <c r="W194" s="326"/>
      <c r="X194" s="326"/>
      <c r="Y194" s="326"/>
      <c r="Z194" s="326"/>
    </row>
    <row r="195" ht="15.75" customHeight="1">
      <c r="A195" s="326"/>
      <c r="B195" s="326"/>
      <c r="C195" s="356"/>
      <c r="D195" s="339"/>
      <c r="E195" s="327"/>
      <c r="F195" s="328"/>
      <c r="G195" s="326"/>
      <c r="H195" s="326"/>
      <c r="I195" s="339"/>
      <c r="J195" s="339"/>
      <c r="K195" s="339"/>
      <c r="L195" s="326"/>
      <c r="M195" s="326"/>
      <c r="N195" s="326"/>
      <c r="O195" s="326"/>
      <c r="P195" s="326"/>
      <c r="Q195" s="326"/>
      <c r="R195" s="326"/>
      <c r="S195" s="326"/>
      <c r="T195" s="326"/>
      <c r="U195" s="326"/>
      <c r="V195" s="326"/>
      <c r="W195" s="326"/>
      <c r="X195" s="326"/>
      <c r="Y195" s="326"/>
      <c r="Z195" s="326"/>
    </row>
    <row r="196" ht="15.75" customHeight="1">
      <c r="A196" s="326"/>
      <c r="B196" s="326"/>
      <c r="C196" s="356"/>
      <c r="D196" s="339"/>
      <c r="E196" s="327"/>
      <c r="F196" s="328"/>
      <c r="G196" s="326"/>
      <c r="H196" s="326"/>
      <c r="I196" s="339"/>
      <c r="J196" s="339"/>
      <c r="K196" s="339"/>
      <c r="L196" s="326"/>
      <c r="M196" s="326"/>
      <c r="N196" s="326"/>
      <c r="O196" s="326"/>
      <c r="P196" s="326"/>
      <c r="Q196" s="326"/>
      <c r="R196" s="326"/>
      <c r="S196" s="326"/>
      <c r="T196" s="326"/>
      <c r="U196" s="326"/>
      <c r="V196" s="326"/>
      <c r="W196" s="326"/>
      <c r="X196" s="326"/>
      <c r="Y196" s="326"/>
      <c r="Z196" s="326"/>
    </row>
    <row r="197" ht="15.75" customHeight="1">
      <c r="A197" s="326"/>
      <c r="B197" s="326"/>
      <c r="C197" s="356"/>
      <c r="D197" s="339"/>
      <c r="E197" s="327"/>
      <c r="F197" s="328"/>
      <c r="G197" s="326"/>
      <c r="H197" s="326"/>
      <c r="I197" s="339"/>
      <c r="J197" s="339"/>
      <c r="K197" s="339"/>
      <c r="L197" s="326"/>
      <c r="M197" s="326"/>
      <c r="N197" s="326"/>
      <c r="O197" s="326"/>
      <c r="P197" s="326"/>
      <c r="Q197" s="326"/>
      <c r="R197" s="326"/>
      <c r="S197" s="326"/>
      <c r="T197" s="326"/>
      <c r="U197" s="326"/>
      <c r="V197" s="326"/>
      <c r="W197" s="326"/>
      <c r="X197" s="326"/>
      <c r="Y197" s="326"/>
      <c r="Z197" s="326"/>
    </row>
    <row r="198" ht="15.75" customHeight="1">
      <c r="A198" s="326"/>
      <c r="B198" s="326"/>
      <c r="C198" s="356"/>
      <c r="D198" s="339"/>
      <c r="E198" s="327"/>
      <c r="F198" s="328"/>
      <c r="G198" s="326"/>
      <c r="H198" s="326"/>
      <c r="I198" s="339"/>
      <c r="J198" s="339"/>
      <c r="K198" s="339"/>
      <c r="L198" s="326"/>
      <c r="M198" s="326"/>
      <c r="N198" s="326"/>
      <c r="O198" s="326"/>
      <c r="P198" s="326"/>
      <c r="Q198" s="326"/>
      <c r="R198" s="326"/>
      <c r="S198" s="326"/>
      <c r="T198" s="326"/>
      <c r="U198" s="326"/>
      <c r="V198" s="326"/>
      <c r="W198" s="326"/>
      <c r="X198" s="326"/>
      <c r="Y198" s="326"/>
      <c r="Z198" s="326"/>
    </row>
    <row r="199" ht="15.75" customHeight="1">
      <c r="A199" s="326"/>
      <c r="B199" s="326"/>
      <c r="C199" s="356"/>
      <c r="D199" s="339"/>
      <c r="E199" s="327"/>
      <c r="F199" s="328"/>
      <c r="G199" s="326"/>
      <c r="H199" s="326"/>
      <c r="I199" s="339"/>
      <c r="J199" s="339"/>
      <c r="K199" s="339"/>
      <c r="L199" s="326"/>
      <c r="M199" s="326"/>
      <c r="N199" s="326"/>
      <c r="O199" s="326"/>
      <c r="P199" s="326"/>
      <c r="Q199" s="326"/>
      <c r="R199" s="326"/>
      <c r="S199" s="326"/>
      <c r="T199" s="326"/>
      <c r="U199" s="326"/>
      <c r="V199" s="326"/>
      <c r="W199" s="326"/>
      <c r="X199" s="326"/>
      <c r="Y199" s="326"/>
      <c r="Z199" s="326"/>
    </row>
    <row r="200" ht="15.75" customHeight="1">
      <c r="A200" s="326"/>
      <c r="B200" s="326"/>
      <c r="C200" s="356"/>
      <c r="D200" s="339"/>
      <c r="E200" s="327"/>
      <c r="F200" s="328"/>
      <c r="G200" s="326"/>
      <c r="H200" s="326"/>
      <c r="I200" s="339"/>
      <c r="J200" s="339"/>
      <c r="K200" s="339"/>
      <c r="L200" s="326"/>
      <c r="M200" s="326"/>
      <c r="N200" s="326"/>
      <c r="O200" s="326"/>
      <c r="P200" s="326"/>
      <c r="Q200" s="326"/>
      <c r="R200" s="326"/>
      <c r="S200" s="326"/>
      <c r="T200" s="326"/>
      <c r="U200" s="326"/>
      <c r="V200" s="326"/>
      <c r="W200" s="326"/>
      <c r="X200" s="326"/>
      <c r="Y200" s="326"/>
      <c r="Z200" s="326"/>
    </row>
    <row r="201" ht="15.75" customHeight="1">
      <c r="A201" s="326"/>
      <c r="B201" s="326"/>
      <c r="C201" s="356"/>
      <c r="D201" s="339"/>
      <c r="E201" s="327"/>
      <c r="F201" s="328"/>
      <c r="G201" s="326"/>
      <c r="H201" s="326"/>
      <c r="I201" s="339"/>
      <c r="J201" s="339"/>
      <c r="K201" s="339"/>
      <c r="L201" s="326"/>
      <c r="M201" s="326"/>
      <c r="N201" s="326"/>
      <c r="O201" s="326"/>
      <c r="P201" s="326"/>
      <c r="Q201" s="326"/>
      <c r="R201" s="326"/>
      <c r="S201" s="326"/>
      <c r="T201" s="326"/>
      <c r="U201" s="326"/>
      <c r="V201" s="326"/>
      <c r="W201" s="326"/>
      <c r="X201" s="326"/>
      <c r="Y201" s="326"/>
      <c r="Z201" s="326"/>
    </row>
    <row r="202" ht="15.75" customHeight="1">
      <c r="A202" s="326"/>
      <c r="B202" s="326"/>
      <c r="C202" s="356"/>
      <c r="D202" s="339"/>
      <c r="E202" s="327"/>
      <c r="F202" s="328"/>
      <c r="G202" s="326"/>
      <c r="H202" s="326"/>
      <c r="I202" s="339"/>
      <c r="J202" s="339"/>
      <c r="K202" s="339"/>
      <c r="L202" s="326"/>
      <c r="M202" s="326"/>
      <c r="N202" s="326"/>
      <c r="O202" s="326"/>
      <c r="P202" s="326"/>
      <c r="Q202" s="326"/>
      <c r="R202" s="326"/>
      <c r="S202" s="326"/>
      <c r="T202" s="326"/>
      <c r="U202" s="326"/>
      <c r="V202" s="326"/>
      <c r="W202" s="326"/>
      <c r="X202" s="326"/>
      <c r="Y202" s="326"/>
      <c r="Z202" s="326"/>
    </row>
    <row r="203" ht="15.75" customHeight="1">
      <c r="A203" s="326"/>
      <c r="B203" s="326"/>
      <c r="C203" s="356"/>
      <c r="D203" s="339"/>
      <c r="E203" s="327"/>
      <c r="F203" s="328"/>
      <c r="G203" s="326"/>
      <c r="H203" s="326"/>
      <c r="I203" s="339"/>
      <c r="J203" s="339"/>
      <c r="K203" s="339"/>
      <c r="L203" s="326"/>
      <c r="M203" s="326"/>
      <c r="N203" s="326"/>
      <c r="O203" s="326"/>
      <c r="P203" s="326"/>
      <c r="Q203" s="326"/>
      <c r="R203" s="326"/>
      <c r="S203" s="326"/>
      <c r="T203" s="326"/>
      <c r="U203" s="326"/>
      <c r="V203" s="326"/>
      <c r="W203" s="326"/>
      <c r="X203" s="326"/>
      <c r="Y203" s="326"/>
      <c r="Z203" s="326"/>
    </row>
    <row r="204" ht="15.75" customHeight="1">
      <c r="A204" s="326"/>
      <c r="B204" s="326"/>
      <c r="C204" s="356"/>
      <c r="D204" s="339"/>
      <c r="E204" s="327"/>
      <c r="F204" s="328"/>
      <c r="G204" s="326"/>
      <c r="H204" s="326"/>
      <c r="I204" s="339"/>
      <c r="J204" s="339"/>
      <c r="K204" s="339"/>
      <c r="L204" s="326"/>
      <c r="M204" s="326"/>
      <c r="N204" s="326"/>
      <c r="O204" s="326"/>
      <c r="P204" s="326"/>
      <c r="Q204" s="326"/>
      <c r="R204" s="326"/>
      <c r="S204" s="326"/>
      <c r="T204" s="326"/>
      <c r="U204" s="326"/>
      <c r="V204" s="326"/>
      <c r="W204" s="326"/>
      <c r="X204" s="326"/>
      <c r="Y204" s="326"/>
      <c r="Z204" s="326"/>
    </row>
    <row r="205" ht="15.75" customHeight="1">
      <c r="A205" s="326"/>
      <c r="B205" s="326"/>
      <c r="C205" s="356"/>
      <c r="D205" s="339"/>
      <c r="E205" s="327"/>
      <c r="F205" s="328"/>
      <c r="G205" s="326"/>
      <c r="H205" s="326"/>
      <c r="I205" s="339"/>
      <c r="J205" s="339"/>
      <c r="K205" s="339"/>
      <c r="L205" s="326"/>
      <c r="M205" s="326"/>
      <c r="N205" s="326"/>
      <c r="O205" s="326"/>
      <c r="P205" s="326"/>
      <c r="Q205" s="326"/>
      <c r="R205" s="326"/>
      <c r="S205" s="326"/>
      <c r="T205" s="326"/>
      <c r="U205" s="326"/>
      <c r="V205" s="326"/>
      <c r="W205" s="326"/>
      <c r="X205" s="326"/>
      <c r="Y205" s="326"/>
      <c r="Z205" s="326"/>
    </row>
    <row r="206" ht="15.75" customHeight="1">
      <c r="A206" s="326"/>
      <c r="B206" s="326"/>
      <c r="C206" s="356"/>
      <c r="D206" s="339"/>
      <c r="E206" s="327"/>
      <c r="F206" s="328"/>
      <c r="G206" s="326"/>
      <c r="H206" s="326"/>
      <c r="I206" s="339"/>
      <c r="J206" s="339"/>
      <c r="K206" s="339"/>
      <c r="L206" s="326"/>
      <c r="M206" s="326"/>
      <c r="N206" s="326"/>
      <c r="O206" s="326"/>
      <c r="P206" s="326"/>
      <c r="Q206" s="326"/>
      <c r="R206" s="326"/>
      <c r="S206" s="326"/>
      <c r="T206" s="326"/>
      <c r="U206" s="326"/>
      <c r="V206" s="326"/>
      <c r="W206" s="326"/>
      <c r="X206" s="326"/>
      <c r="Y206" s="326"/>
      <c r="Z206" s="326"/>
    </row>
    <row r="207" ht="15.75" customHeight="1">
      <c r="A207" s="326"/>
      <c r="B207" s="326"/>
      <c r="C207" s="356"/>
      <c r="D207" s="339"/>
      <c r="E207" s="327"/>
      <c r="F207" s="328"/>
      <c r="G207" s="326"/>
      <c r="H207" s="326"/>
      <c r="I207" s="339"/>
      <c r="J207" s="339"/>
      <c r="K207" s="339"/>
      <c r="L207" s="326"/>
      <c r="M207" s="326"/>
      <c r="N207" s="326"/>
      <c r="O207" s="326"/>
      <c r="P207" s="326"/>
      <c r="Q207" s="326"/>
      <c r="R207" s="326"/>
      <c r="S207" s="326"/>
      <c r="T207" s="326"/>
      <c r="U207" s="326"/>
      <c r="V207" s="326"/>
      <c r="W207" s="326"/>
      <c r="X207" s="326"/>
      <c r="Y207" s="326"/>
      <c r="Z207" s="326"/>
    </row>
    <row r="208" ht="15.75" customHeight="1">
      <c r="A208" s="326"/>
      <c r="B208" s="326"/>
      <c r="C208" s="356"/>
      <c r="D208" s="339"/>
      <c r="E208" s="327"/>
      <c r="F208" s="328"/>
      <c r="G208" s="326"/>
      <c r="H208" s="326"/>
      <c r="I208" s="339"/>
      <c r="J208" s="339"/>
      <c r="K208" s="339"/>
      <c r="L208" s="326"/>
      <c r="M208" s="326"/>
      <c r="N208" s="326"/>
      <c r="O208" s="326"/>
      <c r="P208" s="326"/>
      <c r="Q208" s="326"/>
      <c r="R208" s="326"/>
      <c r="S208" s="326"/>
      <c r="T208" s="326"/>
      <c r="U208" s="326"/>
      <c r="V208" s="326"/>
      <c r="W208" s="326"/>
      <c r="X208" s="326"/>
      <c r="Y208" s="326"/>
      <c r="Z208" s="326"/>
    </row>
    <row r="209" ht="15.75" customHeight="1">
      <c r="A209" s="326"/>
      <c r="B209" s="326"/>
      <c r="C209" s="356"/>
      <c r="D209" s="339"/>
      <c r="E209" s="327"/>
      <c r="F209" s="328"/>
      <c r="G209" s="326"/>
      <c r="H209" s="326"/>
      <c r="I209" s="339"/>
      <c r="J209" s="339"/>
      <c r="K209" s="339"/>
      <c r="L209" s="326"/>
      <c r="M209" s="326"/>
      <c r="N209" s="326"/>
      <c r="O209" s="326"/>
      <c r="P209" s="326"/>
      <c r="Q209" s="326"/>
      <c r="R209" s="326"/>
      <c r="S209" s="326"/>
      <c r="T209" s="326"/>
      <c r="U209" s="326"/>
      <c r="V209" s="326"/>
      <c r="W209" s="326"/>
      <c r="X209" s="326"/>
      <c r="Y209" s="326"/>
      <c r="Z209" s="326"/>
    </row>
    <row r="210" ht="15.75" customHeight="1">
      <c r="A210" s="326"/>
      <c r="B210" s="326"/>
      <c r="C210" s="356"/>
      <c r="D210" s="339"/>
      <c r="E210" s="327"/>
      <c r="F210" s="328"/>
      <c r="G210" s="326"/>
      <c r="H210" s="326"/>
      <c r="I210" s="339"/>
      <c r="J210" s="339"/>
      <c r="K210" s="339"/>
      <c r="L210" s="326"/>
      <c r="M210" s="326"/>
      <c r="N210" s="326"/>
      <c r="O210" s="326"/>
      <c r="P210" s="326"/>
      <c r="Q210" s="326"/>
      <c r="R210" s="326"/>
      <c r="S210" s="326"/>
      <c r="T210" s="326"/>
      <c r="U210" s="326"/>
      <c r="V210" s="326"/>
      <c r="W210" s="326"/>
      <c r="X210" s="326"/>
      <c r="Y210" s="326"/>
      <c r="Z210" s="326"/>
    </row>
    <row r="211" ht="15.75" customHeight="1">
      <c r="A211" s="326"/>
      <c r="B211" s="326"/>
      <c r="C211" s="356"/>
      <c r="D211" s="339"/>
      <c r="E211" s="327"/>
      <c r="F211" s="328"/>
      <c r="G211" s="326"/>
      <c r="H211" s="326"/>
      <c r="I211" s="339"/>
      <c r="J211" s="339"/>
      <c r="K211" s="339"/>
      <c r="L211" s="326"/>
      <c r="M211" s="326"/>
      <c r="N211" s="326"/>
      <c r="O211" s="326"/>
      <c r="P211" s="326"/>
      <c r="Q211" s="326"/>
      <c r="R211" s="326"/>
      <c r="S211" s="326"/>
      <c r="T211" s="326"/>
      <c r="U211" s="326"/>
      <c r="V211" s="326"/>
      <c r="W211" s="326"/>
      <c r="X211" s="326"/>
      <c r="Y211" s="326"/>
      <c r="Z211" s="326"/>
    </row>
    <row r="212" ht="15.75" customHeight="1">
      <c r="A212" s="326"/>
      <c r="B212" s="326"/>
      <c r="C212" s="356"/>
      <c r="D212" s="339"/>
      <c r="E212" s="327"/>
      <c r="F212" s="328"/>
      <c r="G212" s="326"/>
      <c r="H212" s="326"/>
      <c r="I212" s="339"/>
      <c r="J212" s="339"/>
      <c r="K212" s="339"/>
      <c r="L212" s="326"/>
      <c r="M212" s="326"/>
      <c r="N212" s="326"/>
      <c r="O212" s="326"/>
      <c r="P212" s="326"/>
      <c r="Q212" s="326"/>
      <c r="R212" s="326"/>
      <c r="S212" s="326"/>
      <c r="T212" s="326"/>
      <c r="U212" s="326"/>
      <c r="V212" s="326"/>
      <c r="W212" s="326"/>
      <c r="X212" s="326"/>
      <c r="Y212" s="326"/>
      <c r="Z212" s="326"/>
    </row>
    <row r="213" ht="15.75" customHeight="1">
      <c r="A213" s="326"/>
      <c r="B213" s="326"/>
      <c r="C213" s="356"/>
      <c r="D213" s="339"/>
      <c r="E213" s="327"/>
      <c r="F213" s="328"/>
      <c r="G213" s="326"/>
      <c r="H213" s="326"/>
      <c r="I213" s="339"/>
      <c r="J213" s="339"/>
      <c r="K213" s="339"/>
      <c r="L213" s="326"/>
      <c r="M213" s="326"/>
      <c r="N213" s="326"/>
      <c r="O213" s="326"/>
      <c r="P213" s="326"/>
      <c r="Q213" s="326"/>
      <c r="R213" s="326"/>
      <c r="S213" s="326"/>
      <c r="T213" s="326"/>
      <c r="U213" s="326"/>
      <c r="V213" s="326"/>
      <c r="W213" s="326"/>
      <c r="X213" s="326"/>
      <c r="Y213" s="326"/>
      <c r="Z213" s="326"/>
    </row>
    <row r="214" ht="15.75" customHeight="1">
      <c r="A214" s="326"/>
      <c r="B214" s="326"/>
      <c r="C214" s="356"/>
      <c r="D214" s="339"/>
      <c r="E214" s="327"/>
      <c r="F214" s="328"/>
      <c r="G214" s="326"/>
      <c r="H214" s="326"/>
      <c r="I214" s="339"/>
      <c r="J214" s="339"/>
      <c r="K214" s="339"/>
      <c r="L214" s="326"/>
      <c r="M214" s="326"/>
      <c r="N214" s="326"/>
      <c r="O214" s="326"/>
      <c r="P214" s="326"/>
      <c r="Q214" s="326"/>
      <c r="R214" s="326"/>
      <c r="S214" s="326"/>
      <c r="T214" s="326"/>
      <c r="U214" s="326"/>
      <c r="V214" s="326"/>
      <c r="W214" s="326"/>
      <c r="X214" s="326"/>
      <c r="Y214" s="326"/>
      <c r="Z214" s="326"/>
    </row>
    <row r="215" ht="15.75" customHeight="1">
      <c r="A215" s="326"/>
      <c r="B215" s="326"/>
      <c r="C215" s="356"/>
      <c r="D215" s="339"/>
      <c r="E215" s="327"/>
      <c r="F215" s="328"/>
      <c r="G215" s="326"/>
      <c r="H215" s="326"/>
      <c r="I215" s="339"/>
      <c r="J215" s="339"/>
      <c r="K215" s="339"/>
      <c r="L215" s="326"/>
      <c r="M215" s="326"/>
      <c r="N215" s="326"/>
      <c r="O215" s="326"/>
      <c r="P215" s="326"/>
      <c r="Q215" s="326"/>
      <c r="R215" s="326"/>
      <c r="S215" s="326"/>
      <c r="T215" s="326"/>
      <c r="U215" s="326"/>
      <c r="V215" s="326"/>
      <c r="W215" s="326"/>
      <c r="X215" s="326"/>
      <c r="Y215" s="326"/>
      <c r="Z215" s="326"/>
    </row>
    <row r="216" ht="15.75" customHeight="1">
      <c r="A216" s="326"/>
      <c r="B216" s="326"/>
      <c r="C216" s="356"/>
      <c r="D216" s="339"/>
      <c r="E216" s="327"/>
      <c r="F216" s="328"/>
      <c r="G216" s="326"/>
      <c r="H216" s="326"/>
      <c r="I216" s="339"/>
      <c r="J216" s="339"/>
      <c r="K216" s="339"/>
      <c r="L216" s="326"/>
      <c r="M216" s="326"/>
      <c r="N216" s="326"/>
      <c r="O216" s="326"/>
      <c r="P216" s="326"/>
      <c r="Q216" s="326"/>
      <c r="R216" s="326"/>
      <c r="S216" s="326"/>
      <c r="T216" s="326"/>
      <c r="U216" s="326"/>
      <c r="V216" s="326"/>
      <c r="W216" s="326"/>
      <c r="X216" s="326"/>
      <c r="Y216" s="326"/>
      <c r="Z216" s="326"/>
    </row>
    <row r="217" ht="15.75" customHeight="1">
      <c r="A217" s="326"/>
      <c r="B217" s="326"/>
      <c r="C217" s="356"/>
      <c r="D217" s="339"/>
      <c r="E217" s="327"/>
      <c r="F217" s="328"/>
      <c r="G217" s="326"/>
      <c r="H217" s="326"/>
      <c r="I217" s="339"/>
      <c r="J217" s="339"/>
      <c r="K217" s="339"/>
      <c r="L217" s="326"/>
      <c r="M217" s="326"/>
      <c r="N217" s="326"/>
      <c r="O217" s="326"/>
      <c r="P217" s="326"/>
      <c r="Q217" s="326"/>
      <c r="R217" s="326"/>
      <c r="S217" s="326"/>
      <c r="T217" s="326"/>
      <c r="U217" s="326"/>
      <c r="V217" s="326"/>
      <c r="W217" s="326"/>
      <c r="X217" s="326"/>
      <c r="Y217" s="326"/>
      <c r="Z217" s="326"/>
    </row>
    <row r="218" ht="15.75" customHeight="1">
      <c r="A218" s="326"/>
      <c r="B218" s="326"/>
      <c r="C218" s="356"/>
      <c r="D218" s="339"/>
      <c r="E218" s="327"/>
      <c r="F218" s="328"/>
      <c r="G218" s="326"/>
      <c r="H218" s="326"/>
      <c r="I218" s="339"/>
      <c r="J218" s="339"/>
      <c r="K218" s="339"/>
      <c r="L218" s="326"/>
      <c r="M218" s="326"/>
      <c r="N218" s="326"/>
      <c r="O218" s="326"/>
      <c r="P218" s="326"/>
      <c r="Q218" s="326"/>
      <c r="R218" s="326"/>
      <c r="S218" s="326"/>
      <c r="T218" s="326"/>
      <c r="U218" s="326"/>
      <c r="V218" s="326"/>
      <c r="W218" s="326"/>
      <c r="X218" s="326"/>
      <c r="Y218" s="326"/>
      <c r="Z218" s="326"/>
    </row>
    <row r="219" ht="15.75" customHeight="1">
      <c r="A219" s="326"/>
      <c r="B219" s="326"/>
      <c r="C219" s="356"/>
      <c r="D219" s="339"/>
      <c r="E219" s="327"/>
      <c r="F219" s="328"/>
      <c r="G219" s="326"/>
      <c r="H219" s="326"/>
      <c r="I219" s="339"/>
      <c r="J219" s="339"/>
      <c r="K219" s="339"/>
      <c r="L219" s="326"/>
      <c r="M219" s="326"/>
      <c r="N219" s="326"/>
      <c r="O219" s="326"/>
      <c r="P219" s="326"/>
      <c r="Q219" s="326"/>
      <c r="R219" s="326"/>
      <c r="S219" s="326"/>
      <c r="T219" s="326"/>
      <c r="U219" s="326"/>
      <c r="V219" s="326"/>
      <c r="W219" s="326"/>
      <c r="X219" s="326"/>
      <c r="Y219" s="326"/>
      <c r="Z219" s="326"/>
    </row>
    <row r="220" ht="15.75" customHeight="1">
      <c r="A220" s="326"/>
      <c r="B220" s="326"/>
      <c r="C220" s="356"/>
      <c r="D220" s="339"/>
      <c r="E220" s="327"/>
      <c r="F220" s="328"/>
      <c r="G220" s="326"/>
      <c r="H220" s="326"/>
      <c r="I220" s="339"/>
      <c r="J220" s="339"/>
      <c r="K220" s="339"/>
      <c r="L220" s="326"/>
      <c r="M220" s="326"/>
      <c r="N220" s="326"/>
      <c r="O220" s="326"/>
      <c r="P220" s="326"/>
      <c r="Q220" s="326"/>
      <c r="R220" s="326"/>
      <c r="S220" s="326"/>
      <c r="T220" s="326"/>
      <c r="U220" s="326"/>
      <c r="V220" s="326"/>
      <c r="W220" s="326"/>
      <c r="X220" s="326"/>
      <c r="Y220" s="326"/>
      <c r="Z220" s="326"/>
    </row>
    <row r="221" ht="15.75" customHeight="1">
      <c r="A221" s="326"/>
      <c r="B221" s="326"/>
      <c r="C221" s="356"/>
      <c r="D221" s="339"/>
      <c r="E221" s="327"/>
      <c r="F221" s="328"/>
      <c r="G221" s="326"/>
      <c r="H221" s="326"/>
      <c r="I221" s="339"/>
      <c r="J221" s="339"/>
      <c r="K221" s="339"/>
      <c r="L221" s="326"/>
      <c r="M221" s="326"/>
      <c r="N221" s="326"/>
      <c r="O221" s="326"/>
      <c r="P221" s="326"/>
      <c r="Q221" s="326"/>
      <c r="R221" s="326"/>
      <c r="S221" s="326"/>
      <c r="T221" s="326"/>
      <c r="U221" s="326"/>
      <c r="V221" s="326"/>
      <c r="W221" s="326"/>
      <c r="X221" s="326"/>
      <c r="Y221" s="326"/>
      <c r="Z221" s="326"/>
    </row>
    <row r="222" ht="15.75" customHeight="1">
      <c r="A222" s="326"/>
      <c r="B222" s="326"/>
      <c r="C222" s="356"/>
      <c r="D222" s="339"/>
      <c r="E222" s="327"/>
      <c r="F222" s="328"/>
      <c r="G222" s="326"/>
      <c r="H222" s="326"/>
      <c r="I222" s="339"/>
      <c r="J222" s="339"/>
      <c r="K222" s="339"/>
      <c r="L222" s="326"/>
      <c r="M222" s="326"/>
      <c r="N222" s="326"/>
      <c r="O222" s="326"/>
      <c r="P222" s="326"/>
      <c r="Q222" s="326"/>
      <c r="R222" s="326"/>
      <c r="S222" s="326"/>
      <c r="T222" s="326"/>
      <c r="U222" s="326"/>
      <c r="V222" s="326"/>
      <c r="W222" s="326"/>
      <c r="X222" s="326"/>
      <c r="Y222" s="326"/>
      <c r="Z222" s="326"/>
    </row>
    <row r="223" ht="15.75" customHeight="1">
      <c r="A223" s="326"/>
      <c r="B223" s="326"/>
      <c r="C223" s="356"/>
      <c r="D223" s="339"/>
      <c r="E223" s="327"/>
      <c r="F223" s="328"/>
      <c r="G223" s="326"/>
      <c r="H223" s="326"/>
      <c r="I223" s="339"/>
      <c r="J223" s="339"/>
      <c r="K223" s="339"/>
      <c r="L223" s="326"/>
      <c r="M223" s="326"/>
      <c r="N223" s="326"/>
      <c r="O223" s="326"/>
      <c r="P223" s="326"/>
      <c r="Q223" s="326"/>
      <c r="R223" s="326"/>
      <c r="S223" s="326"/>
      <c r="T223" s="326"/>
      <c r="U223" s="326"/>
      <c r="V223" s="326"/>
      <c r="W223" s="326"/>
      <c r="X223" s="326"/>
      <c r="Y223" s="326"/>
      <c r="Z223" s="326"/>
    </row>
    <row r="224" ht="15.75" customHeight="1">
      <c r="A224" s="326"/>
      <c r="B224" s="326"/>
      <c r="C224" s="356"/>
      <c r="D224" s="339"/>
      <c r="E224" s="327"/>
      <c r="F224" s="328"/>
      <c r="G224" s="326"/>
      <c r="H224" s="326"/>
      <c r="I224" s="339"/>
      <c r="J224" s="339"/>
      <c r="K224" s="339"/>
      <c r="L224" s="326"/>
      <c r="M224" s="326"/>
      <c r="N224" s="326"/>
      <c r="O224" s="326"/>
      <c r="P224" s="326"/>
      <c r="Q224" s="326"/>
      <c r="R224" s="326"/>
      <c r="S224" s="326"/>
      <c r="T224" s="326"/>
      <c r="U224" s="326"/>
      <c r="V224" s="326"/>
      <c r="W224" s="326"/>
      <c r="X224" s="326"/>
      <c r="Y224" s="326"/>
      <c r="Z224" s="326"/>
    </row>
    <row r="225" ht="15.75" customHeight="1">
      <c r="A225" s="326"/>
      <c r="B225" s="326"/>
      <c r="C225" s="356"/>
      <c r="D225" s="339"/>
      <c r="E225" s="327"/>
      <c r="F225" s="328"/>
      <c r="G225" s="326"/>
      <c r="H225" s="326"/>
      <c r="I225" s="339"/>
      <c r="J225" s="339"/>
      <c r="K225" s="339"/>
      <c r="L225" s="326"/>
      <c r="M225" s="326"/>
      <c r="N225" s="326"/>
      <c r="O225" s="326"/>
      <c r="P225" s="326"/>
      <c r="Q225" s="326"/>
      <c r="R225" s="326"/>
      <c r="S225" s="326"/>
      <c r="T225" s="326"/>
      <c r="U225" s="326"/>
      <c r="V225" s="326"/>
      <c r="W225" s="326"/>
      <c r="X225" s="326"/>
      <c r="Y225" s="326"/>
      <c r="Z225" s="326"/>
    </row>
    <row r="226" ht="15.75" customHeight="1">
      <c r="A226" s="326"/>
      <c r="B226" s="326"/>
      <c r="C226" s="356"/>
      <c r="D226" s="339"/>
      <c r="E226" s="327"/>
      <c r="F226" s="328"/>
      <c r="G226" s="326"/>
      <c r="H226" s="326"/>
      <c r="I226" s="339"/>
      <c r="J226" s="339"/>
      <c r="K226" s="339"/>
      <c r="L226" s="326"/>
      <c r="M226" s="326"/>
      <c r="N226" s="326"/>
      <c r="O226" s="326"/>
      <c r="P226" s="326"/>
      <c r="Q226" s="326"/>
      <c r="R226" s="326"/>
      <c r="S226" s="326"/>
      <c r="T226" s="326"/>
      <c r="U226" s="326"/>
      <c r="V226" s="326"/>
      <c r="W226" s="326"/>
      <c r="X226" s="326"/>
      <c r="Y226" s="326"/>
      <c r="Z226" s="326"/>
    </row>
    <row r="227" ht="15.75" customHeight="1">
      <c r="A227" s="326"/>
      <c r="B227" s="326"/>
      <c r="C227" s="356"/>
      <c r="D227" s="339"/>
      <c r="E227" s="327"/>
      <c r="F227" s="328"/>
      <c r="G227" s="326"/>
      <c r="H227" s="326"/>
      <c r="I227" s="339"/>
      <c r="J227" s="339"/>
      <c r="K227" s="339"/>
      <c r="L227" s="326"/>
      <c r="M227" s="326"/>
      <c r="N227" s="326"/>
      <c r="O227" s="326"/>
      <c r="P227" s="326"/>
      <c r="Q227" s="326"/>
      <c r="R227" s="326"/>
      <c r="S227" s="326"/>
      <c r="T227" s="326"/>
      <c r="U227" s="326"/>
      <c r="V227" s="326"/>
      <c r="W227" s="326"/>
      <c r="X227" s="326"/>
      <c r="Y227" s="326"/>
      <c r="Z227" s="326"/>
    </row>
    <row r="228" ht="15.75" customHeight="1">
      <c r="A228" s="326"/>
      <c r="B228" s="326"/>
      <c r="C228" s="356"/>
      <c r="D228" s="339"/>
      <c r="E228" s="327"/>
      <c r="F228" s="328"/>
      <c r="G228" s="326"/>
      <c r="H228" s="326"/>
      <c r="I228" s="339"/>
      <c r="J228" s="339"/>
      <c r="K228" s="339"/>
      <c r="L228" s="326"/>
      <c r="M228" s="326"/>
      <c r="N228" s="326"/>
      <c r="O228" s="326"/>
      <c r="P228" s="326"/>
      <c r="Q228" s="326"/>
      <c r="R228" s="326"/>
      <c r="S228" s="326"/>
      <c r="T228" s="326"/>
      <c r="U228" s="326"/>
      <c r="V228" s="326"/>
      <c r="W228" s="326"/>
      <c r="X228" s="326"/>
      <c r="Y228" s="326"/>
      <c r="Z228" s="326"/>
    </row>
    <row r="229" ht="15.75" customHeight="1">
      <c r="A229" s="326"/>
      <c r="B229" s="326"/>
      <c r="C229" s="356"/>
      <c r="D229" s="339"/>
      <c r="E229" s="327"/>
      <c r="F229" s="328"/>
      <c r="G229" s="326"/>
      <c r="H229" s="326"/>
      <c r="I229" s="339"/>
      <c r="J229" s="339"/>
      <c r="K229" s="339"/>
      <c r="L229" s="326"/>
      <c r="M229" s="326"/>
      <c r="N229" s="326"/>
      <c r="O229" s="326"/>
      <c r="P229" s="326"/>
      <c r="Q229" s="326"/>
      <c r="R229" s="326"/>
      <c r="S229" s="326"/>
      <c r="T229" s="326"/>
      <c r="U229" s="326"/>
      <c r="V229" s="326"/>
      <c r="W229" s="326"/>
      <c r="X229" s="326"/>
      <c r="Y229" s="326"/>
      <c r="Z229" s="326"/>
    </row>
    <row r="230" ht="15.75" customHeight="1">
      <c r="A230" s="326"/>
      <c r="B230" s="326"/>
      <c r="C230" s="356"/>
      <c r="D230" s="339"/>
      <c r="E230" s="327"/>
      <c r="F230" s="328"/>
      <c r="G230" s="326"/>
      <c r="H230" s="326"/>
      <c r="I230" s="339"/>
      <c r="J230" s="339"/>
      <c r="K230" s="339"/>
      <c r="L230" s="326"/>
      <c r="M230" s="326"/>
      <c r="N230" s="326"/>
      <c r="O230" s="326"/>
      <c r="P230" s="326"/>
      <c r="Q230" s="326"/>
      <c r="R230" s="326"/>
      <c r="S230" s="326"/>
      <c r="T230" s="326"/>
      <c r="U230" s="326"/>
      <c r="V230" s="326"/>
      <c r="W230" s="326"/>
      <c r="X230" s="326"/>
      <c r="Y230" s="326"/>
      <c r="Z230" s="326"/>
    </row>
    <row r="231" ht="15.75" customHeight="1">
      <c r="A231" s="326"/>
      <c r="B231" s="326"/>
      <c r="C231" s="356"/>
      <c r="D231" s="339"/>
      <c r="E231" s="327"/>
      <c r="F231" s="328"/>
      <c r="G231" s="326"/>
      <c r="H231" s="326"/>
      <c r="I231" s="339"/>
      <c r="J231" s="339"/>
      <c r="K231" s="339"/>
      <c r="L231" s="326"/>
      <c r="M231" s="326"/>
      <c r="N231" s="326"/>
      <c r="O231" s="326"/>
      <c r="P231" s="326"/>
      <c r="Q231" s="326"/>
      <c r="R231" s="326"/>
      <c r="S231" s="326"/>
      <c r="T231" s="326"/>
      <c r="U231" s="326"/>
      <c r="V231" s="326"/>
      <c r="W231" s="326"/>
      <c r="X231" s="326"/>
      <c r="Y231" s="326"/>
      <c r="Z231" s="326"/>
    </row>
    <row r="232" ht="15.75" customHeight="1">
      <c r="A232" s="326"/>
      <c r="B232" s="326"/>
      <c r="C232" s="356"/>
      <c r="D232" s="339"/>
      <c r="E232" s="327"/>
      <c r="F232" s="328"/>
      <c r="G232" s="326"/>
      <c r="H232" s="326"/>
      <c r="I232" s="339"/>
      <c r="J232" s="339"/>
      <c r="K232" s="339"/>
      <c r="L232" s="326"/>
      <c r="M232" s="326"/>
      <c r="N232" s="326"/>
      <c r="O232" s="326"/>
      <c r="P232" s="326"/>
      <c r="Q232" s="326"/>
      <c r="R232" s="326"/>
      <c r="S232" s="326"/>
      <c r="T232" s="326"/>
      <c r="U232" s="326"/>
      <c r="V232" s="326"/>
      <c r="W232" s="326"/>
      <c r="X232" s="326"/>
      <c r="Y232" s="326"/>
      <c r="Z232" s="326"/>
    </row>
    <row r="233" ht="15.75" customHeight="1">
      <c r="A233" s="326"/>
      <c r="B233" s="326"/>
      <c r="C233" s="356"/>
      <c r="D233" s="339"/>
      <c r="E233" s="327"/>
      <c r="F233" s="328"/>
      <c r="G233" s="326"/>
      <c r="H233" s="326"/>
      <c r="I233" s="339"/>
      <c r="J233" s="339"/>
      <c r="K233" s="339"/>
      <c r="L233" s="326"/>
      <c r="M233" s="326"/>
      <c r="N233" s="326"/>
      <c r="O233" s="326"/>
      <c r="P233" s="326"/>
      <c r="Q233" s="326"/>
      <c r="R233" s="326"/>
      <c r="S233" s="326"/>
      <c r="T233" s="326"/>
      <c r="U233" s="326"/>
      <c r="V233" s="326"/>
      <c r="W233" s="326"/>
      <c r="X233" s="326"/>
      <c r="Y233" s="326"/>
      <c r="Z233" s="326"/>
    </row>
    <row r="234" ht="15.75" customHeight="1">
      <c r="A234" s="326"/>
      <c r="B234" s="326"/>
      <c r="C234" s="356"/>
      <c r="D234" s="339"/>
      <c r="E234" s="327"/>
      <c r="F234" s="328"/>
      <c r="G234" s="326"/>
      <c r="H234" s="326"/>
      <c r="I234" s="339"/>
      <c r="J234" s="339"/>
      <c r="K234" s="339"/>
      <c r="L234" s="326"/>
      <c r="M234" s="326"/>
      <c r="N234" s="326"/>
      <c r="O234" s="326"/>
      <c r="P234" s="326"/>
      <c r="Q234" s="326"/>
      <c r="R234" s="326"/>
      <c r="S234" s="326"/>
      <c r="T234" s="326"/>
      <c r="U234" s="326"/>
      <c r="V234" s="326"/>
      <c r="W234" s="326"/>
      <c r="X234" s="326"/>
      <c r="Y234" s="326"/>
      <c r="Z234" s="326"/>
    </row>
    <row r="235" ht="15.75" customHeight="1">
      <c r="A235" s="326"/>
      <c r="B235" s="326"/>
      <c r="C235" s="356"/>
      <c r="D235" s="339"/>
      <c r="E235" s="327"/>
      <c r="F235" s="328"/>
      <c r="G235" s="326"/>
      <c r="H235" s="326"/>
      <c r="I235" s="339"/>
      <c r="J235" s="339"/>
      <c r="K235" s="339"/>
      <c r="L235" s="326"/>
      <c r="M235" s="326"/>
      <c r="N235" s="326"/>
      <c r="O235" s="326"/>
      <c r="P235" s="326"/>
      <c r="Q235" s="326"/>
      <c r="R235" s="326"/>
      <c r="S235" s="326"/>
      <c r="T235" s="326"/>
      <c r="U235" s="326"/>
      <c r="V235" s="326"/>
      <c r="W235" s="326"/>
      <c r="X235" s="326"/>
      <c r="Y235" s="326"/>
      <c r="Z235" s="326"/>
    </row>
    <row r="236" ht="15.75" customHeight="1">
      <c r="A236" s="326"/>
      <c r="B236" s="326"/>
      <c r="C236" s="356"/>
      <c r="D236" s="339"/>
      <c r="E236" s="327"/>
      <c r="F236" s="328"/>
      <c r="G236" s="326"/>
      <c r="H236" s="326"/>
      <c r="I236" s="339"/>
      <c r="J236" s="339"/>
      <c r="K236" s="339"/>
      <c r="L236" s="326"/>
      <c r="M236" s="326"/>
      <c r="N236" s="326"/>
      <c r="O236" s="326"/>
      <c r="P236" s="326"/>
      <c r="Q236" s="326"/>
      <c r="R236" s="326"/>
      <c r="S236" s="326"/>
      <c r="T236" s="326"/>
      <c r="U236" s="326"/>
      <c r="V236" s="326"/>
      <c r="W236" s="326"/>
      <c r="X236" s="326"/>
      <c r="Y236" s="326"/>
      <c r="Z236" s="326"/>
    </row>
    <row r="237" ht="15.75" customHeight="1">
      <c r="A237" s="326"/>
      <c r="B237" s="326"/>
      <c r="C237" s="356"/>
      <c r="D237" s="339"/>
      <c r="E237" s="327"/>
      <c r="F237" s="328"/>
      <c r="G237" s="326"/>
      <c r="H237" s="326"/>
      <c r="I237" s="339"/>
      <c r="J237" s="339"/>
      <c r="K237" s="339"/>
      <c r="L237" s="326"/>
      <c r="M237" s="326"/>
      <c r="N237" s="326"/>
      <c r="O237" s="326"/>
      <c r="P237" s="326"/>
      <c r="Q237" s="326"/>
      <c r="R237" s="326"/>
      <c r="S237" s="326"/>
      <c r="T237" s="326"/>
      <c r="U237" s="326"/>
      <c r="V237" s="326"/>
      <c r="W237" s="326"/>
      <c r="X237" s="326"/>
      <c r="Y237" s="326"/>
      <c r="Z237" s="326"/>
    </row>
    <row r="238" ht="15.75" customHeight="1">
      <c r="A238" s="326"/>
      <c r="B238" s="326"/>
      <c r="C238" s="356"/>
      <c r="D238" s="339"/>
      <c r="E238" s="327"/>
      <c r="F238" s="328"/>
      <c r="G238" s="326"/>
      <c r="H238" s="326"/>
      <c r="I238" s="339"/>
      <c r="J238" s="339"/>
      <c r="K238" s="339"/>
      <c r="L238" s="326"/>
      <c r="M238" s="326"/>
      <c r="N238" s="326"/>
      <c r="O238" s="326"/>
      <c r="P238" s="326"/>
      <c r="Q238" s="326"/>
      <c r="R238" s="326"/>
      <c r="S238" s="326"/>
      <c r="T238" s="326"/>
      <c r="U238" s="326"/>
      <c r="V238" s="326"/>
      <c r="W238" s="326"/>
      <c r="X238" s="326"/>
      <c r="Y238" s="326"/>
      <c r="Z238" s="326"/>
    </row>
    <row r="239" ht="15.75" customHeight="1">
      <c r="A239" s="326"/>
      <c r="B239" s="326"/>
      <c r="C239" s="356"/>
      <c r="D239" s="339"/>
      <c r="E239" s="327"/>
      <c r="F239" s="328"/>
      <c r="G239" s="326"/>
      <c r="H239" s="326"/>
      <c r="I239" s="339"/>
      <c r="J239" s="339"/>
      <c r="K239" s="339"/>
      <c r="L239" s="326"/>
      <c r="M239" s="326"/>
      <c r="N239" s="326"/>
      <c r="O239" s="326"/>
      <c r="P239" s="326"/>
      <c r="Q239" s="326"/>
      <c r="R239" s="326"/>
      <c r="S239" s="326"/>
      <c r="T239" s="326"/>
      <c r="U239" s="326"/>
      <c r="V239" s="326"/>
      <c r="W239" s="326"/>
      <c r="X239" s="326"/>
      <c r="Y239" s="326"/>
      <c r="Z239" s="326"/>
    </row>
    <row r="240" ht="15.75" customHeight="1">
      <c r="A240" s="326"/>
      <c r="B240" s="326"/>
      <c r="C240" s="356"/>
      <c r="D240" s="339"/>
      <c r="E240" s="327"/>
      <c r="F240" s="328"/>
      <c r="G240" s="326"/>
      <c r="H240" s="326"/>
      <c r="I240" s="339"/>
      <c r="J240" s="339"/>
      <c r="K240" s="339"/>
      <c r="L240" s="326"/>
      <c r="M240" s="326"/>
      <c r="N240" s="326"/>
      <c r="O240" s="326"/>
      <c r="P240" s="326"/>
      <c r="Q240" s="326"/>
      <c r="R240" s="326"/>
      <c r="S240" s="326"/>
      <c r="T240" s="326"/>
      <c r="U240" s="326"/>
      <c r="V240" s="326"/>
      <c r="W240" s="326"/>
      <c r="X240" s="326"/>
      <c r="Y240" s="326"/>
      <c r="Z240" s="326"/>
    </row>
    <row r="241" ht="15.75" customHeight="1">
      <c r="A241" s="326"/>
      <c r="B241" s="326"/>
      <c r="C241" s="356"/>
      <c r="D241" s="339"/>
      <c r="E241" s="327"/>
      <c r="F241" s="328"/>
      <c r="G241" s="326"/>
      <c r="H241" s="326"/>
      <c r="I241" s="339"/>
      <c r="J241" s="339"/>
      <c r="K241" s="339"/>
      <c r="L241" s="326"/>
      <c r="M241" s="326"/>
      <c r="N241" s="326"/>
      <c r="O241" s="326"/>
      <c r="P241" s="326"/>
      <c r="Q241" s="326"/>
      <c r="R241" s="326"/>
      <c r="S241" s="326"/>
      <c r="T241" s="326"/>
      <c r="U241" s="326"/>
      <c r="V241" s="326"/>
      <c r="W241" s="326"/>
      <c r="X241" s="326"/>
      <c r="Y241" s="326"/>
      <c r="Z241" s="326"/>
    </row>
    <row r="242" ht="15.75" customHeight="1">
      <c r="A242" s="326"/>
      <c r="B242" s="326"/>
      <c r="C242" s="356"/>
      <c r="D242" s="339"/>
      <c r="E242" s="327"/>
      <c r="F242" s="328"/>
      <c r="G242" s="326"/>
      <c r="H242" s="326"/>
      <c r="I242" s="339"/>
      <c r="J242" s="339"/>
      <c r="K242" s="339"/>
      <c r="L242" s="326"/>
      <c r="M242" s="326"/>
      <c r="N242" s="326"/>
      <c r="O242" s="326"/>
      <c r="P242" s="326"/>
      <c r="Q242" s="326"/>
      <c r="R242" s="326"/>
      <c r="S242" s="326"/>
      <c r="T242" s="326"/>
      <c r="U242" s="326"/>
      <c r="V242" s="326"/>
      <c r="W242" s="326"/>
      <c r="X242" s="326"/>
      <c r="Y242" s="326"/>
      <c r="Z242" s="326"/>
    </row>
    <row r="243" ht="15.75" customHeight="1">
      <c r="A243" s="326"/>
      <c r="B243" s="326"/>
      <c r="C243" s="356"/>
      <c r="D243" s="339"/>
      <c r="E243" s="327"/>
      <c r="F243" s="328"/>
      <c r="G243" s="326"/>
      <c r="H243" s="326"/>
      <c r="I243" s="339"/>
      <c r="J243" s="339"/>
      <c r="K243" s="339"/>
      <c r="L243" s="326"/>
      <c r="M243" s="326"/>
      <c r="N243" s="326"/>
      <c r="O243" s="326"/>
      <c r="P243" s="326"/>
      <c r="Q243" s="326"/>
      <c r="R243" s="326"/>
      <c r="S243" s="326"/>
      <c r="T243" s="326"/>
      <c r="U243" s="326"/>
      <c r="V243" s="326"/>
      <c r="W243" s="326"/>
      <c r="X243" s="326"/>
      <c r="Y243" s="326"/>
      <c r="Z243" s="326"/>
    </row>
    <row r="244" ht="15.75" customHeight="1">
      <c r="A244" s="326"/>
      <c r="B244" s="326"/>
      <c r="C244" s="356"/>
      <c r="D244" s="339"/>
      <c r="E244" s="327"/>
      <c r="F244" s="328"/>
      <c r="G244" s="326"/>
      <c r="H244" s="326"/>
      <c r="I244" s="339"/>
      <c r="J244" s="339"/>
      <c r="K244" s="339"/>
      <c r="L244" s="326"/>
      <c r="M244" s="326"/>
      <c r="N244" s="326"/>
      <c r="O244" s="326"/>
      <c r="P244" s="326"/>
      <c r="Q244" s="326"/>
      <c r="R244" s="326"/>
      <c r="S244" s="326"/>
      <c r="T244" s="326"/>
      <c r="U244" s="326"/>
      <c r="V244" s="326"/>
      <c r="W244" s="326"/>
      <c r="X244" s="326"/>
      <c r="Y244" s="326"/>
      <c r="Z244" s="326"/>
    </row>
    <row r="245" ht="15.75" customHeight="1">
      <c r="A245" s="326"/>
      <c r="B245" s="326"/>
      <c r="C245" s="356"/>
      <c r="D245" s="339"/>
      <c r="E245" s="327"/>
      <c r="F245" s="328"/>
      <c r="G245" s="326"/>
      <c r="H245" s="326"/>
      <c r="I245" s="339"/>
      <c r="J245" s="339"/>
      <c r="K245" s="339"/>
      <c r="L245" s="326"/>
      <c r="M245" s="326"/>
      <c r="N245" s="326"/>
      <c r="O245" s="326"/>
      <c r="P245" s="326"/>
      <c r="Q245" s="326"/>
      <c r="R245" s="326"/>
      <c r="S245" s="326"/>
      <c r="T245" s="326"/>
      <c r="U245" s="326"/>
      <c r="V245" s="326"/>
      <c r="W245" s="326"/>
      <c r="X245" s="326"/>
      <c r="Y245" s="326"/>
      <c r="Z245" s="326"/>
    </row>
    <row r="246" ht="15.75" customHeight="1">
      <c r="A246" s="326"/>
      <c r="B246" s="326"/>
      <c r="C246" s="356"/>
      <c r="D246" s="339"/>
      <c r="E246" s="327"/>
      <c r="F246" s="328"/>
      <c r="G246" s="326"/>
      <c r="H246" s="326"/>
      <c r="I246" s="339"/>
      <c r="J246" s="339"/>
      <c r="K246" s="339"/>
      <c r="L246" s="326"/>
      <c r="M246" s="326"/>
      <c r="N246" s="326"/>
      <c r="O246" s="326"/>
      <c r="P246" s="326"/>
      <c r="Q246" s="326"/>
      <c r="R246" s="326"/>
      <c r="S246" s="326"/>
      <c r="T246" s="326"/>
      <c r="U246" s="326"/>
      <c r="V246" s="326"/>
      <c r="W246" s="326"/>
      <c r="X246" s="326"/>
      <c r="Y246" s="326"/>
      <c r="Z246" s="326"/>
    </row>
    <row r="247" ht="15.75" customHeight="1">
      <c r="A247" s="326"/>
      <c r="B247" s="326"/>
      <c r="C247" s="356"/>
      <c r="D247" s="339"/>
      <c r="E247" s="327"/>
      <c r="F247" s="328"/>
      <c r="G247" s="326"/>
      <c r="H247" s="326"/>
      <c r="I247" s="339"/>
      <c r="J247" s="339"/>
      <c r="K247" s="339"/>
      <c r="L247" s="326"/>
      <c r="M247" s="326"/>
      <c r="N247" s="326"/>
      <c r="O247" s="326"/>
      <c r="P247" s="326"/>
      <c r="Q247" s="326"/>
      <c r="R247" s="326"/>
      <c r="S247" s="326"/>
      <c r="T247" s="326"/>
      <c r="U247" s="326"/>
      <c r="V247" s="326"/>
      <c r="W247" s="326"/>
      <c r="X247" s="326"/>
      <c r="Y247" s="326"/>
      <c r="Z247" s="326"/>
    </row>
    <row r="248" ht="15.75" customHeight="1">
      <c r="A248" s="326"/>
      <c r="B248" s="326"/>
      <c r="C248" s="356"/>
      <c r="D248" s="339"/>
      <c r="E248" s="327"/>
      <c r="F248" s="328"/>
      <c r="G248" s="326"/>
      <c r="H248" s="326"/>
      <c r="I248" s="339"/>
      <c r="J248" s="339"/>
      <c r="K248" s="339"/>
      <c r="L248" s="326"/>
      <c r="M248" s="326"/>
      <c r="N248" s="326"/>
      <c r="O248" s="326"/>
      <c r="P248" s="326"/>
      <c r="Q248" s="326"/>
      <c r="R248" s="326"/>
      <c r="S248" s="326"/>
      <c r="T248" s="326"/>
      <c r="U248" s="326"/>
      <c r="V248" s="326"/>
      <c r="W248" s="326"/>
      <c r="X248" s="326"/>
      <c r="Y248" s="326"/>
      <c r="Z248" s="326"/>
    </row>
    <row r="249" ht="15.75" customHeight="1">
      <c r="A249" s="326"/>
      <c r="B249" s="326"/>
      <c r="C249" s="356"/>
      <c r="D249" s="339"/>
      <c r="E249" s="327"/>
      <c r="F249" s="328"/>
      <c r="G249" s="326"/>
      <c r="H249" s="326"/>
      <c r="I249" s="339"/>
      <c r="J249" s="339"/>
      <c r="K249" s="339"/>
      <c r="L249" s="326"/>
      <c r="M249" s="326"/>
      <c r="N249" s="326"/>
      <c r="O249" s="326"/>
      <c r="P249" s="326"/>
      <c r="Q249" s="326"/>
      <c r="R249" s="326"/>
      <c r="S249" s="326"/>
      <c r="T249" s="326"/>
      <c r="U249" s="326"/>
      <c r="V249" s="326"/>
      <c r="W249" s="326"/>
      <c r="X249" s="326"/>
      <c r="Y249" s="326"/>
      <c r="Z249" s="326"/>
    </row>
    <row r="250" ht="15.75" customHeight="1">
      <c r="A250" s="326"/>
      <c r="B250" s="326"/>
      <c r="C250" s="356"/>
      <c r="D250" s="339"/>
      <c r="E250" s="327"/>
      <c r="F250" s="328"/>
      <c r="G250" s="326"/>
      <c r="H250" s="326"/>
      <c r="I250" s="339"/>
      <c r="J250" s="339"/>
      <c r="K250" s="339"/>
      <c r="L250" s="326"/>
      <c r="M250" s="326"/>
      <c r="N250" s="326"/>
      <c r="O250" s="326"/>
      <c r="P250" s="326"/>
      <c r="Q250" s="326"/>
      <c r="R250" s="326"/>
      <c r="S250" s="326"/>
      <c r="T250" s="326"/>
      <c r="U250" s="326"/>
      <c r="V250" s="326"/>
      <c r="W250" s="326"/>
      <c r="X250" s="326"/>
      <c r="Y250" s="326"/>
      <c r="Z250" s="326"/>
    </row>
    <row r="251" ht="15.75" customHeight="1">
      <c r="A251" s="326"/>
      <c r="B251" s="326"/>
      <c r="C251" s="356"/>
      <c r="D251" s="339"/>
      <c r="E251" s="327"/>
      <c r="F251" s="328"/>
      <c r="G251" s="326"/>
      <c r="H251" s="326"/>
      <c r="I251" s="339"/>
      <c r="J251" s="339"/>
      <c r="K251" s="339"/>
      <c r="L251" s="326"/>
      <c r="M251" s="326"/>
      <c r="N251" s="326"/>
      <c r="O251" s="326"/>
      <c r="P251" s="326"/>
      <c r="Q251" s="326"/>
      <c r="R251" s="326"/>
      <c r="S251" s="326"/>
      <c r="T251" s="326"/>
      <c r="U251" s="326"/>
      <c r="V251" s="326"/>
      <c r="W251" s="326"/>
      <c r="X251" s="326"/>
      <c r="Y251" s="326"/>
      <c r="Z251" s="326"/>
    </row>
    <row r="252" ht="15.75" customHeight="1">
      <c r="A252" s="326"/>
      <c r="B252" s="326"/>
      <c r="C252" s="356"/>
      <c r="D252" s="339"/>
      <c r="E252" s="327"/>
      <c r="F252" s="328"/>
      <c r="G252" s="326"/>
      <c r="H252" s="326"/>
      <c r="I252" s="339"/>
      <c r="J252" s="339"/>
      <c r="K252" s="339"/>
      <c r="L252" s="326"/>
      <c r="M252" s="326"/>
      <c r="N252" s="326"/>
      <c r="O252" s="326"/>
      <c r="P252" s="326"/>
      <c r="Q252" s="326"/>
      <c r="R252" s="326"/>
      <c r="S252" s="326"/>
      <c r="T252" s="326"/>
      <c r="U252" s="326"/>
      <c r="V252" s="326"/>
      <c r="W252" s="326"/>
      <c r="X252" s="326"/>
      <c r="Y252" s="326"/>
      <c r="Z252" s="326"/>
    </row>
    <row r="253" ht="15.75" customHeight="1">
      <c r="A253" s="326"/>
      <c r="B253" s="326"/>
      <c r="C253" s="356"/>
      <c r="D253" s="339"/>
      <c r="E253" s="327"/>
      <c r="F253" s="328"/>
      <c r="G253" s="326"/>
      <c r="H253" s="326"/>
      <c r="I253" s="339"/>
      <c r="J253" s="339"/>
      <c r="K253" s="339"/>
      <c r="L253" s="326"/>
      <c r="M253" s="326"/>
      <c r="N253" s="326"/>
      <c r="O253" s="326"/>
      <c r="P253" s="326"/>
      <c r="Q253" s="326"/>
      <c r="R253" s="326"/>
      <c r="S253" s="326"/>
      <c r="T253" s="326"/>
      <c r="U253" s="326"/>
      <c r="V253" s="326"/>
      <c r="W253" s="326"/>
      <c r="X253" s="326"/>
      <c r="Y253" s="326"/>
      <c r="Z253" s="326"/>
    </row>
    <row r="254" ht="15.75" customHeight="1">
      <c r="A254" s="326"/>
      <c r="B254" s="326"/>
      <c r="C254" s="356"/>
      <c r="D254" s="339"/>
      <c r="E254" s="327"/>
      <c r="F254" s="328"/>
      <c r="G254" s="326"/>
      <c r="H254" s="326"/>
      <c r="I254" s="339"/>
      <c r="J254" s="339"/>
      <c r="K254" s="339"/>
      <c r="L254" s="326"/>
      <c r="M254" s="326"/>
      <c r="N254" s="326"/>
      <c r="O254" s="326"/>
      <c r="P254" s="326"/>
      <c r="Q254" s="326"/>
      <c r="R254" s="326"/>
      <c r="S254" s="326"/>
      <c r="T254" s="326"/>
      <c r="U254" s="326"/>
      <c r="V254" s="326"/>
      <c r="W254" s="326"/>
      <c r="X254" s="326"/>
      <c r="Y254" s="326"/>
      <c r="Z254" s="326"/>
    </row>
    <row r="255" ht="15.75" customHeight="1">
      <c r="A255" s="326"/>
      <c r="B255" s="326"/>
      <c r="C255" s="356"/>
      <c r="D255" s="339"/>
      <c r="E255" s="327"/>
      <c r="F255" s="328"/>
      <c r="G255" s="326"/>
      <c r="H255" s="326"/>
      <c r="I255" s="339"/>
      <c r="J255" s="339"/>
      <c r="K255" s="339"/>
      <c r="L255" s="326"/>
      <c r="M255" s="326"/>
      <c r="N255" s="326"/>
      <c r="O255" s="326"/>
      <c r="P255" s="326"/>
      <c r="Q255" s="326"/>
      <c r="R255" s="326"/>
      <c r="S255" s="326"/>
      <c r="T255" s="326"/>
      <c r="U255" s="326"/>
      <c r="V255" s="326"/>
      <c r="W255" s="326"/>
      <c r="X255" s="326"/>
      <c r="Y255" s="326"/>
      <c r="Z255" s="326"/>
    </row>
    <row r="256" ht="15.75" customHeight="1">
      <c r="A256" s="326"/>
      <c r="B256" s="326"/>
      <c r="C256" s="356"/>
      <c r="D256" s="339"/>
      <c r="E256" s="327"/>
      <c r="F256" s="328"/>
      <c r="G256" s="326"/>
      <c r="H256" s="326"/>
      <c r="I256" s="339"/>
      <c r="J256" s="339"/>
      <c r="K256" s="339"/>
      <c r="L256" s="326"/>
      <c r="M256" s="326"/>
      <c r="N256" s="326"/>
      <c r="O256" s="326"/>
      <c r="P256" s="326"/>
      <c r="Q256" s="326"/>
      <c r="R256" s="326"/>
      <c r="S256" s="326"/>
      <c r="T256" s="326"/>
      <c r="U256" s="326"/>
      <c r="V256" s="326"/>
      <c r="W256" s="326"/>
      <c r="X256" s="326"/>
      <c r="Y256" s="326"/>
      <c r="Z256" s="326"/>
    </row>
    <row r="257" ht="15.75" customHeight="1">
      <c r="A257" s="326"/>
      <c r="B257" s="326"/>
      <c r="C257" s="356"/>
      <c r="D257" s="339"/>
      <c r="E257" s="327"/>
      <c r="F257" s="328"/>
      <c r="G257" s="326"/>
      <c r="H257" s="326"/>
      <c r="I257" s="339"/>
      <c r="J257" s="339"/>
      <c r="K257" s="339"/>
      <c r="L257" s="326"/>
      <c r="M257" s="326"/>
      <c r="N257" s="326"/>
      <c r="O257" s="326"/>
      <c r="P257" s="326"/>
      <c r="Q257" s="326"/>
      <c r="R257" s="326"/>
      <c r="S257" s="326"/>
      <c r="T257" s="326"/>
      <c r="U257" s="326"/>
      <c r="V257" s="326"/>
      <c r="W257" s="326"/>
      <c r="X257" s="326"/>
      <c r="Y257" s="326"/>
      <c r="Z257" s="326"/>
    </row>
    <row r="258" ht="15.75" customHeight="1">
      <c r="A258" s="326"/>
      <c r="B258" s="326"/>
      <c r="C258" s="356"/>
      <c r="D258" s="339"/>
      <c r="E258" s="327"/>
      <c r="F258" s="328"/>
      <c r="G258" s="326"/>
      <c r="H258" s="326"/>
      <c r="I258" s="339"/>
      <c r="J258" s="339"/>
      <c r="K258" s="339"/>
      <c r="L258" s="326"/>
      <c r="M258" s="326"/>
      <c r="N258" s="326"/>
      <c r="O258" s="326"/>
      <c r="P258" s="326"/>
      <c r="Q258" s="326"/>
      <c r="R258" s="326"/>
      <c r="S258" s="326"/>
      <c r="T258" s="326"/>
      <c r="U258" s="326"/>
      <c r="V258" s="326"/>
      <c r="W258" s="326"/>
      <c r="X258" s="326"/>
      <c r="Y258" s="326"/>
      <c r="Z258" s="326"/>
    </row>
    <row r="259" ht="15.75" customHeight="1">
      <c r="A259" s="326"/>
      <c r="B259" s="326"/>
      <c r="C259" s="356"/>
      <c r="D259" s="339"/>
      <c r="E259" s="327"/>
      <c r="F259" s="328"/>
      <c r="G259" s="326"/>
      <c r="H259" s="326"/>
      <c r="I259" s="339"/>
      <c r="J259" s="339"/>
      <c r="K259" s="339"/>
      <c r="L259" s="326"/>
      <c r="M259" s="326"/>
      <c r="N259" s="326"/>
      <c r="O259" s="326"/>
      <c r="P259" s="326"/>
      <c r="Q259" s="326"/>
      <c r="R259" s="326"/>
      <c r="S259" s="326"/>
      <c r="T259" s="326"/>
      <c r="U259" s="326"/>
      <c r="V259" s="326"/>
      <c r="W259" s="326"/>
      <c r="X259" s="326"/>
      <c r="Y259" s="326"/>
      <c r="Z259" s="326"/>
    </row>
    <row r="260" ht="15.75" customHeight="1">
      <c r="A260" s="326"/>
      <c r="B260" s="326"/>
      <c r="C260" s="356"/>
      <c r="D260" s="339"/>
      <c r="E260" s="327"/>
      <c r="F260" s="328"/>
      <c r="G260" s="326"/>
      <c r="H260" s="326"/>
      <c r="I260" s="339"/>
      <c r="J260" s="339"/>
      <c r="K260" s="339"/>
      <c r="L260" s="326"/>
      <c r="M260" s="326"/>
      <c r="N260" s="326"/>
      <c r="O260" s="326"/>
      <c r="P260" s="326"/>
      <c r="Q260" s="326"/>
      <c r="R260" s="326"/>
      <c r="S260" s="326"/>
      <c r="T260" s="326"/>
      <c r="U260" s="326"/>
      <c r="V260" s="326"/>
      <c r="W260" s="326"/>
      <c r="X260" s="326"/>
      <c r="Y260" s="326"/>
      <c r="Z260" s="326"/>
    </row>
    <row r="261" ht="15.75" customHeight="1">
      <c r="A261" s="326"/>
      <c r="B261" s="326"/>
      <c r="C261" s="356"/>
      <c r="D261" s="339"/>
      <c r="E261" s="327"/>
      <c r="F261" s="328"/>
      <c r="G261" s="326"/>
      <c r="H261" s="326"/>
      <c r="I261" s="339"/>
      <c r="J261" s="339"/>
      <c r="K261" s="339"/>
      <c r="L261" s="326"/>
      <c r="M261" s="326"/>
      <c r="N261" s="326"/>
      <c r="O261" s="326"/>
      <c r="P261" s="326"/>
      <c r="Q261" s="326"/>
      <c r="R261" s="326"/>
      <c r="S261" s="326"/>
      <c r="T261" s="326"/>
      <c r="U261" s="326"/>
      <c r="V261" s="326"/>
      <c r="W261" s="326"/>
      <c r="X261" s="326"/>
      <c r="Y261" s="326"/>
      <c r="Z261" s="326"/>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75"/>
    <col customWidth="1" min="2" max="2" width="38.13"/>
    <col customWidth="1" min="3" max="9" width="12.0"/>
    <col customWidth="1" min="10" max="26" width="7.75"/>
  </cols>
  <sheetData>
    <row r="1" ht="14.25" customHeight="1">
      <c r="A1" s="357" t="s">
        <v>997</v>
      </c>
      <c r="B1" s="358"/>
      <c r="C1" s="358"/>
      <c r="D1" s="358"/>
      <c r="E1" s="358"/>
      <c r="F1" s="358"/>
      <c r="G1" s="358"/>
      <c r="H1" s="358"/>
      <c r="I1" s="359"/>
    </row>
    <row r="2" ht="15.0" customHeight="1">
      <c r="A2" s="360"/>
      <c r="I2" s="361"/>
    </row>
    <row r="3" ht="15.75" customHeight="1">
      <c r="A3" s="329" t="s">
        <v>21</v>
      </c>
      <c r="B3" s="362" t="s">
        <v>751</v>
      </c>
      <c r="C3" s="362" t="s">
        <v>998</v>
      </c>
      <c r="D3" s="363" t="s">
        <v>999</v>
      </c>
      <c r="E3" s="363" t="s">
        <v>1000</v>
      </c>
      <c r="F3" s="363" t="s">
        <v>1001</v>
      </c>
      <c r="G3" s="363" t="s">
        <v>1002</v>
      </c>
      <c r="H3" s="363" t="s">
        <v>1003</v>
      </c>
      <c r="I3" s="364" t="s">
        <v>1004</v>
      </c>
      <c r="J3" s="365"/>
      <c r="K3" s="365"/>
      <c r="L3" s="365"/>
      <c r="M3" s="365"/>
      <c r="N3" s="365"/>
      <c r="O3" s="365"/>
      <c r="P3" s="365"/>
      <c r="Q3" s="365"/>
      <c r="R3" s="365"/>
      <c r="S3" s="365"/>
      <c r="T3" s="365"/>
      <c r="U3" s="365"/>
      <c r="V3" s="365"/>
      <c r="W3" s="365"/>
      <c r="X3" s="365"/>
      <c r="Y3" s="365"/>
      <c r="Z3" s="365"/>
    </row>
    <row r="4" ht="15.75" customHeight="1">
      <c r="A4" s="366">
        <v>1.0</v>
      </c>
      <c r="B4" s="367" t="s">
        <v>1005</v>
      </c>
      <c r="C4" s="368">
        <v>290.0</v>
      </c>
      <c r="D4" s="369">
        <v>1.0</v>
      </c>
      <c r="E4" s="368">
        <v>1.0</v>
      </c>
      <c r="F4" s="369">
        <f t="shared" ref="F4:F29" si="1">D4*C4</f>
        <v>290</v>
      </c>
      <c r="G4" s="369">
        <f t="shared" ref="G4:G29" si="2">E4*C4</f>
        <v>290</v>
      </c>
      <c r="H4" s="369">
        <f t="shared" ref="H4:H6" si="3">F4</f>
        <v>290</v>
      </c>
      <c r="I4" s="370"/>
    </row>
    <row r="5" ht="15.75" customHeight="1">
      <c r="A5" s="366">
        <v>2.0</v>
      </c>
      <c r="B5" s="371" t="s">
        <v>1006</v>
      </c>
      <c r="C5" s="368">
        <v>486.0</v>
      </c>
      <c r="D5" s="369">
        <v>1.0</v>
      </c>
      <c r="E5" s="368">
        <v>1.0</v>
      </c>
      <c r="F5" s="369">
        <f t="shared" si="1"/>
        <v>486</v>
      </c>
      <c r="G5" s="369">
        <f t="shared" si="2"/>
        <v>486</v>
      </c>
      <c r="H5" s="369">
        <f t="shared" si="3"/>
        <v>486</v>
      </c>
      <c r="I5" s="370"/>
    </row>
    <row r="6" ht="15.75" customHeight="1">
      <c r="A6" s="366">
        <v>3.0</v>
      </c>
      <c r="B6" s="371" t="s">
        <v>1007</v>
      </c>
      <c r="C6" s="368">
        <v>2.0</v>
      </c>
      <c r="D6" s="369">
        <v>1.0</v>
      </c>
      <c r="E6" s="368">
        <v>1.0</v>
      </c>
      <c r="F6" s="369">
        <f t="shared" si="1"/>
        <v>2</v>
      </c>
      <c r="G6" s="369">
        <f t="shared" si="2"/>
        <v>2</v>
      </c>
      <c r="H6" s="369">
        <f t="shared" si="3"/>
        <v>2</v>
      </c>
      <c r="I6" s="370"/>
    </row>
    <row r="7" ht="15.75" customHeight="1">
      <c r="A7" s="366">
        <v>4.0</v>
      </c>
      <c r="B7" s="371" t="s">
        <v>1008</v>
      </c>
      <c r="C7" s="368">
        <v>20.0</v>
      </c>
      <c r="D7" s="369">
        <v>1.0</v>
      </c>
      <c r="E7" s="368">
        <v>1.0</v>
      </c>
      <c r="F7" s="369">
        <f t="shared" si="1"/>
        <v>20</v>
      </c>
      <c r="G7" s="369">
        <f t="shared" si="2"/>
        <v>20</v>
      </c>
      <c r="H7" s="369"/>
      <c r="I7" s="370">
        <v>20.0</v>
      </c>
    </row>
    <row r="8" ht="15.75" customHeight="1">
      <c r="A8" s="366">
        <v>4.0</v>
      </c>
      <c r="B8" s="371" t="s">
        <v>1009</v>
      </c>
      <c r="C8" s="368">
        <v>16.0</v>
      </c>
      <c r="D8" s="369">
        <v>1.0</v>
      </c>
      <c r="E8" s="368">
        <v>1.0</v>
      </c>
      <c r="F8" s="369">
        <f t="shared" si="1"/>
        <v>16</v>
      </c>
      <c r="G8" s="369">
        <f t="shared" si="2"/>
        <v>16</v>
      </c>
      <c r="H8" s="369"/>
      <c r="I8" s="370">
        <v>16.0</v>
      </c>
    </row>
    <row r="9" ht="15.75" customHeight="1">
      <c r="A9" s="366">
        <v>4.0</v>
      </c>
      <c r="B9" s="371" t="s">
        <v>1010</v>
      </c>
      <c r="C9" s="368">
        <v>6.0</v>
      </c>
      <c r="D9" s="369">
        <v>1.0</v>
      </c>
      <c r="E9" s="368">
        <v>1.0</v>
      </c>
      <c r="F9" s="369">
        <f t="shared" si="1"/>
        <v>6</v>
      </c>
      <c r="G9" s="369">
        <f t="shared" si="2"/>
        <v>6</v>
      </c>
      <c r="H9" s="369"/>
      <c r="I9" s="370">
        <v>6.0</v>
      </c>
    </row>
    <row r="10" ht="15.75" customHeight="1">
      <c r="A10" s="366">
        <v>5.0</v>
      </c>
      <c r="B10" s="371" t="s">
        <v>1011</v>
      </c>
      <c r="C10" s="368">
        <v>7.0</v>
      </c>
      <c r="D10" s="369">
        <v>2.0</v>
      </c>
      <c r="E10" s="368">
        <v>2.0</v>
      </c>
      <c r="F10" s="369">
        <f t="shared" si="1"/>
        <v>14</v>
      </c>
      <c r="G10" s="369">
        <f t="shared" si="2"/>
        <v>14</v>
      </c>
      <c r="H10" s="369"/>
      <c r="I10" s="370">
        <v>7.0</v>
      </c>
    </row>
    <row r="11" ht="15.75" customHeight="1">
      <c r="A11" s="366">
        <v>6.0</v>
      </c>
      <c r="B11" s="371" t="s">
        <v>1012</v>
      </c>
      <c r="C11" s="368">
        <v>6.0</v>
      </c>
      <c r="D11" s="369">
        <v>2.0</v>
      </c>
      <c r="E11" s="368">
        <v>2.0</v>
      </c>
      <c r="F11" s="369">
        <f t="shared" si="1"/>
        <v>12</v>
      </c>
      <c r="G11" s="369">
        <f t="shared" si="2"/>
        <v>12</v>
      </c>
      <c r="H11" s="369">
        <f>F11</f>
        <v>12</v>
      </c>
      <c r="I11" s="370"/>
    </row>
    <row r="12" ht="15.75" customHeight="1">
      <c r="A12" s="366">
        <v>7.0</v>
      </c>
      <c r="B12" s="371" t="s">
        <v>1013</v>
      </c>
      <c r="C12" s="368">
        <v>1.0</v>
      </c>
      <c r="D12" s="369">
        <v>9.0</v>
      </c>
      <c r="E12" s="368">
        <v>9.0</v>
      </c>
      <c r="F12" s="369">
        <f t="shared" si="1"/>
        <v>9</v>
      </c>
      <c r="G12" s="369">
        <f t="shared" si="2"/>
        <v>9</v>
      </c>
      <c r="H12" s="369">
        <v>2.0</v>
      </c>
      <c r="I12" s="370">
        <v>4.0</v>
      </c>
    </row>
    <row r="13" ht="15.75" customHeight="1">
      <c r="A13" s="366">
        <v>8.0</v>
      </c>
      <c r="B13" s="371" t="s">
        <v>1014</v>
      </c>
      <c r="C13" s="368">
        <v>6.0</v>
      </c>
      <c r="D13" s="369">
        <v>1.0</v>
      </c>
      <c r="E13" s="368">
        <v>1.0</v>
      </c>
      <c r="F13" s="369">
        <f t="shared" si="1"/>
        <v>6</v>
      </c>
      <c r="G13" s="369">
        <f t="shared" si="2"/>
        <v>6</v>
      </c>
      <c r="H13" s="369">
        <v>2.0</v>
      </c>
      <c r="I13" s="370">
        <v>4.0</v>
      </c>
    </row>
    <row r="14" ht="15.75" customHeight="1">
      <c r="A14" s="366">
        <v>9.0</v>
      </c>
      <c r="B14" s="371" t="s">
        <v>1015</v>
      </c>
      <c r="C14" s="368">
        <v>4.0</v>
      </c>
      <c r="D14" s="369">
        <v>1.0</v>
      </c>
      <c r="E14" s="368">
        <v>1.0</v>
      </c>
      <c r="F14" s="369">
        <f t="shared" si="1"/>
        <v>4</v>
      </c>
      <c r="G14" s="369">
        <f t="shared" si="2"/>
        <v>4</v>
      </c>
      <c r="H14" s="369">
        <v>2.0</v>
      </c>
      <c r="I14" s="370">
        <v>4.0</v>
      </c>
    </row>
    <row r="15" ht="15.75" customHeight="1">
      <c r="A15" s="366">
        <v>10.0</v>
      </c>
      <c r="B15" s="371" t="s">
        <v>1016</v>
      </c>
      <c r="C15" s="368">
        <v>1.0</v>
      </c>
      <c r="D15" s="369">
        <v>1.0</v>
      </c>
      <c r="E15" s="368">
        <v>1.0</v>
      </c>
      <c r="F15" s="369">
        <f t="shared" si="1"/>
        <v>1</v>
      </c>
      <c r="G15" s="369">
        <f t="shared" si="2"/>
        <v>1</v>
      </c>
      <c r="H15" s="369">
        <f t="shared" ref="H15:H20" si="4">F15</f>
        <v>1</v>
      </c>
      <c r="I15" s="370"/>
    </row>
    <row r="16" ht="15.75" customHeight="1">
      <c r="A16" s="366">
        <v>11.0</v>
      </c>
      <c r="B16" s="371" t="s">
        <v>1017</v>
      </c>
      <c r="C16" s="368">
        <v>3.0</v>
      </c>
      <c r="D16" s="369">
        <v>1.0</v>
      </c>
      <c r="E16" s="368">
        <v>1.0</v>
      </c>
      <c r="F16" s="369">
        <f t="shared" si="1"/>
        <v>3</v>
      </c>
      <c r="G16" s="369">
        <f t="shared" si="2"/>
        <v>3</v>
      </c>
      <c r="H16" s="369">
        <f t="shared" si="4"/>
        <v>3</v>
      </c>
      <c r="I16" s="370"/>
    </row>
    <row r="17" ht="15.75" customHeight="1">
      <c r="A17" s="366">
        <v>12.0</v>
      </c>
      <c r="B17" s="371" t="s">
        <v>1018</v>
      </c>
      <c r="C17" s="368">
        <v>1.0</v>
      </c>
      <c r="D17" s="369">
        <v>1.0</v>
      </c>
      <c r="E17" s="368">
        <v>1.0</v>
      </c>
      <c r="F17" s="369">
        <f t="shared" si="1"/>
        <v>1</v>
      </c>
      <c r="G17" s="369">
        <f t="shared" si="2"/>
        <v>1</v>
      </c>
      <c r="H17" s="369">
        <f t="shared" si="4"/>
        <v>1</v>
      </c>
      <c r="I17" s="370"/>
    </row>
    <row r="18" ht="15.75" customHeight="1">
      <c r="A18" s="366">
        <v>13.0</v>
      </c>
      <c r="B18" s="371" t="s">
        <v>1019</v>
      </c>
      <c r="C18" s="368">
        <v>2.0</v>
      </c>
      <c r="D18" s="369">
        <v>1.0</v>
      </c>
      <c r="E18" s="368">
        <v>1.0</v>
      </c>
      <c r="F18" s="369">
        <f t="shared" si="1"/>
        <v>2</v>
      </c>
      <c r="G18" s="369">
        <f t="shared" si="2"/>
        <v>2</v>
      </c>
      <c r="H18" s="369">
        <f t="shared" si="4"/>
        <v>2</v>
      </c>
      <c r="I18" s="370"/>
    </row>
    <row r="19" ht="15.75" customHeight="1">
      <c r="A19" s="366">
        <v>14.0</v>
      </c>
      <c r="B19" s="371" t="s">
        <v>1020</v>
      </c>
      <c r="C19" s="368">
        <v>2.0</v>
      </c>
      <c r="D19" s="369">
        <v>1.0</v>
      </c>
      <c r="E19" s="368">
        <v>1.0</v>
      </c>
      <c r="F19" s="369">
        <f t="shared" si="1"/>
        <v>2</v>
      </c>
      <c r="G19" s="369">
        <f t="shared" si="2"/>
        <v>2</v>
      </c>
      <c r="H19" s="369">
        <f t="shared" si="4"/>
        <v>2</v>
      </c>
      <c r="I19" s="370"/>
    </row>
    <row r="20" ht="15.75" customHeight="1">
      <c r="A20" s="366">
        <v>15.0</v>
      </c>
      <c r="B20" s="371" t="s">
        <v>1021</v>
      </c>
      <c r="C20" s="368">
        <v>3.0</v>
      </c>
      <c r="D20" s="369">
        <v>1.0</v>
      </c>
      <c r="E20" s="368">
        <v>1.0</v>
      </c>
      <c r="F20" s="369">
        <f t="shared" si="1"/>
        <v>3</v>
      </c>
      <c r="G20" s="369">
        <f t="shared" si="2"/>
        <v>3</v>
      </c>
      <c r="H20" s="369">
        <f t="shared" si="4"/>
        <v>3</v>
      </c>
      <c r="I20" s="370"/>
    </row>
    <row r="21" ht="15.75" customHeight="1">
      <c r="A21" s="366">
        <v>16.0</v>
      </c>
      <c r="B21" s="371" t="s">
        <v>1022</v>
      </c>
      <c r="C21" s="368">
        <v>1.0</v>
      </c>
      <c r="D21" s="369">
        <v>10.0</v>
      </c>
      <c r="E21" s="368">
        <v>10.0</v>
      </c>
      <c r="F21" s="369">
        <f t="shared" si="1"/>
        <v>10</v>
      </c>
      <c r="G21" s="369">
        <f t="shared" si="2"/>
        <v>10</v>
      </c>
      <c r="H21" s="369">
        <v>2.0</v>
      </c>
      <c r="I21" s="370">
        <v>4.0</v>
      </c>
    </row>
    <row r="22" ht="15.75" customHeight="1">
      <c r="A22" s="366">
        <v>17.0</v>
      </c>
      <c r="B22" s="371" t="s">
        <v>1023</v>
      </c>
      <c r="C22" s="368">
        <v>1.0</v>
      </c>
      <c r="D22" s="369">
        <v>1.0</v>
      </c>
      <c r="E22" s="368">
        <v>1.0</v>
      </c>
      <c r="F22" s="369">
        <f t="shared" si="1"/>
        <v>1</v>
      </c>
      <c r="G22" s="369">
        <f t="shared" si="2"/>
        <v>1</v>
      </c>
      <c r="H22" s="369">
        <f>F22</f>
        <v>1</v>
      </c>
      <c r="I22" s="370"/>
    </row>
    <row r="23" ht="15.75" customHeight="1">
      <c r="A23" s="366">
        <v>18.0</v>
      </c>
      <c r="B23" s="371" t="s">
        <v>1022</v>
      </c>
      <c r="C23" s="368">
        <v>1.0</v>
      </c>
      <c r="D23" s="369">
        <v>10.0</v>
      </c>
      <c r="E23" s="368">
        <v>10.0</v>
      </c>
      <c r="F23" s="369">
        <f t="shared" si="1"/>
        <v>10</v>
      </c>
      <c r="G23" s="369">
        <f t="shared" si="2"/>
        <v>10</v>
      </c>
      <c r="H23" s="369">
        <v>8.0</v>
      </c>
      <c r="I23" s="370">
        <v>4.0</v>
      </c>
    </row>
    <row r="24" ht="15.75" customHeight="1">
      <c r="A24" s="366">
        <v>19.0</v>
      </c>
      <c r="B24" s="371" t="s">
        <v>1024</v>
      </c>
      <c r="C24" s="368">
        <v>2.0</v>
      </c>
      <c r="D24" s="369">
        <v>1.0</v>
      </c>
      <c r="E24" s="368">
        <v>1.0</v>
      </c>
      <c r="F24" s="369">
        <f t="shared" si="1"/>
        <v>2</v>
      </c>
      <c r="G24" s="369">
        <f t="shared" si="2"/>
        <v>2</v>
      </c>
      <c r="H24" s="369">
        <f t="shared" ref="H24:H29" si="5">F24</f>
        <v>2</v>
      </c>
      <c r="I24" s="370"/>
    </row>
    <row r="25" ht="15.75" customHeight="1">
      <c r="A25" s="366">
        <v>20.0</v>
      </c>
      <c r="B25" s="371" t="s">
        <v>1025</v>
      </c>
      <c r="C25" s="368">
        <v>1.0</v>
      </c>
      <c r="D25" s="369">
        <v>1.0</v>
      </c>
      <c r="E25" s="368">
        <v>1.0</v>
      </c>
      <c r="F25" s="369">
        <f t="shared" si="1"/>
        <v>1</v>
      </c>
      <c r="G25" s="369">
        <f t="shared" si="2"/>
        <v>1</v>
      </c>
      <c r="H25" s="369">
        <f t="shared" si="5"/>
        <v>1</v>
      </c>
      <c r="I25" s="370"/>
    </row>
    <row r="26" ht="15.75" customHeight="1">
      <c r="A26" s="366">
        <v>21.0</v>
      </c>
      <c r="B26" s="371" t="s">
        <v>1026</v>
      </c>
      <c r="C26" s="368">
        <v>1.0</v>
      </c>
      <c r="D26" s="369">
        <v>1.0</v>
      </c>
      <c r="E26" s="368">
        <v>1.0</v>
      </c>
      <c r="F26" s="369">
        <f t="shared" si="1"/>
        <v>1</v>
      </c>
      <c r="G26" s="369">
        <f t="shared" si="2"/>
        <v>1</v>
      </c>
      <c r="H26" s="369">
        <f t="shared" si="5"/>
        <v>1</v>
      </c>
      <c r="I26" s="370"/>
    </row>
    <row r="27" ht="15.75" customHeight="1">
      <c r="A27" s="366">
        <v>22.0</v>
      </c>
      <c r="B27" s="371" t="s">
        <v>1027</v>
      </c>
      <c r="C27" s="368">
        <v>1.0</v>
      </c>
      <c r="D27" s="369">
        <v>1.0</v>
      </c>
      <c r="E27" s="368">
        <v>1.0</v>
      </c>
      <c r="F27" s="369">
        <f t="shared" si="1"/>
        <v>1</v>
      </c>
      <c r="G27" s="369">
        <f t="shared" si="2"/>
        <v>1</v>
      </c>
      <c r="H27" s="369">
        <f t="shared" si="5"/>
        <v>1</v>
      </c>
      <c r="I27" s="370"/>
    </row>
    <row r="28" ht="15.75" customHeight="1">
      <c r="A28" s="372">
        <v>23.0</v>
      </c>
      <c r="B28" s="373" t="s">
        <v>1028</v>
      </c>
      <c r="C28" s="374">
        <v>50.0</v>
      </c>
      <c r="D28" s="375">
        <v>1.0</v>
      </c>
      <c r="E28" s="374">
        <v>1.0</v>
      </c>
      <c r="F28" s="375">
        <f t="shared" si="1"/>
        <v>50</v>
      </c>
      <c r="G28" s="375">
        <f t="shared" si="2"/>
        <v>50</v>
      </c>
      <c r="H28" s="375">
        <f t="shared" si="5"/>
        <v>50</v>
      </c>
      <c r="I28" s="376"/>
    </row>
    <row r="29" ht="15.75" customHeight="1">
      <c r="A29" s="377">
        <v>24.0</v>
      </c>
      <c r="B29" s="371" t="s">
        <v>1029</v>
      </c>
      <c r="C29" s="368">
        <v>40.0</v>
      </c>
      <c r="D29" s="369">
        <v>1.0</v>
      </c>
      <c r="E29" s="368">
        <v>1.0</v>
      </c>
      <c r="F29" s="369">
        <f t="shared" si="1"/>
        <v>40</v>
      </c>
      <c r="G29" s="369">
        <f t="shared" si="2"/>
        <v>40</v>
      </c>
      <c r="H29" s="369">
        <f t="shared" si="5"/>
        <v>40</v>
      </c>
      <c r="I29" s="370"/>
    </row>
    <row r="30" ht="15.75" customHeight="1">
      <c r="A30" s="377"/>
      <c r="B30" s="373"/>
      <c r="C30" s="374"/>
      <c r="D30" s="375"/>
      <c r="E30" s="374"/>
      <c r="F30" s="369"/>
      <c r="G30" s="369"/>
      <c r="H30" s="369"/>
      <c r="I30" s="370"/>
    </row>
    <row r="31" ht="15.75" customHeight="1">
      <c r="A31" s="378"/>
      <c r="B31" s="379" t="s">
        <v>1030</v>
      </c>
      <c r="C31" s="362"/>
      <c r="D31" s="363"/>
      <c r="E31" s="363"/>
      <c r="F31" s="363">
        <f t="shared" ref="F31:I31" si="6">SUM(F4:F29)</f>
        <v>993</v>
      </c>
      <c r="G31" s="363">
        <f t="shared" si="6"/>
        <v>993</v>
      </c>
      <c r="H31" s="363">
        <f t="shared" si="6"/>
        <v>914</v>
      </c>
      <c r="I31" s="364">
        <f t="shared" si="6"/>
        <v>69</v>
      </c>
      <c r="J31" s="365"/>
      <c r="K31" s="365"/>
      <c r="L31" s="365"/>
      <c r="M31" s="365"/>
      <c r="N31" s="365"/>
      <c r="O31" s="365"/>
      <c r="P31" s="365"/>
      <c r="Q31" s="365"/>
      <c r="R31" s="365"/>
      <c r="S31" s="365"/>
      <c r="T31" s="365"/>
      <c r="U31" s="365"/>
      <c r="V31" s="365"/>
      <c r="W31" s="365"/>
      <c r="X31" s="365"/>
      <c r="Y31" s="365"/>
      <c r="Z31" s="365"/>
    </row>
    <row r="32" ht="15.75" customHeight="1">
      <c r="A32" s="27"/>
      <c r="B32" s="38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2"/>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8.75"/>
    <col customWidth="1" min="2" max="2" width="25.75"/>
    <col customWidth="1" min="3" max="4" width="20.25"/>
    <col customWidth="1" min="5" max="24" width="8.0"/>
    <col customWidth="1" min="25" max="26" width="12.75"/>
  </cols>
  <sheetData>
    <row r="1" ht="15.75" customHeight="1">
      <c r="A1" s="129" t="s">
        <v>19</v>
      </c>
      <c r="B1" s="129"/>
      <c r="C1" s="228"/>
      <c r="D1" s="129"/>
      <c r="E1" s="129"/>
      <c r="F1" s="129"/>
      <c r="G1" s="129"/>
      <c r="H1" s="129"/>
      <c r="I1" s="129"/>
      <c r="J1" s="129"/>
      <c r="K1" s="129"/>
      <c r="L1" s="129"/>
      <c r="M1" s="129"/>
      <c r="N1" s="129"/>
      <c r="O1" s="129"/>
      <c r="P1" s="129"/>
      <c r="Q1" s="129"/>
      <c r="R1" s="129"/>
      <c r="S1" s="129"/>
      <c r="T1" s="129"/>
      <c r="U1" s="129"/>
      <c r="V1" s="129"/>
      <c r="W1" s="129"/>
      <c r="X1" s="129"/>
      <c r="Y1" s="129"/>
      <c r="Z1" s="129"/>
    </row>
    <row r="2" ht="15.75" customHeight="1">
      <c r="A2" s="135" t="s">
        <v>1031</v>
      </c>
      <c r="B2" s="135"/>
      <c r="C2" s="229"/>
      <c r="D2" s="135"/>
      <c r="E2" s="129"/>
      <c r="F2" s="129"/>
      <c r="G2" s="129"/>
      <c r="H2" s="129"/>
      <c r="I2" s="129"/>
      <c r="J2" s="129"/>
      <c r="K2" s="129"/>
      <c r="L2" s="129"/>
      <c r="M2" s="129"/>
      <c r="N2" s="129"/>
      <c r="O2" s="129"/>
      <c r="P2" s="129"/>
      <c r="Q2" s="129"/>
      <c r="R2" s="129"/>
      <c r="S2" s="129"/>
      <c r="T2" s="129"/>
      <c r="U2" s="129"/>
      <c r="V2" s="129"/>
      <c r="W2" s="129"/>
      <c r="X2" s="129"/>
      <c r="Y2" s="129"/>
      <c r="Z2" s="129"/>
    </row>
    <row r="3" ht="25.5" customHeight="1">
      <c r="A3" s="26" t="s">
        <v>423</v>
      </c>
      <c r="B3" s="26" t="s">
        <v>4</v>
      </c>
      <c r="C3" s="381" t="s">
        <v>25</v>
      </c>
      <c r="D3" s="26" t="s">
        <v>7</v>
      </c>
      <c r="E3" s="284"/>
      <c r="F3" s="129"/>
      <c r="G3" s="129"/>
      <c r="H3" s="129"/>
      <c r="I3" s="129"/>
      <c r="J3" s="129"/>
      <c r="K3" s="129"/>
      <c r="L3" s="129"/>
      <c r="M3" s="129"/>
      <c r="N3" s="129"/>
      <c r="O3" s="129"/>
      <c r="P3" s="129"/>
      <c r="Q3" s="129"/>
      <c r="R3" s="129"/>
      <c r="S3" s="129"/>
      <c r="T3" s="129"/>
      <c r="U3" s="129"/>
      <c r="V3" s="129"/>
      <c r="W3" s="129"/>
      <c r="X3" s="129"/>
      <c r="Y3" s="129"/>
      <c r="Z3" s="129"/>
    </row>
    <row r="4" ht="15.75" customHeight="1">
      <c r="A4" s="382"/>
      <c r="B4" s="383"/>
      <c r="C4" s="384"/>
      <c r="D4" s="385"/>
      <c r="E4" s="284"/>
      <c r="F4" s="129"/>
      <c r="G4" s="129"/>
      <c r="H4" s="129"/>
      <c r="I4" s="129"/>
      <c r="J4" s="129"/>
      <c r="K4" s="129"/>
      <c r="L4" s="129"/>
      <c r="M4" s="129"/>
      <c r="N4" s="129"/>
      <c r="O4" s="129"/>
      <c r="P4" s="129"/>
      <c r="Q4" s="129"/>
      <c r="R4" s="129"/>
      <c r="S4" s="129"/>
      <c r="T4" s="129"/>
      <c r="U4" s="129"/>
      <c r="V4" s="129"/>
      <c r="W4" s="129"/>
      <c r="X4" s="129"/>
      <c r="Y4" s="129"/>
      <c r="Z4" s="129"/>
    </row>
    <row r="5" ht="15.75" customHeight="1">
      <c r="A5" s="385">
        <v>1.0</v>
      </c>
      <c r="B5" s="383" t="s">
        <v>1032</v>
      </c>
      <c r="C5" s="384">
        <f>Plumbing!F126</f>
        <v>0</v>
      </c>
      <c r="D5" s="386"/>
      <c r="E5" s="284"/>
      <c r="F5" s="129"/>
      <c r="G5" s="129"/>
      <c r="H5" s="129"/>
      <c r="I5" s="129"/>
      <c r="J5" s="129"/>
      <c r="K5" s="129"/>
      <c r="L5" s="129"/>
      <c r="M5" s="129"/>
      <c r="N5" s="129"/>
      <c r="O5" s="129"/>
      <c r="P5" s="129"/>
      <c r="Q5" s="129"/>
      <c r="R5" s="129"/>
      <c r="S5" s="129"/>
      <c r="T5" s="129"/>
      <c r="U5" s="129"/>
      <c r="V5" s="129"/>
      <c r="W5" s="129"/>
      <c r="X5" s="129"/>
      <c r="Y5" s="129"/>
      <c r="Z5" s="129"/>
    </row>
    <row r="6" ht="15.75" customHeight="1">
      <c r="A6" s="385">
        <v>2.0</v>
      </c>
      <c r="B6" s="383" t="s">
        <v>1033</v>
      </c>
      <c r="C6" s="384">
        <f>'Wet Sprinkler System'!F85</f>
        <v>0</v>
      </c>
      <c r="D6" s="386"/>
      <c r="E6" s="284"/>
      <c r="F6" s="129"/>
      <c r="G6" s="129"/>
      <c r="H6" s="129"/>
      <c r="I6" s="129"/>
      <c r="J6" s="129"/>
      <c r="K6" s="129"/>
      <c r="L6" s="129"/>
      <c r="M6" s="129"/>
      <c r="N6" s="129"/>
      <c r="O6" s="129"/>
      <c r="P6" s="129"/>
      <c r="Q6" s="129"/>
      <c r="R6" s="129"/>
      <c r="S6" s="129"/>
      <c r="T6" s="129"/>
      <c r="U6" s="129"/>
      <c r="V6" s="129"/>
      <c r="W6" s="129"/>
      <c r="X6" s="129"/>
      <c r="Y6" s="129"/>
      <c r="Z6" s="129"/>
    </row>
    <row r="7" ht="15.75" customHeight="1">
      <c r="A7" s="385">
        <v>3.0</v>
      </c>
      <c r="B7" s="383" t="s">
        <v>1034</v>
      </c>
      <c r="C7" s="384">
        <f>'Fire Extinguishers'!F20</f>
        <v>0</v>
      </c>
      <c r="D7" s="386"/>
      <c r="E7" s="284"/>
      <c r="F7" s="129"/>
      <c r="G7" s="129"/>
      <c r="H7" s="129"/>
      <c r="I7" s="129"/>
      <c r="J7" s="129"/>
      <c r="K7" s="129"/>
      <c r="L7" s="129"/>
      <c r="M7" s="129"/>
      <c r="N7" s="129"/>
      <c r="O7" s="129"/>
      <c r="P7" s="129"/>
      <c r="Q7" s="129"/>
      <c r="R7" s="129"/>
      <c r="S7" s="129"/>
      <c r="T7" s="129"/>
      <c r="U7" s="129"/>
      <c r="V7" s="129"/>
      <c r="W7" s="129"/>
      <c r="X7" s="129"/>
      <c r="Y7" s="129"/>
      <c r="Z7" s="129"/>
    </row>
    <row r="8" ht="15.75" customHeight="1">
      <c r="A8" s="385">
        <v>4.0</v>
      </c>
      <c r="B8" s="383" t="s">
        <v>1035</v>
      </c>
      <c r="C8" s="384">
        <f>'FK-5-1-12'!L38</f>
        <v>0</v>
      </c>
      <c r="D8" s="386"/>
      <c r="E8" s="284"/>
      <c r="F8" s="129"/>
      <c r="G8" s="129"/>
      <c r="H8" s="129"/>
      <c r="I8" s="129"/>
      <c r="J8" s="129"/>
      <c r="K8" s="129"/>
      <c r="L8" s="129"/>
      <c r="M8" s="129"/>
      <c r="N8" s="129"/>
      <c r="O8" s="129"/>
      <c r="P8" s="129"/>
      <c r="Q8" s="129"/>
      <c r="R8" s="129"/>
      <c r="S8" s="129"/>
      <c r="T8" s="129"/>
      <c r="U8" s="129"/>
      <c r="V8" s="129"/>
      <c r="W8" s="129"/>
      <c r="X8" s="129"/>
      <c r="Y8" s="129"/>
      <c r="Z8" s="129"/>
    </row>
    <row r="9" ht="15.75" customHeight="1">
      <c r="A9" s="385">
        <v>5.0</v>
      </c>
      <c r="B9" s="382" t="s">
        <v>1036</v>
      </c>
      <c r="C9" s="384">
        <f>'Fire Curtain'!F19</f>
        <v>0</v>
      </c>
      <c r="D9" s="385"/>
      <c r="E9" s="284"/>
      <c r="F9" s="129"/>
      <c r="G9" s="129"/>
      <c r="H9" s="129"/>
      <c r="I9" s="129"/>
      <c r="J9" s="129"/>
      <c r="K9" s="129"/>
      <c r="L9" s="129"/>
      <c r="M9" s="129"/>
      <c r="N9" s="129"/>
      <c r="O9" s="129"/>
      <c r="P9" s="129"/>
      <c r="Q9" s="129"/>
      <c r="R9" s="129"/>
      <c r="S9" s="129"/>
      <c r="T9" s="129"/>
      <c r="U9" s="129"/>
      <c r="V9" s="129"/>
      <c r="W9" s="129"/>
      <c r="X9" s="129"/>
      <c r="Y9" s="129"/>
      <c r="Z9" s="129"/>
    </row>
    <row r="10" ht="15.75" customHeight="1">
      <c r="A10" s="385"/>
      <c r="B10" s="382"/>
      <c r="C10" s="384"/>
      <c r="D10" s="385"/>
      <c r="E10" s="284"/>
      <c r="F10" s="129"/>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26"/>
      <c r="B11" s="26" t="s">
        <v>383</v>
      </c>
      <c r="C11" s="381">
        <f>SUM(C5:C9)</f>
        <v>0</v>
      </c>
      <c r="D11" s="26"/>
      <c r="E11" s="284"/>
      <c r="F11" s="129"/>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192"/>
      <c r="B12" s="192"/>
      <c r="C12" s="290"/>
      <c r="D12" s="192"/>
      <c r="E12" s="129"/>
      <c r="F12" s="129"/>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129"/>
      <c r="B13" s="129"/>
      <c r="C13" s="228"/>
      <c r="D13" s="129"/>
      <c r="E13" s="129"/>
      <c r="F13" s="129"/>
      <c r="G13" s="129"/>
      <c r="H13" s="129"/>
      <c r="I13" s="129"/>
      <c r="J13" s="129"/>
      <c r="K13" s="129"/>
      <c r="L13" s="129"/>
      <c r="M13" s="129"/>
      <c r="N13" s="129"/>
      <c r="O13" s="129"/>
      <c r="P13" s="129"/>
      <c r="Q13" s="129"/>
      <c r="R13" s="129"/>
      <c r="S13" s="129"/>
      <c r="T13" s="129"/>
      <c r="U13" s="129"/>
      <c r="V13" s="129"/>
      <c r="W13" s="129"/>
      <c r="X13" s="129"/>
      <c r="Y13" s="129"/>
      <c r="Z13" s="129"/>
    </row>
    <row r="14" ht="15.75" customHeight="1">
      <c r="A14" s="129"/>
      <c r="B14" s="129"/>
      <c r="C14" s="228"/>
      <c r="D14" s="129"/>
      <c r="E14" s="129"/>
      <c r="F14" s="129"/>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129"/>
      <c r="B15" s="129"/>
      <c r="C15" s="228"/>
      <c r="D15" s="129"/>
      <c r="E15" s="129"/>
      <c r="F15" s="129"/>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129"/>
      <c r="B16" s="129"/>
      <c r="C16" s="228"/>
      <c r="D16" s="129"/>
      <c r="E16" s="129"/>
      <c r="F16" s="129"/>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129"/>
      <c r="B17" s="129"/>
      <c r="C17" s="228"/>
      <c r="D17" s="129"/>
      <c r="E17" s="129"/>
      <c r="F17" s="129"/>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129"/>
      <c r="B18" s="129"/>
      <c r="C18" s="228"/>
      <c r="D18" s="129"/>
      <c r="E18" s="129"/>
      <c r="F18" s="129"/>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129"/>
      <c r="B19" s="129"/>
      <c r="C19" s="228"/>
      <c r="D19" s="129"/>
      <c r="E19" s="129"/>
      <c r="F19" s="129"/>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129"/>
      <c r="B20" s="129"/>
      <c r="C20" s="228"/>
      <c r="D20" s="129"/>
      <c r="E20" s="129"/>
      <c r="F20" s="129"/>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129"/>
      <c r="B21" s="129"/>
      <c r="C21" s="228"/>
      <c r="D21" s="129"/>
      <c r="E21" s="129"/>
      <c r="F21" s="129"/>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129"/>
      <c r="B22" s="129"/>
      <c r="C22" s="228"/>
      <c r="D22" s="129"/>
      <c r="E22" s="129"/>
      <c r="F22" s="129"/>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129"/>
      <c r="B23" s="129"/>
      <c r="C23" s="228"/>
      <c r="D23" s="129"/>
      <c r="E23" s="129"/>
      <c r="F23" s="129"/>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29"/>
      <c r="B24" s="129"/>
      <c r="C24" s="228"/>
      <c r="D24" s="129"/>
      <c r="E24" s="129"/>
      <c r="F24" s="129"/>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129"/>
      <c r="B25" s="129"/>
      <c r="C25" s="228"/>
      <c r="D25" s="129"/>
      <c r="E25" s="129"/>
      <c r="F25" s="129"/>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129"/>
      <c r="B26" s="129"/>
      <c r="C26" s="228"/>
      <c r="D26" s="129"/>
      <c r="E26" s="129"/>
      <c r="F26" s="129"/>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129"/>
      <c r="B27" s="129"/>
      <c r="C27" s="228"/>
      <c r="D27" s="129"/>
      <c r="E27" s="129"/>
      <c r="F27" s="129"/>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129"/>
      <c r="B28" s="129"/>
      <c r="C28" s="228"/>
      <c r="D28" s="129"/>
      <c r="E28" s="129"/>
      <c r="F28" s="129"/>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129"/>
      <c r="B29" s="129"/>
      <c r="C29" s="228"/>
      <c r="D29" s="129"/>
      <c r="E29" s="129"/>
      <c r="F29" s="129"/>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29"/>
      <c r="C30" s="228"/>
      <c r="D30" s="129"/>
      <c r="E30" s="129"/>
      <c r="F30" s="129"/>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29"/>
      <c r="C31" s="228"/>
      <c r="D31" s="129"/>
      <c r="E31" s="129"/>
      <c r="F31" s="129"/>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29"/>
      <c r="C32" s="228"/>
      <c r="D32" s="129"/>
      <c r="E32" s="129"/>
      <c r="F32" s="129"/>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29"/>
      <c r="C33" s="228"/>
      <c r="D33" s="129"/>
      <c r="E33" s="129"/>
      <c r="F33" s="129"/>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29"/>
      <c r="C34" s="228"/>
      <c r="D34" s="129"/>
      <c r="E34" s="129"/>
      <c r="F34" s="129"/>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29"/>
      <c r="C35" s="228"/>
      <c r="D35" s="129"/>
      <c r="E35" s="129"/>
      <c r="F35" s="129"/>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29"/>
      <c r="C36" s="228"/>
      <c r="D36" s="129"/>
      <c r="E36" s="129"/>
      <c r="F36" s="129"/>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29"/>
      <c r="C37" s="228"/>
      <c r="D37" s="129"/>
      <c r="E37" s="129"/>
      <c r="F37" s="129"/>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29"/>
      <c r="C38" s="228"/>
      <c r="D38" s="129"/>
      <c r="E38" s="129"/>
      <c r="F38" s="129"/>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29"/>
      <c r="C39" s="228"/>
      <c r="D39" s="129"/>
      <c r="E39" s="129"/>
      <c r="F39" s="129"/>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29"/>
      <c r="C40" s="228"/>
      <c r="D40" s="129"/>
      <c r="E40" s="129"/>
      <c r="F40" s="129"/>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29"/>
      <c r="C41" s="228"/>
      <c r="D41" s="129"/>
      <c r="E41" s="129"/>
      <c r="F41" s="129"/>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29"/>
      <c r="C42" s="228"/>
      <c r="D42" s="129"/>
      <c r="E42" s="129"/>
      <c r="F42" s="129"/>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29"/>
      <c r="C43" s="228"/>
      <c r="D43" s="129"/>
      <c r="E43" s="129"/>
      <c r="F43" s="129"/>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29"/>
      <c r="C44" s="228"/>
      <c r="D44" s="129"/>
      <c r="E44" s="129"/>
      <c r="F44" s="129"/>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29"/>
      <c r="C45" s="228"/>
      <c r="D45" s="129"/>
      <c r="E45" s="129"/>
      <c r="F45" s="129"/>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29"/>
      <c r="C46" s="228"/>
      <c r="D46" s="129"/>
      <c r="E46" s="129"/>
      <c r="F46" s="129"/>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29"/>
      <c r="C47" s="228"/>
      <c r="D47" s="129"/>
      <c r="E47" s="129"/>
      <c r="F47" s="129"/>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29"/>
      <c r="C48" s="228"/>
      <c r="D48" s="129"/>
      <c r="E48" s="129"/>
      <c r="F48" s="129"/>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29"/>
      <c r="C49" s="228"/>
      <c r="D49" s="129"/>
      <c r="E49" s="129"/>
      <c r="F49" s="129"/>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29"/>
      <c r="C50" s="228"/>
      <c r="D50" s="129"/>
      <c r="E50" s="129"/>
      <c r="F50" s="129"/>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29"/>
      <c r="C51" s="228"/>
      <c r="D51" s="129"/>
      <c r="E51" s="129"/>
      <c r="F51" s="129"/>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29"/>
      <c r="C52" s="228"/>
      <c r="D52" s="129"/>
      <c r="E52" s="129"/>
      <c r="F52" s="129"/>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29"/>
      <c r="C53" s="228"/>
      <c r="D53" s="129"/>
      <c r="E53" s="129"/>
      <c r="F53" s="129"/>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29"/>
      <c r="C54" s="228"/>
      <c r="D54" s="129"/>
      <c r="E54" s="129"/>
      <c r="F54" s="129"/>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29"/>
      <c r="C55" s="228"/>
      <c r="D55" s="129"/>
      <c r="E55" s="129"/>
      <c r="F55" s="129"/>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29"/>
      <c r="C56" s="228"/>
      <c r="D56" s="129"/>
      <c r="E56" s="129"/>
      <c r="F56" s="129"/>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29"/>
      <c r="C57" s="228"/>
      <c r="D57" s="129"/>
      <c r="E57" s="129"/>
      <c r="F57" s="129"/>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29"/>
      <c r="C58" s="228"/>
      <c r="D58" s="129"/>
      <c r="E58" s="129"/>
      <c r="F58" s="129"/>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29"/>
      <c r="C59" s="228"/>
      <c r="D59" s="129"/>
      <c r="E59" s="129"/>
      <c r="F59" s="129"/>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29"/>
      <c r="C60" s="228"/>
      <c r="D60" s="129"/>
      <c r="E60" s="129"/>
      <c r="F60" s="129"/>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29"/>
      <c r="C61" s="228"/>
      <c r="D61" s="129"/>
      <c r="E61" s="129"/>
      <c r="F61" s="129"/>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29"/>
      <c r="C62" s="228"/>
      <c r="D62" s="129"/>
      <c r="E62" s="129"/>
      <c r="F62" s="129"/>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29"/>
      <c r="C63" s="228"/>
      <c r="D63" s="129"/>
      <c r="E63" s="129"/>
      <c r="F63" s="129"/>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29"/>
      <c r="C64" s="228"/>
      <c r="D64" s="129"/>
      <c r="E64" s="129"/>
      <c r="F64" s="129"/>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29"/>
      <c r="C65" s="228"/>
      <c r="D65" s="129"/>
      <c r="E65" s="129"/>
      <c r="F65" s="129"/>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29"/>
      <c r="C66" s="228"/>
      <c r="D66" s="129"/>
      <c r="E66" s="129"/>
      <c r="F66" s="129"/>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29"/>
      <c r="C67" s="228"/>
      <c r="D67" s="129"/>
      <c r="E67" s="129"/>
      <c r="F67" s="129"/>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29"/>
      <c r="C68" s="228"/>
      <c r="D68" s="129"/>
      <c r="E68" s="129"/>
      <c r="F68" s="129"/>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29"/>
      <c r="C69" s="228"/>
      <c r="D69" s="129"/>
      <c r="E69" s="129"/>
      <c r="F69" s="129"/>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29"/>
      <c r="C70" s="228"/>
      <c r="D70" s="129"/>
      <c r="E70" s="129"/>
      <c r="F70" s="129"/>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29"/>
      <c r="C71" s="228"/>
      <c r="D71" s="129"/>
      <c r="E71" s="129"/>
      <c r="F71" s="129"/>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29"/>
      <c r="C72" s="228"/>
      <c r="D72" s="129"/>
      <c r="E72" s="129"/>
      <c r="F72" s="129"/>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29"/>
      <c r="C73" s="228"/>
      <c r="D73" s="129"/>
      <c r="E73" s="129"/>
      <c r="F73" s="129"/>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228"/>
      <c r="D74" s="129"/>
      <c r="E74" s="129"/>
      <c r="F74" s="129"/>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228"/>
      <c r="D75" s="129"/>
      <c r="E75" s="129"/>
      <c r="F75" s="129"/>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228"/>
      <c r="D76" s="129"/>
      <c r="E76" s="129"/>
      <c r="F76" s="129"/>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228"/>
      <c r="D77" s="129"/>
      <c r="E77" s="129"/>
      <c r="F77" s="129"/>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228"/>
      <c r="D78" s="129"/>
      <c r="E78" s="129"/>
      <c r="F78" s="129"/>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228"/>
      <c r="D79" s="129"/>
      <c r="E79" s="129"/>
      <c r="F79" s="129"/>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228"/>
      <c r="D80" s="129"/>
      <c r="E80" s="129"/>
      <c r="F80" s="129"/>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228"/>
      <c r="D81" s="129"/>
      <c r="E81" s="129"/>
      <c r="F81" s="129"/>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228"/>
      <c r="D82" s="129"/>
      <c r="E82" s="129"/>
      <c r="F82" s="129"/>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228"/>
      <c r="D83" s="129"/>
      <c r="E83" s="129"/>
      <c r="F83" s="129"/>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228"/>
      <c r="D84" s="129"/>
      <c r="E84" s="129"/>
      <c r="F84" s="129"/>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228"/>
      <c r="D85" s="129"/>
      <c r="E85" s="129"/>
      <c r="F85" s="129"/>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228"/>
      <c r="D86" s="129"/>
      <c r="E86" s="129"/>
      <c r="F86" s="129"/>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228"/>
      <c r="D87" s="129"/>
      <c r="E87" s="129"/>
      <c r="F87" s="129"/>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228"/>
      <c r="D88" s="129"/>
      <c r="E88" s="129"/>
      <c r="F88" s="129"/>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228"/>
      <c r="D89" s="129"/>
      <c r="E89" s="129"/>
      <c r="F89" s="129"/>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228"/>
      <c r="D90" s="129"/>
      <c r="E90" s="129"/>
      <c r="F90" s="129"/>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228"/>
      <c r="D91" s="129"/>
      <c r="E91" s="129"/>
      <c r="F91" s="129"/>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228"/>
      <c r="D92" s="129"/>
      <c r="E92" s="129"/>
      <c r="F92" s="129"/>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228"/>
      <c r="D93" s="129"/>
      <c r="E93" s="129"/>
      <c r="F93" s="129"/>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228"/>
      <c r="D94" s="129"/>
      <c r="E94" s="129"/>
      <c r="F94" s="129"/>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228"/>
      <c r="D95" s="129"/>
      <c r="E95" s="129"/>
      <c r="F95" s="129"/>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228"/>
      <c r="D96" s="129"/>
      <c r="E96" s="129"/>
      <c r="F96" s="129"/>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228"/>
      <c r="D97" s="129"/>
      <c r="E97" s="129"/>
      <c r="F97" s="129"/>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228"/>
      <c r="D98" s="129"/>
      <c r="E98" s="129"/>
      <c r="F98" s="129"/>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228"/>
      <c r="D99" s="129"/>
      <c r="E99" s="129"/>
      <c r="F99" s="129"/>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228"/>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228"/>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228"/>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228"/>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228"/>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228"/>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228"/>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228"/>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228"/>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228"/>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228"/>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228"/>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228"/>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228"/>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228"/>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228"/>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228"/>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228"/>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228"/>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228"/>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228"/>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228"/>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228"/>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228"/>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228"/>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228"/>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228"/>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228"/>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228"/>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228"/>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228"/>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228"/>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228"/>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228"/>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228"/>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228"/>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228"/>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228"/>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228"/>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228"/>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228"/>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228"/>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228"/>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228"/>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228"/>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228"/>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228"/>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228"/>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228"/>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228"/>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228"/>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228"/>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228"/>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228"/>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228"/>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228"/>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228"/>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228"/>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228"/>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228"/>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228"/>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228"/>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228"/>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228"/>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228"/>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228"/>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228"/>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228"/>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228"/>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228"/>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228"/>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228"/>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228"/>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228"/>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228"/>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228"/>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228"/>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228"/>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228"/>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228"/>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228"/>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228"/>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228"/>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228"/>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228"/>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228"/>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228"/>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228"/>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228"/>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228"/>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228"/>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228"/>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228"/>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228"/>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228"/>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228"/>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228"/>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228"/>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228"/>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228"/>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228"/>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228"/>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228"/>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228"/>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228"/>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228"/>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228"/>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228"/>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228"/>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228"/>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228"/>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228"/>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228"/>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228"/>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228"/>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228"/>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228"/>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228"/>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228"/>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228"/>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228"/>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75"/>
    <col customWidth="1" min="2" max="2" width="51.75"/>
    <col customWidth="1" min="3" max="3" width="6.38"/>
    <col customWidth="1" min="4" max="4" width="6.25"/>
    <col customWidth="1" min="5" max="5" width="11.25"/>
    <col customWidth="1" min="6" max="6" width="12.88"/>
    <col customWidth="1" min="7" max="26" width="6.38"/>
  </cols>
  <sheetData>
    <row r="1" ht="15.75" customHeight="1">
      <c r="A1" s="227" t="s">
        <v>19</v>
      </c>
      <c r="B1" s="387"/>
      <c r="C1" s="227"/>
      <c r="D1" s="227"/>
      <c r="E1" s="133"/>
      <c r="F1" s="133"/>
      <c r="G1" s="129"/>
      <c r="H1" s="129"/>
      <c r="I1" s="129"/>
      <c r="J1" s="129"/>
      <c r="K1" s="129"/>
      <c r="L1" s="129"/>
      <c r="M1" s="129"/>
      <c r="N1" s="129"/>
      <c r="O1" s="129"/>
      <c r="P1" s="129"/>
      <c r="Q1" s="129"/>
      <c r="R1" s="129"/>
      <c r="S1" s="129"/>
      <c r="T1" s="129"/>
      <c r="U1" s="129"/>
      <c r="V1" s="129"/>
      <c r="W1" s="129"/>
      <c r="X1" s="129"/>
      <c r="Y1" s="129"/>
      <c r="Z1" s="129"/>
    </row>
    <row r="2" ht="15.75" customHeight="1">
      <c r="A2" s="197" t="s">
        <v>1037</v>
      </c>
      <c r="B2" s="388"/>
      <c r="C2" s="197"/>
      <c r="D2" s="197"/>
      <c r="E2" s="139"/>
      <c r="F2" s="139"/>
      <c r="G2" s="129"/>
      <c r="H2" s="129"/>
      <c r="I2" s="129"/>
      <c r="J2" s="129"/>
      <c r="K2" s="129"/>
      <c r="L2" s="129"/>
      <c r="M2" s="129"/>
      <c r="N2" s="129"/>
      <c r="O2" s="129"/>
      <c r="P2" s="129"/>
      <c r="Q2" s="129"/>
      <c r="R2" s="129"/>
      <c r="S2" s="129"/>
      <c r="T2" s="129"/>
      <c r="U2" s="129"/>
      <c r="V2" s="129"/>
      <c r="W2" s="129"/>
      <c r="X2" s="129"/>
      <c r="Y2" s="129"/>
      <c r="Z2" s="129"/>
    </row>
    <row r="3" ht="12.0" customHeight="1">
      <c r="A3" s="389" t="s">
        <v>21</v>
      </c>
      <c r="B3" s="302" t="s">
        <v>4</v>
      </c>
      <c r="C3" s="303" t="s">
        <v>22</v>
      </c>
      <c r="D3" s="303" t="s">
        <v>23</v>
      </c>
      <c r="E3" s="390" t="s">
        <v>864</v>
      </c>
      <c r="F3" s="232"/>
      <c r="G3" s="265"/>
      <c r="H3" s="204"/>
      <c r="I3" s="204"/>
      <c r="J3" s="204"/>
      <c r="K3" s="204"/>
      <c r="L3" s="204"/>
      <c r="M3" s="204"/>
      <c r="N3" s="204"/>
      <c r="O3" s="204"/>
      <c r="P3" s="204"/>
      <c r="Q3" s="204"/>
      <c r="R3" s="204"/>
      <c r="S3" s="204"/>
      <c r="T3" s="204"/>
      <c r="U3" s="204"/>
      <c r="V3" s="204"/>
      <c r="W3" s="204"/>
      <c r="X3" s="204"/>
      <c r="Y3" s="204"/>
      <c r="Z3" s="204"/>
    </row>
    <row r="4" ht="12.0" customHeight="1">
      <c r="A4" s="86"/>
      <c r="B4" s="86"/>
      <c r="C4" s="86"/>
      <c r="D4" s="86"/>
      <c r="E4" s="391" t="s">
        <v>24</v>
      </c>
      <c r="F4" s="391" t="s">
        <v>25</v>
      </c>
      <c r="G4" s="204"/>
      <c r="H4" s="204"/>
      <c r="I4" s="204"/>
      <c r="J4" s="204"/>
      <c r="K4" s="204"/>
      <c r="L4" s="204"/>
      <c r="M4" s="204"/>
      <c r="N4" s="204"/>
      <c r="O4" s="204"/>
      <c r="P4" s="204"/>
      <c r="Q4" s="204"/>
      <c r="R4" s="204"/>
      <c r="S4" s="204"/>
      <c r="T4" s="204"/>
      <c r="U4" s="204"/>
      <c r="V4" s="204"/>
      <c r="W4" s="204"/>
      <c r="X4" s="204"/>
      <c r="Y4" s="204"/>
      <c r="Z4" s="204"/>
    </row>
    <row r="5" ht="12.0" customHeight="1">
      <c r="A5" s="392"/>
      <c r="B5" s="145"/>
      <c r="C5" s="54"/>
      <c r="D5" s="54"/>
      <c r="E5" s="34"/>
      <c r="F5" s="34"/>
      <c r="G5" s="129"/>
      <c r="H5" s="129"/>
      <c r="I5" s="129"/>
      <c r="J5" s="129"/>
      <c r="K5" s="129"/>
      <c r="L5" s="129"/>
      <c r="M5" s="129"/>
      <c r="N5" s="129"/>
      <c r="O5" s="129"/>
      <c r="P5" s="129"/>
      <c r="Q5" s="129"/>
      <c r="R5" s="129"/>
      <c r="S5" s="129"/>
      <c r="T5" s="129"/>
      <c r="U5" s="129"/>
      <c r="V5" s="129"/>
      <c r="W5" s="129"/>
      <c r="X5" s="129"/>
      <c r="Y5" s="129"/>
      <c r="Z5" s="129"/>
    </row>
    <row r="6" ht="12.0" customHeight="1">
      <c r="A6" s="393">
        <v>1.0</v>
      </c>
      <c r="B6" s="394" t="s">
        <v>1038</v>
      </c>
      <c r="C6" s="395"/>
      <c r="D6" s="395"/>
      <c r="E6" s="396"/>
      <c r="F6" s="396"/>
      <c r="G6" s="129"/>
      <c r="H6" s="129"/>
      <c r="I6" s="129"/>
      <c r="J6" s="129"/>
      <c r="K6" s="129"/>
      <c r="L6" s="129"/>
      <c r="M6" s="129"/>
      <c r="N6" s="129"/>
      <c r="O6" s="129"/>
      <c r="P6" s="129"/>
      <c r="Q6" s="129"/>
      <c r="R6" s="129"/>
      <c r="S6" s="129"/>
      <c r="T6" s="129"/>
      <c r="U6" s="129"/>
      <c r="V6" s="129"/>
      <c r="W6" s="129"/>
      <c r="X6" s="129"/>
      <c r="Y6" s="129"/>
      <c r="Z6" s="129"/>
    </row>
    <row r="7" ht="12.0" customHeight="1">
      <c r="A7" s="392"/>
      <c r="B7" s="145"/>
      <c r="C7" s="397"/>
      <c r="D7" s="398"/>
      <c r="E7" s="100"/>
      <c r="F7" s="34"/>
      <c r="G7" s="129"/>
      <c r="H7" s="129"/>
      <c r="I7" s="129"/>
      <c r="J7" s="129"/>
      <c r="K7" s="129"/>
      <c r="L7" s="129"/>
      <c r="M7" s="129"/>
      <c r="N7" s="129"/>
      <c r="O7" s="129"/>
      <c r="P7" s="129"/>
      <c r="Q7" s="129"/>
      <c r="R7" s="129"/>
      <c r="S7" s="129"/>
      <c r="T7" s="129"/>
      <c r="U7" s="129"/>
      <c r="V7" s="129"/>
      <c r="W7" s="129"/>
      <c r="X7" s="129"/>
      <c r="Y7" s="129"/>
      <c r="Z7" s="129"/>
    </row>
    <row r="8" ht="12.0" customHeight="1">
      <c r="A8" s="397">
        <f>A6+0.01</f>
        <v>1.01</v>
      </c>
      <c r="B8" s="145" t="s">
        <v>1039</v>
      </c>
      <c r="C8" s="54"/>
      <c r="D8" s="55"/>
      <c r="E8" s="100"/>
      <c r="F8" s="34"/>
      <c r="G8" s="129"/>
      <c r="H8" s="129"/>
      <c r="I8" s="129"/>
      <c r="J8" s="129"/>
      <c r="K8" s="129"/>
      <c r="L8" s="129"/>
      <c r="M8" s="129"/>
      <c r="N8" s="129"/>
      <c r="O8" s="129"/>
      <c r="P8" s="129"/>
      <c r="Q8" s="129"/>
      <c r="R8" s="129"/>
      <c r="S8" s="129"/>
      <c r="T8" s="129"/>
      <c r="U8" s="129"/>
      <c r="V8" s="129"/>
      <c r="W8" s="129"/>
      <c r="X8" s="129"/>
      <c r="Y8" s="129"/>
      <c r="Z8" s="129"/>
    </row>
    <row r="9" ht="12.0" customHeight="1">
      <c r="A9" s="54"/>
      <c r="B9" s="154" t="s">
        <v>1040</v>
      </c>
      <c r="C9" s="54"/>
      <c r="D9" s="55"/>
      <c r="E9" s="100"/>
      <c r="F9" s="34"/>
      <c r="G9" s="129"/>
      <c r="H9" s="129"/>
      <c r="I9" s="129"/>
      <c r="J9" s="129"/>
      <c r="K9" s="129"/>
      <c r="L9" s="129"/>
      <c r="M9" s="129"/>
      <c r="N9" s="129"/>
      <c r="O9" s="129"/>
      <c r="P9" s="129"/>
      <c r="Q9" s="129"/>
      <c r="R9" s="129"/>
      <c r="S9" s="129"/>
      <c r="T9" s="129"/>
      <c r="U9" s="129"/>
      <c r="V9" s="129"/>
      <c r="W9" s="129"/>
      <c r="X9" s="129"/>
      <c r="Y9" s="129"/>
      <c r="Z9" s="129"/>
    </row>
    <row r="10" ht="12.0" customHeight="1">
      <c r="A10" s="54"/>
      <c r="B10" s="154" t="s">
        <v>1041</v>
      </c>
      <c r="C10" s="54"/>
      <c r="D10" s="55"/>
      <c r="E10" s="100"/>
      <c r="F10" s="34"/>
      <c r="G10" s="129"/>
      <c r="H10" s="129"/>
      <c r="I10" s="129"/>
      <c r="J10" s="129"/>
      <c r="K10" s="129"/>
      <c r="L10" s="129"/>
      <c r="M10" s="129"/>
      <c r="N10" s="129"/>
      <c r="O10" s="129"/>
      <c r="P10" s="129"/>
      <c r="Q10" s="129"/>
      <c r="R10" s="129"/>
      <c r="S10" s="129"/>
      <c r="T10" s="129"/>
      <c r="U10" s="129"/>
      <c r="V10" s="129"/>
      <c r="W10" s="129"/>
      <c r="X10" s="129"/>
      <c r="Y10" s="129"/>
      <c r="Z10" s="129"/>
    </row>
    <row r="11" ht="12.0" customHeight="1">
      <c r="A11" s="54"/>
      <c r="B11" s="154" t="s">
        <v>1042</v>
      </c>
      <c r="C11" s="54"/>
      <c r="D11" s="55"/>
      <c r="E11" s="100"/>
      <c r="F11" s="34"/>
      <c r="G11" s="129"/>
      <c r="H11" s="129"/>
      <c r="I11" s="129"/>
      <c r="J11" s="129"/>
      <c r="K11" s="129"/>
      <c r="L11" s="129"/>
      <c r="M11" s="129"/>
      <c r="N11" s="129"/>
      <c r="O11" s="129"/>
      <c r="P11" s="129"/>
      <c r="Q11" s="129"/>
      <c r="R11" s="129"/>
      <c r="S11" s="129"/>
      <c r="T11" s="129"/>
      <c r="U11" s="129"/>
      <c r="V11" s="129"/>
      <c r="W11" s="129"/>
      <c r="X11" s="129"/>
      <c r="Y11" s="129"/>
      <c r="Z11" s="129"/>
    </row>
    <row r="12" ht="12.0" customHeight="1">
      <c r="A12" s="54"/>
      <c r="B12" s="154" t="s">
        <v>1043</v>
      </c>
      <c r="C12" s="54"/>
      <c r="D12" s="55"/>
      <c r="E12" s="100"/>
      <c r="F12" s="34"/>
      <c r="G12" s="129"/>
      <c r="H12" s="129"/>
      <c r="I12" s="129"/>
      <c r="J12" s="129"/>
      <c r="K12" s="129"/>
      <c r="L12" s="129"/>
      <c r="M12" s="129"/>
      <c r="N12" s="129"/>
      <c r="O12" s="129"/>
      <c r="P12" s="129"/>
      <c r="Q12" s="129"/>
      <c r="R12" s="129"/>
      <c r="S12" s="129"/>
      <c r="T12" s="129"/>
      <c r="U12" s="129"/>
      <c r="V12" s="129"/>
      <c r="W12" s="129"/>
      <c r="X12" s="129"/>
      <c r="Y12" s="129"/>
      <c r="Z12" s="129"/>
    </row>
    <row r="13" ht="12.0" customHeight="1">
      <c r="A13" s="54"/>
      <c r="B13" s="154" t="s">
        <v>1044</v>
      </c>
      <c r="C13" s="54"/>
      <c r="D13" s="55"/>
      <c r="E13" s="100"/>
      <c r="F13" s="34"/>
      <c r="G13" s="129"/>
      <c r="H13" s="129"/>
      <c r="I13" s="129"/>
      <c r="J13" s="129"/>
      <c r="K13" s="129"/>
      <c r="L13" s="129"/>
      <c r="M13" s="129"/>
      <c r="N13" s="129"/>
      <c r="O13" s="129"/>
      <c r="P13" s="129"/>
      <c r="Q13" s="129"/>
      <c r="R13" s="129"/>
      <c r="S13" s="129"/>
      <c r="T13" s="129"/>
      <c r="U13" s="129"/>
      <c r="V13" s="129"/>
      <c r="W13" s="129"/>
      <c r="X13" s="129"/>
      <c r="Y13" s="129"/>
      <c r="Z13" s="129"/>
    </row>
    <row r="14" ht="12.0" customHeight="1">
      <c r="A14" s="54"/>
      <c r="B14" s="154" t="s">
        <v>1045</v>
      </c>
      <c r="C14" s="54"/>
      <c r="D14" s="55"/>
      <c r="E14" s="100"/>
      <c r="F14" s="34"/>
      <c r="G14" s="129"/>
      <c r="H14" s="129"/>
      <c r="I14" s="129"/>
      <c r="J14" s="129"/>
      <c r="K14" s="129"/>
      <c r="L14" s="129"/>
      <c r="M14" s="129"/>
      <c r="N14" s="129"/>
      <c r="O14" s="129"/>
      <c r="P14" s="129"/>
      <c r="Q14" s="129"/>
      <c r="R14" s="129"/>
      <c r="S14" s="129"/>
      <c r="T14" s="129"/>
      <c r="U14" s="129"/>
      <c r="V14" s="129"/>
      <c r="W14" s="129"/>
      <c r="X14" s="129"/>
      <c r="Y14" s="129"/>
      <c r="Z14" s="129"/>
    </row>
    <row r="15" ht="12.0" customHeight="1">
      <c r="A15" s="54"/>
      <c r="B15" s="145" t="s">
        <v>1046</v>
      </c>
      <c r="C15" s="54"/>
      <c r="D15" s="55"/>
      <c r="E15" s="100"/>
      <c r="F15" s="34"/>
      <c r="G15" s="129"/>
      <c r="H15" s="129"/>
      <c r="I15" s="129"/>
      <c r="J15" s="129"/>
      <c r="K15" s="129"/>
      <c r="L15" s="129"/>
      <c r="M15" s="129"/>
      <c r="N15" s="129"/>
      <c r="O15" s="129"/>
      <c r="P15" s="129"/>
      <c r="Q15" s="129"/>
      <c r="R15" s="129"/>
      <c r="S15" s="129"/>
      <c r="T15" s="129"/>
      <c r="U15" s="129"/>
      <c r="V15" s="129"/>
      <c r="W15" s="129"/>
      <c r="X15" s="129"/>
      <c r="Y15" s="129"/>
      <c r="Z15" s="129"/>
    </row>
    <row r="16" ht="12.0" customHeight="1">
      <c r="A16" s="54"/>
      <c r="B16" s="154" t="s">
        <v>1047</v>
      </c>
      <c r="C16" s="54"/>
      <c r="D16" s="55"/>
      <c r="E16" s="100"/>
      <c r="F16" s="34"/>
      <c r="G16" s="129"/>
      <c r="H16" s="129"/>
      <c r="I16" s="129"/>
      <c r="J16" s="129"/>
      <c r="K16" s="129"/>
      <c r="L16" s="129"/>
      <c r="M16" s="129"/>
      <c r="N16" s="129"/>
      <c r="O16" s="129"/>
      <c r="P16" s="129"/>
      <c r="Q16" s="129"/>
      <c r="R16" s="129"/>
      <c r="S16" s="129"/>
      <c r="T16" s="129"/>
      <c r="U16" s="129"/>
      <c r="V16" s="129"/>
      <c r="W16" s="129"/>
      <c r="X16" s="129"/>
      <c r="Y16" s="129"/>
      <c r="Z16" s="129"/>
    </row>
    <row r="17" ht="12.0" customHeight="1">
      <c r="A17" s="397"/>
      <c r="B17" s="154" t="s">
        <v>1048</v>
      </c>
      <c r="C17" s="54" t="s">
        <v>1049</v>
      </c>
      <c r="D17" s="55">
        <v>100.0</v>
      </c>
      <c r="E17" s="100"/>
      <c r="F17" s="34">
        <f t="shared" ref="F17:F18" si="1">E17*D17</f>
        <v>0</v>
      </c>
      <c r="G17" s="129"/>
      <c r="H17" s="129"/>
      <c r="I17" s="129"/>
      <c r="J17" s="129"/>
      <c r="K17" s="129"/>
      <c r="L17" s="129"/>
      <c r="M17" s="129"/>
      <c r="N17" s="129"/>
      <c r="O17" s="129"/>
      <c r="P17" s="129"/>
      <c r="Q17" s="129"/>
      <c r="R17" s="129"/>
      <c r="S17" s="129"/>
      <c r="T17" s="129"/>
      <c r="U17" s="129"/>
      <c r="V17" s="129"/>
      <c r="W17" s="129"/>
      <c r="X17" s="129"/>
      <c r="Y17" s="129"/>
      <c r="Z17" s="129"/>
    </row>
    <row r="18" ht="12.0" customHeight="1">
      <c r="A18" s="397"/>
      <c r="B18" s="154" t="s">
        <v>1050</v>
      </c>
      <c r="C18" s="54" t="s">
        <v>1049</v>
      </c>
      <c r="D18" s="55">
        <v>30.0</v>
      </c>
      <c r="E18" s="100"/>
      <c r="F18" s="34">
        <f t="shared" si="1"/>
        <v>0</v>
      </c>
      <c r="G18" s="129"/>
      <c r="H18" s="129"/>
      <c r="I18" s="129"/>
      <c r="J18" s="129"/>
      <c r="K18" s="129"/>
      <c r="L18" s="129"/>
      <c r="M18" s="129"/>
      <c r="N18" s="129"/>
      <c r="O18" s="129"/>
      <c r="P18" s="129"/>
      <c r="Q18" s="129"/>
      <c r="R18" s="129"/>
      <c r="S18" s="129"/>
      <c r="T18" s="129"/>
      <c r="U18" s="129"/>
      <c r="V18" s="129"/>
      <c r="W18" s="129"/>
      <c r="X18" s="129"/>
      <c r="Y18" s="129"/>
      <c r="Z18" s="129"/>
    </row>
    <row r="19" ht="12.0" customHeight="1">
      <c r="A19" s="397"/>
      <c r="B19" s="154"/>
      <c r="C19" s="397"/>
      <c r="D19" s="398"/>
      <c r="E19" s="100"/>
      <c r="F19" s="34"/>
      <c r="G19" s="129"/>
      <c r="H19" s="129"/>
      <c r="I19" s="129"/>
      <c r="J19" s="129"/>
      <c r="K19" s="129"/>
      <c r="L19" s="129"/>
      <c r="M19" s="129"/>
      <c r="N19" s="129"/>
      <c r="O19" s="129"/>
      <c r="P19" s="129"/>
      <c r="Q19" s="129"/>
      <c r="R19" s="129"/>
      <c r="S19" s="129"/>
      <c r="T19" s="129"/>
      <c r="U19" s="129"/>
      <c r="V19" s="129"/>
      <c r="W19" s="129"/>
      <c r="X19" s="129"/>
      <c r="Y19" s="129"/>
      <c r="Z19" s="129"/>
    </row>
    <row r="20" ht="93.75" customHeight="1">
      <c r="A20" s="397">
        <f>A8+0.01</f>
        <v>1.02</v>
      </c>
      <c r="B20" s="154" t="s">
        <v>1051</v>
      </c>
      <c r="C20" s="54"/>
      <c r="D20" s="55"/>
      <c r="E20" s="100"/>
      <c r="F20" s="34"/>
      <c r="G20" s="129"/>
      <c r="H20" s="129"/>
      <c r="I20" s="129"/>
      <c r="J20" s="129"/>
      <c r="K20" s="129"/>
      <c r="L20" s="129"/>
      <c r="M20" s="129"/>
      <c r="N20" s="129"/>
      <c r="O20" s="129"/>
      <c r="P20" s="129"/>
      <c r="Q20" s="129"/>
      <c r="R20" s="129"/>
      <c r="S20" s="129"/>
      <c r="T20" s="129"/>
      <c r="U20" s="129"/>
      <c r="V20" s="129"/>
      <c r="W20" s="129"/>
      <c r="X20" s="129"/>
      <c r="Y20" s="129"/>
      <c r="Z20" s="129"/>
    </row>
    <row r="21" ht="12.0" customHeight="1">
      <c r="A21" s="54"/>
      <c r="B21" s="154" t="s">
        <v>1052</v>
      </c>
      <c r="C21" s="54" t="s">
        <v>1049</v>
      </c>
      <c r="D21" s="55">
        <v>95.0</v>
      </c>
      <c r="E21" s="100"/>
      <c r="F21" s="34">
        <f t="shared" ref="F21:F23" si="2">E21*D21</f>
        <v>0</v>
      </c>
      <c r="G21" s="129"/>
      <c r="H21" s="129"/>
      <c r="I21" s="129"/>
      <c r="J21" s="129"/>
      <c r="K21" s="129"/>
      <c r="L21" s="129"/>
      <c r="M21" s="129"/>
      <c r="N21" s="129"/>
      <c r="O21" s="129"/>
      <c r="P21" s="129"/>
      <c r="Q21" s="129"/>
      <c r="R21" s="129"/>
      <c r="S21" s="129"/>
      <c r="T21" s="129"/>
      <c r="U21" s="129"/>
      <c r="V21" s="129"/>
      <c r="W21" s="129"/>
      <c r="X21" s="129"/>
      <c r="Y21" s="129"/>
      <c r="Z21" s="129"/>
    </row>
    <row r="22" ht="12.0" customHeight="1">
      <c r="A22" s="54"/>
      <c r="B22" s="154" t="s">
        <v>1053</v>
      </c>
      <c r="C22" s="54" t="s">
        <v>1049</v>
      </c>
      <c r="D22" s="55">
        <v>30.0</v>
      </c>
      <c r="E22" s="100"/>
      <c r="F22" s="34">
        <f t="shared" si="2"/>
        <v>0</v>
      </c>
      <c r="G22" s="129"/>
      <c r="H22" s="129"/>
      <c r="I22" s="129"/>
      <c r="J22" s="129"/>
      <c r="K22" s="129"/>
      <c r="L22" s="129"/>
      <c r="M22" s="129"/>
      <c r="N22" s="129"/>
      <c r="O22" s="129"/>
      <c r="P22" s="129"/>
      <c r="Q22" s="129"/>
      <c r="R22" s="129"/>
      <c r="S22" s="129"/>
      <c r="T22" s="129"/>
      <c r="U22" s="129"/>
      <c r="V22" s="129"/>
      <c r="W22" s="129"/>
      <c r="X22" s="129"/>
      <c r="Y22" s="129"/>
      <c r="Z22" s="129"/>
    </row>
    <row r="23" ht="12.0" customHeight="1">
      <c r="A23" s="54"/>
      <c r="B23" s="154" t="s">
        <v>1054</v>
      </c>
      <c r="C23" s="54" t="s">
        <v>1049</v>
      </c>
      <c r="D23" s="55">
        <v>10.0</v>
      </c>
      <c r="E23" s="100"/>
      <c r="F23" s="34">
        <f t="shared" si="2"/>
        <v>0</v>
      </c>
      <c r="G23" s="129"/>
      <c r="H23" s="129"/>
      <c r="I23" s="129"/>
      <c r="J23" s="129"/>
      <c r="K23" s="129"/>
      <c r="L23" s="129"/>
      <c r="M23" s="129"/>
      <c r="N23" s="129"/>
      <c r="O23" s="129"/>
      <c r="P23" s="129"/>
      <c r="Q23" s="129"/>
      <c r="R23" s="129"/>
      <c r="S23" s="129"/>
      <c r="T23" s="129"/>
      <c r="U23" s="129"/>
      <c r="V23" s="129"/>
      <c r="W23" s="129"/>
      <c r="X23" s="129"/>
      <c r="Y23" s="129"/>
      <c r="Z23" s="129"/>
    </row>
    <row r="24" ht="12.0" customHeight="1">
      <c r="A24" s="54"/>
      <c r="B24" s="154"/>
      <c r="C24" s="54"/>
      <c r="D24" s="55"/>
      <c r="E24" s="100"/>
      <c r="F24" s="34"/>
      <c r="G24" s="129"/>
      <c r="H24" s="129"/>
      <c r="I24" s="129"/>
      <c r="J24" s="129"/>
      <c r="K24" s="129"/>
      <c r="L24" s="129"/>
      <c r="M24" s="129"/>
      <c r="N24" s="129"/>
      <c r="O24" s="129"/>
      <c r="P24" s="129"/>
      <c r="Q24" s="129"/>
      <c r="R24" s="129"/>
      <c r="S24" s="129"/>
      <c r="T24" s="129"/>
      <c r="U24" s="129"/>
      <c r="V24" s="129"/>
      <c r="W24" s="129"/>
      <c r="X24" s="129"/>
      <c r="Y24" s="129"/>
      <c r="Z24" s="129"/>
    </row>
    <row r="25" ht="12.0" customHeight="1">
      <c r="A25" s="397">
        <f>A20+0.01</f>
        <v>1.03</v>
      </c>
      <c r="B25" s="154" t="s">
        <v>1055</v>
      </c>
      <c r="C25" s="54"/>
      <c r="D25" s="55"/>
      <c r="E25" s="100"/>
      <c r="F25" s="34"/>
      <c r="G25" s="129"/>
      <c r="H25" s="129"/>
      <c r="I25" s="129"/>
      <c r="J25" s="129"/>
      <c r="K25" s="129"/>
      <c r="L25" s="129"/>
      <c r="M25" s="129"/>
      <c r="N25" s="129"/>
      <c r="O25" s="129"/>
      <c r="P25" s="129"/>
      <c r="Q25" s="129"/>
      <c r="R25" s="129"/>
      <c r="S25" s="129"/>
      <c r="T25" s="129"/>
      <c r="U25" s="129"/>
      <c r="V25" s="129"/>
      <c r="W25" s="129"/>
      <c r="X25" s="129"/>
      <c r="Y25" s="129"/>
      <c r="Z25" s="129"/>
    </row>
    <row r="26" ht="12.0" customHeight="1">
      <c r="A26" s="54"/>
      <c r="B26" s="154" t="s">
        <v>1056</v>
      </c>
      <c r="C26" s="54" t="s">
        <v>667</v>
      </c>
      <c r="D26" s="55">
        <v>5.0</v>
      </c>
      <c r="E26" s="100"/>
      <c r="F26" s="34">
        <f>E26*D26</f>
        <v>0</v>
      </c>
      <c r="G26" s="129"/>
      <c r="H26" s="129"/>
      <c r="I26" s="129"/>
      <c r="J26" s="129"/>
      <c r="K26" s="129"/>
      <c r="L26" s="129"/>
      <c r="M26" s="129"/>
      <c r="N26" s="129"/>
      <c r="O26" s="129"/>
      <c r="P26" s="129"/>
      <c r="Q26" s="129"/>
      <c r="R26" s="129"/>
      <c r="S26" s="129"/>
      <c r="T26" s="129"/>
      <c r="U26" s="129"/>
      <c r="V26" s="129"/>
      <c r="W26" s="129"/>
      <c r="X26" s="129"/>
      <c r="Y26" s="129"/>
      <c r="Z26" s="129"/>
    </row>
    <row r="27" ht="12.0" customHeight="1">
      <c r="A27" s="54"/>
      <c r="B27" s="154"/>
      <c r="C27" s="54"/>
      <c r="D27" s="55"/>
      <c r="E27" s="100"/>
      <c r="F27" s="34"/>
      <c r="G27" s="129"/>
      <c r="H27" s="129"/>
      <c r="I27" s="129"/>
      <c r="J27" s="129"/>
      <c r="K27" s="129"/>
      <c r="L27" s="129"/>
      <c r="M27" s="129"/>
      <c r="N27" s="129"/>
      <c r="O27" s="129"/>
      <c r="P27" s="129"/>
      <c r="Q27" s="129"/>
      <c r="R27" s="129"/>
      <c r="S27" s="129"/>
      <c r="T27" s="129"/>
      <c r="U27" s="129"/>
      <c r="V27" s="129"/>
      <c r="W27" s="129"/>
      <c r="X27" s="129"/>
      <c r="Y27" s="129"/>
      <c r="Z27" s="129"/>
    </row>
    <row r="28" ht="12.0" customHeight="1">
      <c r="A28" s="397">
        <f>A25+0.01</f>
        <v>1.04</v>
      </c>
      <c r="B28" s="399" t="s">
        <v>1057</v>
      </c>
      <c r="C28" s="54" t="s">
        <v>667</v>
      </c>
      <c r="D28" s="55">
        <v>95.0</v>
      </c>
      <c r="E28" s="100"/>
      <c r="F28" s="34">
        <f>E28*D28</f>
        <v>0</v>
      </c>
      <c r="G28" s="129"/>
      <c r="H28" s="129"/>
      <c r="I28" s="129"/>
      <c r="J28" s="129"/>
      <c r="K28" s="129"/>
      <c r="L28" s="129"/>
      <c r="M28" s="129"/>
      <c r="N28" s="129"/>
      <c r="O28" s="129"/>
      <c r="P28" s="129"/>
      <c r="Q28" s="129"/>
      <c r="R28" s="129"/>
      <c r="S28" s="129"/>
      <c r="T28" s="129"/>
      <c r="U28" s="129"/>
      <c r="V28" s="129"/>
      <c r="W28" s="129"/>
      <c r="X28" s="129"/>
      <c r="Y28" s="129"/>
      <c r="Z28" s="129"/>
    </row>
    <row r="29" ht="12.0" customHeight="1">
      <c r="A29" s="54"/>
      <c r="B29" s="154"/>
      <c r="C29" s="54"/>
      <c r="D29" s="55"/>
      <c r="E29" s="100"/>
      <c r="F29" s="34"/>
      <c r="G29" s="129"/>
      <c r="H29" s="129"/>
      <c r="I29" s="129"/>
      <c r="J29" s="129"/>
      <c r="K29" s="129"/>
      <c r="L29" s="129"/>
      <c r="M29" s="129"/>
      <c r="N29" s="129"/>
      <c r="O29" s="129"/>
      <c r="P29" s="129"/>
      <c r="Q29" s="129"/>
      <c r="R29" s="129"/>
      <c r="S29" s="129"/>
      <c r="T29" s="129"/>
      <c r="U29" s="129"/>
      <c r="V29" s="129"/>
      <c r="W29" s="129"/>
      <c r="X29" s="129"/>
      <c r="Y29" s="129"/>
      <c r="Z29" s="129"/>
    </row>
    <row r="30" ht="54.75" customHeight="1">
      <c r="A30" s="397">
        <f>A28+0.01</f>
        <v>1.05</v>
      </c>
      <c r="B30" s="154" t="s">
        <v>1058</v>
      </c>
      <c r="C30" s="54" t="s">
        <v>667</v>
      </c>
      <c r="D30" s="55">
        <v>2.0</v>
      </c>
      <c r="E30" s="100"/>
      <c r="F30" s="34">
        <f>E30*D30</f>
        <v>0</v>
      </c>
      <c r="G30" s="129"/>
      <c r="H30" s="129"/>
      <c r="I30" s="129"/>
      <c r="J30" s="129"/>
      <c r="K30" s="129"/>
      <c r="L30" s="129"/>
      <c r="M30" s="129"/>
      <c r="N30" s="129"/>
      <c r="O30" s="129"/>
      <c r="P30" s="129"/>
      <c r="Q30" s="129"/>
      <c r="R30" s="129"/>
      <c r="S30" s="129"/>
      <c r="T30" s="129"/>
      <c r="U30" s="129"/>
      <c r="V30" s="129"/>
      <c r="W30" s="129"/>
      <c r="X30" s="129"/>
      <c r="Y30" s="129"/>
      <c r="Z30" s="129"/>
    </row>
    <row r="31" ht="12.0" customHeight="1">
      <c r="A31" s="397"/>
      <c r="B31" s="154"/>
      <c r="C31" s="397"/>
      <c r="D31" s="398"/>
      <c r="E31" s="100"/>
      <c r="F31" s="34"/>
      <c r="G31" s="129"/>
      <c r="H31" s="129"/>
      <c r="I31" s="129"/>
      <c r="J31" s="129"/>
      <c r="K31" s="129"/>
      <c r="L31" s="129"/>
      <c r="M31" s="129"/>
      <c r="N31" s="129"/>
      <c r="O31" s="129"/>
      <c r="P31" s="129"/>
      <c r="Q31" s="129"/>
      <c r="R31" s="129"/>
      <c r="S31" s="129"/>
      <c r="T31" s="129"/>
      <c r="U31" s="129"/>
      <c r="V31" s="129"/>
      <c r="W31" s="129"/>
      <c r="X31" s="129"/>
      <c r="Y31" s="129"/>
      <c r="Z31" s="129"/>
    </row>
    <row r="32" ht="12.0" customHeight="1">
      <c r="A32" s="397">
        <f>A30+0.01</f>
        <v>1.06</v>
      </c>
      <c r="B32" s="161" t="s">
        <v>1059</v>
      </c>
      <c r="C32" s="54"/>
      <c r="D32" s="55"/>
      <c r="E32" s="100"/>
      <c r="F32" s="34"/>
      <c r="G32" s="129"/>
      <c r="H32" s="129"/>
      <c r="I32" s="129"/>
      <c r="J32" s="129"/>
      <c r="K32" s="129"/>
      <c r="L32" s="129"/>
      <c r="M32" s="129"/>
      <c r="N32" s="129"/>
      <c r="O32" s="129"/>
      <c r="P32" s="129"/>
      <c r="Q32" s="129"/>
      <c r="R32" s="129"/>
      <c r="S32" s="129"/>
      <c r="T32" s="129"/>
      <c r="U32" s="129"/>
      <c r="V32" s="129"/>
      <c r="W32" s="129"/>
      <c r="X32" s="129"/>
      <c r="Y32" s="129"/>
      <c r="Z32" s="129"/>
    </row>
    <row r="33" ht="12.0" customHeight="1">
      <c r="A33" s="54"/>
      <c r="B33" s="154" t="s">
        <v>1060</v>
      </c>
      <c r="C33" s="54" t="s">
        <v>667</v>
      </c>
      <c r="D33" s="55">
        <v>10.0</v>
      </c>
      <c r="E33" s="100"/>
      <c r="F33" s="34">
        <f t="shared" ref="F33:F34" si="3">E33*D33</f>
        <v>0</v>
      </c>
      <c r="G33" s="129"/>
      <c r="H33" s="129"/>
      <c r="I33" s="129"/>
      <c r="J33" s="129"/>
      <c r="K33" s="129"/>
      <c r="L33" s="129"/>
      <c r="M33" s="129"/>
      <c r="N33" s="129"/>
      <c r="O33" s="129"/>
      <c r="P33" s="129"/>
      <c r="Q33" s="129"/>
      <c r="R33" s="129"/>
      <c r="S33" s="129"/>
      <c r="T33" s="129"/>
      <c r="U33" s="129"/>
      <c r="V33" s="129"/>
      <c r="W33" s="129"/>
      <c r="X33" s="129"/>
      <c r="Y33" s="129"/>
      <c r="Z33" s="129"/>
    </row>
    <row r="34" ht="12.0" customHeight="1">
      <c r="A34" s="54"/>
      <c r="B34" s="154" t="s">
        <v>1061</v>
      </c>
      <c r="C34" s="54" t="s">
        <v>667</v>
      </c>
      <c r="D34" s="55">
        <v>0.0</v>
      </c>
      <c r="E34" s="100"/>
      <c r="F34" s="34">
        <f t="shared" si="3"/>
        <v>0</v>
      </c>
      <c r="G34" s="129"/>
      <c r="H34" s="129"/>
      <c r="I34" s="129"/>
      <c r="J34" s="129"/>
      <c r="K34" s="129"/>
      <c r="L34" s="129"/>
      <c r="M34" s="129"/>
      <c r="N34" s="129"/>
      <c r="O34" s="129"/>
      <c r="P34" s="129"/>
      <c r="Q34" s="129"/>
      <c r="R34" s="129"/>
      <c r="S34" s="129"/>
      <c r="T34" s="129"/>
      <c r="U34" s="129"/>
      <c r="V34" s="129"/>
      <c r="W34" s="129"/>
      <c r="X34" s="129"/>
      <c r="Y34" s="129"/>
      <c r="Z34" s="129"/>
    </row>
    <row r="35" ht="12.0" customHeight="1">
      <c r="A35" s="54"/>
      <c r="B35" s="154"/>
      <c r="C35" s="54"/>
      <c r="D35" s="55"/>
      <c r="E35" s="100"/>
      <c r="F35" s="34"/>
      <c r="G35" s="129"/>
      <c r="H35" s="129"/>
      <c r="I35" s="129"/>
      <c r="J35" s="129"/>
      <c r="K35" s="129"/>
      <c r="L35" s="129"/>
      <c r="M35" s="129"/>
      <c r="N35" s="129"/>
      <c r="O35" s="129"/>
      <c r="P35" s="129"/>
      <c r="Q35" s="129"/>
      <c r="R35" s="129"/>
      <c r="S35" s="129"/>
      <c r="T35" s="129"/>
      <c r="U35" s="129"/>
      <c r="V35" s="129"/>
      <c r="W35" s="129"/>
      <c r="X35" s="129"/>
      <c r="Y35" s="129"/>
      <c r="Z35" s="129"/>
    </row>
    <row r="36" ht="12.0" customHeight="1">
      <c r="A36" s="397">
        <f>A32+0.01</f>
        <v>1.07</v>
      </c>
      <c r="B36" s="154" t="s">
        <v>1062</v>
      </c>
      <c r="C36" s="54"/>
      <c r="D36" s="55"/>
      <c r="E36" s="100"/>
      <c r="F36" s="34"/>
      <c r="G36" s="129"/>
      <c r="H36" s="129"/>
      <c r="I36" s="129"/>
      <c r="J36" s="129"/>
      <c r="K36" s="129"/>
      <c r="L36" s="129"/>
      <c r="M36" s="129"/>
      <c r="N36" s="129"/>
      <c r="O36" s="129"/>
      <c r="P36" s="129"/>
      <c r="Q36" s="129"/>
      <c r="R36" s="129"/>
      <c r="S36" s="129"/>
      <c r="T36" s="129"/>
      <c r="U36" s="129"/>
      <c r="V36" s="129"/>
      <c r="W36" s="129"/>
      <c r="X36" s="129"/>
      <c r="Y36" s="129"/>
      <c r="Z36" s="129"/>
    </row>
    <row r="37" ht="12.0" customHeight="1">
      <c r="A37" s="54"/>
      <c r="B37" s="154" t="s">
        <v>1063</v>
      </c>
      <c r="C37" s="54"/>
      <c r="D37" s="55"/>
      <c r="E37" s="100"/>
      <c r="F37" s="34"/>
      <c r="G37" s="129"/>
      <c r="H37" s="129"/>
      <c r="I37" s="129"/>
      <c r="J37" s="129"/>
      <c r="K37" s="129"/>
      <c r="L37" s="129"/>
      <c r="M37" s="129"/>
      <c r="N37" s="129"/>
      <c r="O37" s="129"/>
      <c r="P37" s="129"/>
      <c r="Q37" s="129"/>
      <c r="R37" s="129"/>
      <c r="S37" s="129"/>
      <c r="T37" s="129"/>
      <c r="U37" s="129"/>
      <c r="V37" s="129"/>
      <c r="W37" s="129"/>
      <c r="X37" s="129"/>
      <c r="Y37" s="129"/>
      <c r="Z37" s="129"/>
    </row>
    <row r="38" ht="12.0" customHeight="1">
      <c r="A38" s="54"/>
      <c r="B38" s="154" t="s">
        <v>1064</v>
      </c>
      <c r="C38" s="54" t="s">
        <v>667</v>
      </c>
      <c r="D38" s="55">
        <v>95.0</v>
      </c>
      <c r="E38" s="100"/>
      <c r="F38" s="34">
        <f>E38*D38</f>
        <v>0</v>
      </c>
      <c r="G38" s="129"/>
      <c r="H38" s="129"/>
      <c r="I38" s="129"/>
      <c r="J38" s="129"/>
      <c r="K38" s="129"/>
      <c r="L38" s="129"/>
      <c r="M38" s="129"/>
      <c r="N38" s="129"/>
      <c r="O38" s="129"/>
      <c r="P38" s="129"/>
      <c r="Q38" s="129"/>
      <c r="R38" s="129"/>
      <c r="S38" s="129"/>
      <c r="T38" s="129"/>
      <c r="U38" s="129"/>
      <c r="V38" s="129"/>
      <c r="W38" s="129"/>
      <c r="X38" s="129"/>
      <c r="Y38" s="129"/>
      <c r="Z38" s="129"/>
    </row>
    <row r="39" ht="12.0" customHeight="1">
      <c r="A39" s="397"/>
      <c r="B39" s="154"/>
      <c r="C39" s="397"/>
      <c r="D39" s="398"/>
      <c r="E39" s="100"/>
      <c r="F39" s="34"/>
      <c r="G39" s="129"/>
      <c r="H39" s="129"/>
      <c r="I39" s="129"/>
      <c r="J39" s="129"/>
      <c r="K39" s="129"/>
      <c r="L39" s="129"/>
      <c r="M39" s="129"/>
      <c r="N39" s="129"/>
      <c r="O39" s="129"/>
      <c r="P39" s="129"/>
      <c r="Q39" s="129"/>
      <c r="R39" s="129"/>
      <c r="S39" s="129"/>
      <c r="T39" s="129"/>
      <c r="U39" s="129"/>
      <c r="V39" s="129"/>
      <c r="W39" s="129"/>
      <c r="X39" s="129"/>
      <c r="Y39" s="129"/>
      <c r="Z39" s="129"/>
    </row>
    <row r="40" ht="12.0" customHeight="1">
      <c r="A40" s="397">
        <f>A36+0.01</f>
        <v>1.08</v>
      </c>
      <c r="B40" s="154" t="s">
        <v>1065</v>
      </c>
      <c r="C40" s="54" t="s">
        <v>667</v>
      </c>
      <c r="D40" s="55">
        <v>5.0</v>
      </c>
      <c r="E40" s="100"/>
      <c r="F40" s="34">
        <f>E40*D40</f>
        <v>0</v>
      </c>
      <c r="G40" s="129"/>
      <c r="H40" s="129"/>
      <c r="I40" s="129"/>
      <c r="J40" s="129"/>
      <c r="K40" s="129"/>
      <c r="L40" s="129"/>
      <c r="M40" s="129"/>
      <c r="N40" s="129"/>
      <c r="O40" s="129"/>
      <c r="P40" s="129"/>
      <c r="Q40" s="129"/>
      <c r="R40" s="129"/>
      <c r="S40" s="129"/>
      <c r="T40" s="129"/>
      <c r="U40" s="129"/>
      <c r="V40" s="129"/>
      <c r="W40" s="129"/>
      <c r="X40" s="129"/>
      <c r="Y40" s="129"/>
      <c r="Z40" s="129"/>
    </row>
    <row r="41" ht="12.0" customHeight="1">
      <c r="A41" s="397"/>
      <c r="B41" s="145"/>
      <c r="C41" s="54"/>
      <c r="D41" s="55"/>
      <c r="E41" s="100"/>
      <c r="F41" s="34"/>
      <c r="G41" s="129"/>
      <c r="H41" s="129"/>
      <c r="I41" s="129"/>
      <c r="J41" s="129"/>
      <c r="K41" s="129"/>
      <c r="L41" s="129"/>
      <c r="M41" s="129"/>
      <c r="N41" s="129"/>
      <c r="O41" s="129"/>
      <c r="P41" s="129"/>
      <c r="Q41" s="129"/>
      <c r="R41" s="129"/>
      <c r="S41" s="129"/>
      <c r="T41" s="129"/>
      <c r="U41" s="129"/>
      <c r="V41" s="129"/>
      <c r="W41" s="129"/>
      <c r="X41" s="129"/>
      <c r="Y41" s="129"/>
      <c r="Z41" s="129"/>
    </row>
    <row r="42" ht="12.0" customHeight="1">
      <c r="A42" s="397">
        <f>A40+0.01</f>
        <v>1.09</v>
      </c>
      <c r="B42" s="399" t="s">
        <v>1066</v>
      </c>
      <c r="C42" s="54" t="s">
        <v>667</v>
      </c>
      <c r="D42" s="55">
        <v>66.0</v>
      </c>
      <c r="E42" s="100"/>
      <c r="F42" s="34">
        <f>E42*D42</f>
        <v>0</v>
      </c>
      <c r="G42" s="129"/>
      <c r="H42" s="129"/>
      <c r="I42" s="129"/>
      <c r="J42" s="129"/>
      <c r="K42" s="129"/>
      <c r="L42" s="129"/>
      <c r="M42" s="129"/>
      <c r="N42" s="129"/>
      <c r="O42" s="129"/>
      <c r="P42" s="129"/>
      <c r="Q42" s="129"/>
      <c r="R42" s="129"/>
      <c r="S42" s="129"/>
      <c r="T42" s="129"/>
      <c r="U42" s="129"/>
      <c r="V42" s="129"/>
      <c r="W42" s="129"/>
      <c r="X42" s="129"/>
      <c r="Y42" s="129"/>
      <c r="Z42" s="129"/>
    </row>
    <row r="43" ht="12.0" customHeight="1">
      <c r="A43" s="397"/>
      <c r="B43" s="145"/>
      <c r="C43" s="54"/>
      <c r="D43" s="55"/>
      <c r="E43" s="100"/>
      <c r="F43" s="34"/>
      <c r="G43" s="129"/>
      <c r="H43" s="129"/>
      <c r="I43" s="129"/>
      <c r="J43" s="129"/>
      <c r="K43" s="129"/>
      <c r="L43" s="129"/>
      <c r="M43" s="129"/>
      <c r="N43" s="129"/>
      <c r="O43" s="129"/>
      <c r="P43" s="129"/>
      <c r="Q43" s="129"/>
      <c r="R43" s="129"/>
      <c r="S43" s="129"/>
      <c r="T43" s="129"/>
      <c r="U43" s="129"/>
      <c r="V43" s="129"/>
      <c r="W43" s="129"/>
      <c r="X43" s="129"/>
      <c r="Y43" s="129"/>
      <c r="Z43" s="129"/>
    </row>
    <row r="44" ht="12.0" customHeight="1">
      <c r="A44" s="397">
        <f>A42+0.01</f>
        <v>1.1</v>
      </c>
      <c r="B44" s="399" t="s">
        <v>1067</v>
      </c>
      <c r="C44" s="54"/>
      <c r="D44" s="55"/>
      <c r="E44" s="100"/>
      <c r="F44" s="34"/>
      <c r="G44" s="129"/>
      <c r="H44" s="129"/>
      <c r="I44" s="129"/>
      <c r="J44" s="129"/>
      <c r="K44" s="129"/>
      <c r="L44" s="129"/>
      <c r="M44" s="129"/>
      <c r="N44" s="129"/>
      <c r="O44" s="129"/>
      <c r="P44" s="129"/>
      <c r="Q44" s="129"/>
      <c r="R44" s="129"/>
      <c r="S44" s="129"/>
      <c r="T44" s="129"/>
      <c r="U44" s="129"/>
      <c r="V44" s="129"/>
      <c r="W44" s="129"/>
      <c r="X44" s="129"/>
      <c r="Y44" s="129"/>
      <c r="Z44" s="129"/>
    </row>
    <row r="45" ht="12.0" customHeight="1">
      <c r="A45" s="397"/>
      <c r="B45" s="399" t="s">
        <v>1068</v>
      </c>
      <c r="C45" s="54" t="s">
        <v>667</v>
      </c>
      <c r="D45" s="55">
        <v>0.0</v>
      </c>
      <c r="E45" s="100"/>
      <c r="F45" s="34">
        <f t="shared" ref="F45:F46" si="4">E45*D45</f>
        <v>0</v>
      </c>
      <c r="G45" s="129"/>
      <c r="H45" s="129"/>
      <c r="I45" s="129"/>
      <c r="J45" s="129"/>
      <c r="K45" s="129"/>
      <c r="L45" s="129"/>
      <c r="M45" s="129"/>
      <c r="N45" s="129"/>
      <c r="O45" s="129"/>
      <c r="P45" s="129"/>
      <c r="Q45" s="129"/>
      <c r="R45" s="129"/>
      <c r="S45" s="129"/>
      <c r="T45" s="129"/>
      <c r="U45" s="129"/>
      <c r="V45" s="129"/>
      <c r="W45" s="129"/>
      <c r="X45" s="129"/>
      <c r="Y45" s="129"/>
      <c r="Z45" s="129"/>
    </row>
    <row r="46" ht="12.0" customHeight="1">
      <c r="A46" s="397"/>
      <c r="B46" s="399" t="s">
        <v>1069</v>
      </c>
      <c r="C46" s="54" t="s">
        <v>667</v>
      </c>
      <c r="D46" s="55">
        <v>5.0</v>
      </c>
      <c r="E46" s="100"/>
      <c r="F46" s="34">
        <f t="shared" si="4"/>
        <v>0</v>
      </c>
      <c r="G46" s="129"/>
      <c r="H46" s="129"/>
      <c r="I46" s="129"/>
      <c r="J46" s="129"/>
      <c r="K46" s="129"/>
      <c r="L46" s="129"/>
      <c r="M46" s="129"/>
      <c r="N46" s="129"/>
      <c r="O46" s="129"/>
      <c r="P46" s="129"/>
      <c r="Q46" s="129"/>
      <c r="R46" s="129"/>
      <c r="S46" s="129"/>
      <c r="T46" s="129"/>
      <c r="U46" s="129"/>
      <c r="V46" s="129"/>
      <c r="W46" s="129"/>
      <c r="X46" s="129"/>
      <c r="Y46" s="129"/>
      <c r="Z46" s="129"/>
    </row>
    <row r="47" ht="12.0" customHeight="1">
      <c r="A47" s="397"/>
      <c r="B47" s="154"/>
      <c r="C47" s="54"/>
      <c r="D47" s="55"/>
      <c r="E47" s="100"/>
      <c r="F47" s="34"/>
      <c r="G47" s="129"/>
      <c r="H47" s="129"/>
      <c r="I47" s="129"/>
      <c r="J47" s="129"/>
      <c r="K47" s="129"/>
      <c r="L47" s="129"/>
      <c r="M47" s="129"/>
      <c r="N47" s="129"/>
      <c r="O47" s="129"/>
      <c r="P47" s="129"/>
      <c r="Q47" s="129"/>
      <c r="R47" s="129"/>
      <c r="S47" s="129"/>
      <c r="T47" s="129"/>
      <c r="U47" s="129"/>
      <c r="V47" s="129"/>
      <c r="W47" s="129"/>
      <c r="X47" s="129"/>
      <c r="Y47" s="129"/>
      <c r="Z47" s="129"/>
    </row>
    <row r="48" ht="12.0" customHeight="1">
      <c r="A48" s="397">
        <f>A44+0.01</f>
        <v>1.11</v>
      </c>
      <c r="B48" s="399" t="s">
        <v>1070</v>
      </c>
      <c r="C48" s="54"/>
      <c r="D48" s="55"/>
      <c r="E48" s="100"/>
      <c r="F48" s="34"/>
      <c r="G48" s="129"/>
      <c r="H48" s="129"/>
      <c r="I48" s="129"/>
      <c r="J48" s="129"/>
      <c r="K48" s="129"/>
      <c r="L48" s="129"/>
      <c r="M48" s="129"/>
      <c r="N48" s="129"/>
      <c r="O48" s="129"/>
      <c r="P48" s="129"/>
      <c r="Q48" s="129"/>
      <c r="R48" s="129"/>
      <c r="S48" s="129"/>
      <c r="T48" s="129"/>
      <c r="U48" s="129"/>
      <c r="V48" s="129"/>
      <c r="W48" s="129"/>
      <c r="X48" s="129"/>
      <c r="Y48" s="129"/>
      <c r="Z48" s="129"/>
    </row>
    <row r="49" ht="12.0" customHeight="1">
      <c r="A49" s="397"/>
      <c r="B49" s="399" t="s">
        <v>1068</v>
      </c>
      <c r="C49" s="54" t="s">
        <v>667</v>
      </c>
      <c r="D49" s="55">
        <v>0.0</v>
      </c>
      <c r="E49" s="100"/>
      <c r="F49" s="34">
        <f t="shared" ref="F49:F50" si="5">E49*D49</f>
        <v>0</v>
      </c>
      <c r="G49" s="129"/>
      <c r="H49" s="129"/>
      <c r="I49" s="129"/>
      <c r="J49" s="129"/>
      <c r="K49" s="129"/>
      <c r="L49" s="129"/>
      <c r="M49" s="129"/>
      <c r="N49" s="129"/>
      <c r="O49" s="129"/>
      <c r="P49" s="129"/>
      <c r="Q49" s="129"/>
      <c r="R49" s="129"/>
      <c r="S49" s="129"/>
      <c r="T49" s="129"/>
      <c r="U49" s="129"/>
      <c r="V49" s="129"/>
      <c r="W49" s="129"/>
      <c r="X49" s="129"/>
      <c r="Y49" s="129"/>
      <c r="Z49" s="129"/>
    </row>
    <row r="50" ht="12.0" customHeight="1">
      <c r="A50" s="397"/>
      <c r="B50" s="399" t="s">
        <v>1069</v>
      </c>
      <c r="C50" s="54" t="s">
        <v>667</v>
      </c>
      <c r="D50" s="55">
        <v>5.0</v>
      </c>
      <c r="E50" s="100"/>
      <c r="F50" s="34">
        <f t="shared" si="5"/>
        <v>0</v>
      </c>
      <c r="G50" s="129"/>
      <c r="H50" s="129"/>
      <c r="I50" s="129"/>
      <c r="J50" s="129"/>
      <c r="K50" s="129"/>
      <c r="L50" s="129"/>
      <c r="M50" s="129"/>
      <c r="N50" s="129"/>
      <c r="O50" s="129"/>
      <c r="P50" s="129"/>
      <c r="Q50" s="129"/>
      <c r="R50" s="129"/>
      <c r="S50" s="129"/>
      <c r="T50" s="129"/>
      <c r="U50" s="129"/>
      <c r="V50" s="129"/>
      <c r="W50" s="129"/>
      <c r="X50" s="129"/>
      <c r="Y50" s="129"/>
      <c r="Z50" s="129"/>
    </row>
    <row r="51" ht="12.0" customHeight="1">
      <c r="A51" s="397"/>
      <c r="B51" s="154"/>
      <c r="C51" s="54"/>
      <c r="D51" s="55"/>
      <c r="E51" s="100"/>
      <c r="F51" s="34"/>
      <c r="G51" s="129"/>
      <c r="H51" s="129"/>
      <c r="I51" s="129"/>
      <c r="J51" s="129"/>
      <c r="K51" s="129"/>
      <c r="L51" s="129"/>
      <c r="M51" s="129"/>
      <c r="N51" s="129"/>
      <c r="O51" s="129"/>
      <c r="P51" s="129"/>
      <c r="Q51" s="129"/>
      <c r="R51" s="129"/>
      <c r="S51" s="129"/>
      <c r="T51" s="129"/>
      <c r="U51" s="129"/>
      <c r="V51" s="129"/>
      <c r="W51" s="129"/>
      <c r="X51" s="129"/>
      <c r="Y51" s="129"/>
      <c r="Z51" s="129"/>
    </row>
    <row r="52" ht="12.0" customHeight="1">
      <c r="A52" s="397">
        <f>A48+0.01</f>
        <v>1.12</v>
      </c>
      <c r="B52" s="154" t="s">
        <v>1071</v>
      </c>
      <c r="C52" s="54"/>
      <c r="D52" s="55"/>
      <c r="E52" s="100"/>
      <c r="F52" s="34"/>
      <c r="G52" s="129"/>
      <c r="H52" s="129"/>
      <c r="I52" s="129"/>
      <c r="J52" s="129"/>
      <c r="K52" s="129"/>
      <c r="L52" s="129"/>
      <c r="M52" s="129"/>
      <c r="N52" s="129"/>
      <c r="O52" s="129"/>
      <c r="P52" s="129"/>
      <c r="Q52" s="129"/>
      <c r="R52" s="129"/>
      <c r="S52" s="129"/>
      <c r="T52" s="129"/>
      <c r="U52" s="129"/>
      <c r="V52" s="129"/>
      <c r="W52" s="129"/>
      <c r="X52" s="129"/>
      <c r="Y52" s="129"/>
      <c r="Z52" s="129"/>
    </row>
    <row r="53" ht="12.0" customHeight="1">
      <c r="A53" s="397"/>
      <c r="B53" s="154" t="s">
        <v>1072</v>
      </c>
      <c r="C53" s="54"/>
      <c r="D53" s="55"/>
      <c r="E53" s="100"/>
      <c r="F53" s="34"/>
      <c r="G53" s="129"/>
      <c r="H53" s="129"/>
      <c r="I53" s="129"/>
      <c r="J53" s="129"/>
      <c r="K53" s="129"/>
      <c r="L53" s="129"/>
      <c r="M53" s="129"/>
      <c r="N53" s="129"/>
      <c r="O53" s="129"/>
      <c r="P53" s="129"/>
      <c r="Q53" s="129"/>
      <c r="R53" s="129"/>
      <c r="S53" s="129"/>
      <c r="T53" s="129"/>
      <c r="U53" s="129"/>
      <c r="V53" s="129"/>
      <c r="W53" s="129"/>
      <c r="X53" s="129"/>
      <c r="Y53" s="129"/>
      <c r="Z53" s="129"/>
    </row>
    <row r="54" ht="12.0" customHeight="1">
      <c r="A54" s="397"/>
      <c r="B54" s="154" t="s">
        <v>1073</v>
      </c>
      <c r="C54" s="54" t="s">
        <v>667</v>
      </c>
      <c r="D54" s="55">
        <v>0.0</v>
      </c>
      <c r="E54" s="100"/>
      <c r="F54" s="34">
        <f>E54*D54</f>
        <v>0</v>
      </c>
      <c r="G54" s="129"/>
      <c r="H54" s="129"/>
      <c r="I54" s="129"/>
      <c r="J54" s="129"/>
      <c r="K54" s="129"/>
      <c r="L54" s="129"/>
      <c r="M54" s="129"/>
      <c r="N54" s="129"/>
      <c r="O54" s="129"/>
      <c r="P54" s="129"/>
      <c r="Q54" s="129"/>
      <c r="R54" s="129"/>
      <c r="S54" s="129"/>
      <c r="T54" s="129"/>
      <c r="U54" s="129"/>
      <c r="V54" s="129"/>
      <c r="W54" s="129"/>
      <c r="X54" s="129"/>
      <c r="Y54" s="129"/>
      <c r="Z54" s="129"/>
    </row>
    <row r="55" ht="12.0" customHeight="1">
      <c r="A55" s="397"/>
      <c r="B55" s="154"/>
      <c r="C55" s="54"/>
      <c r="D55" s="55"/>
      <c r="E55" s="100"/>
      <c r="F55" s="34"/>
      <c r="G55" s="129"/>
      <c r="H55" s="129"/>
      <c r="I55" s="129"/>
      <c r="J55" s="129"/>
      <c r="K55" s="129"/>
      <c r="L55" s="129"/>
      <c r="M55" s="129"/>
      <c r="N55" s="129"/>
      <c r="O55" s="129"/>
      <c r="P55" s="129"/>
      <c r="Q55" s="129"/>
      <c r="R55" s="129"/>
      <c r="S55" s="129"/>
      <c r="T55" s="129"/>
      <c r="U55" s="129"/>
      <c r="V55" s="129"/>
      <c r="W55" s="129"/>
      <c r="X55" s="129"/>
      <c r="Y55" s="129"/>
      <c r="Z55" s="129"/>
    </row>
    <row r="56" ht="12.0" customHeight="1">
      <c r="A56" s="397">
        <f>A52+0.01</f>
        <v>1.13</v>
      </c>
      <c r="B56" s="154" t="s">
        <v>1074</v>
      </c>
      <c r="C56" s="54"/>
      <c r="D56" s="55"/>
      <c r="E56" s="100"/>
      <c r="F56" s="34"/>
      <c r="G56" s="129"/>
      <c r="H56" s="129"/>
      <c r="I56" s="129"/>
      <c r="J56" s="129"/>
      <c r="K56" s="129"/>
      <c r="L56" s="129"/>
      <c r="M56" s="129"/>
      <c r="N56" s="129"/>
      <c r="O56" s="129"/>
      <c r="P56" s="129"/>
      <c r="Q56" s="129"/>
      <c r="R56" s="129"/>
      <c r="S56" s="129"/>
      <c r="T56" s="129"/>
      <c r="U56" s="129"/>
      <c r="V56" s="129"/>
      <c r="W56" s="129"/>
      <c r="X56" s="129"/>
      <c r="Y56" s="129"/>
      <c r="Z56" s="129"/>
    </row>
    <row r="57" ht="12.0" customHeight="1">
      <c r="A57" s="397"/>
      <c r="B57" s="154" t="s">
        <v>1075</v>
      </c>
      <c r="C57" s="54"/>
      <c r="D57" s="55"/>
      <c r="E57" s="100"/>
      <c r="F57" s="34"/>
      <c r="G57" s="129"/>
      <c r="H57" s="129"/>
      <c r="I57" s="129"/>
      <c r="J57" s="129"/>
      <c r="K57" s="129"/>
      <c r="L57" s="129"/>
      <c r="M57" s="129"/>
      <c r="N57" s="129"/>
      <c r="O57" s="129"/>
      <c r="P57" s="129"/>
      <c r="Q57" s="129"/>
      <c r="R57" s="129"/>
      <c r="S57" s="129"/>
      <c r="T57" s="129"/>
      <c r="U57" s="129"/>
      <c r="V57" s="129"/>
      <c r="W57" s="129"/>
      <c r="X57" s="129"/>
      <c r="Y57" s="129"/>
      <c r="Z57" s="129"/>
    </row>
    <row r="58" ht="12.0" customHeight="1">
      <c r="A58" s="397"/>
      <c r="B58" s="154" t="s">
        <v>1076</v>
      </c>
      <c r="C58" s="54" t="s">
        <v>667</v>
      </c>
      <c r="D58" s="55">
        <v>0.0</v>
      </c>
      <c r="E58" s="100"/>
      <c r="F58" s="34">
        <f>E58*D58</f>
        <v>0</v>
      </c>
      <c r="G58" s="129"/>
      <c r="H58" s="129"/>
      <c r="I58" s="129"/>
      <c r="J58" s="129"/>
      <c r="K58" s="129"/>
      <c r="L58" s="129"/>
      <c r="M58" s="129"/>
      <c r="N58" s="129"/>
      <c r="O58" s="129"/>
      <c r="P58" s="129"/>
      <c r="Q58" s="129"/>
      <c r="R58" s="129"/>
      <c r="S58" s="129"/>
      <c r="T58" s="129"/>
      <c r="U58" s="129"/>
      <c r="V58" s="129"/>
      <c r="W58" s="129"/>
      <c r="X58" s="129"/>
      <c r="Y58" s="129"/>
      <c r="Z58" s="129"/>
    </row>
    <row r="59" ht="12.0" customHeight="1">
      <c r="A59" s="397"/>
      <c r="B59" s="154"/>
      <c r="C59" s="54"/>
      <c r="D59" s="55"/>
      <c r="E59" s="100"/>
      <c r="F59" s="34"/>
      <c r="G59" s="129"/>
      <c r="H59" s="129"/>
      <c r="I59" s="129"/>
      <c r="J59" s="129"/>
      <c r="K59" s="129"/>
      <c r="L59" s="129"/>
      <c r="M59" s="129"/>
      <c r="N59" s="129"/>
      <c r="O59" s="129"/>
      <c r="P59" s="129"/>
      <c r="Q59" s="129"/>
      <c r="R59" s="129"/>
      <c r="S59" s="129"/>
      <c r="T59" s="129"/>
      <c r="U59" s="129"/>
      <c r="V59" s="129"/>
      <c r="W59" s="129"/>
      <c r="X59" s="129"/>
      <c r="Y59" s="129"/>
      <c r="Z59" s="129"/>
    </row>
    <row r="60" ht="12.0" customHeight="1">
      <c r="A60" s="397"/>
      <c r="B60" s="145"/>
      <c r="C60" s="54"/>
      <c r="D60" s="55"/>
      <c r="E60" s="100"/>
      <c r="F60" s="34"/>
      <c r="G60" s="129"/>
      <c r="H60" s="129"/>
      <c r="I60" s="129"/>
      <c r="J60" s="129"/>
      <c r="K60" s="129"/>
      <c r="L60" s="129"/>
      <c r="M60" s="129"/>
      <c r="N60" s="129"/>
      <c r="O60" s="129"/>
      <c r="P60" s="129"/>
      <c r="Q60" s="129"/>
      <c r="R60" s="129"/>
      <c r="S60" s="129"/>
      <c r="T60" s="129"/>
      <c r="U60" s="129"/>
      <c r="V60" s="129"/>
      <c r="W60" s="129"/>
      <c r="X60" s="129"/>
      <c r="Y60" s="129"/>
      <c r="Z60" s="129"/>
    </row>
    <row r="61" ht="12.0" customHeight="1">
      <c r="A61" s="400"/>
      <c r="B61" s="394" t="s">
        <v>1077</v>
      </c>
      <c r="C61" s="395"/>
      <c r="D61" s="395"/>
      <c r="E61" s="396"/>
      <c r="F61" s="396">
        <f>SUM(F17:F60)</f>
        <v>0</v>
      </c>
      <c r="G61" s="129"/>
      <c r="H61" s="129"/>
      <c r="I61" s="129"/>
      <c r="J61" s="129"/>
      <c r="K61" s="129"/>
      <c r="L61" s="129"/>
      <c r="M61" s="129"/>
      <c r="N61" s="129"/>
      <c r="O61" s="129"/>
      <c r="P61" s="129"/>
      <c r="Q61" s="129"/>
      <c r="R61" s="129"/>
      <c r="S61" s="129"/>
      <c r="T61" s="129"/>
      <c r="U61" s="129"/>
      <c r="V61" s="129"/>
      <c r="W61" s="129"/>
      <c r="X61" s="129"/>
      <c r="Y61" s="129"/>
      <c r="Z61" s="129"/>
    </row>
    <row r="62" ht="12.0" customHeight="1">
      <c r="A62" s="397"/>
      <c r="B62" s="145"/>
      <c r="C62" s="54"/>
      <c r="D62" s="55"/>
      <c r="E62" s="100"/>
      <c r="F62" s="34"/>
      <c r="G62" s="129"/>
      <c r="H62" s="129"/>
      <c r="I62" s="129"/>
      <c r="J62" s="129"/>
      <c r="K62" s="129"/>
      <c r="L62" s="129"/>
      <c r="M62" s="129"/>
      <c r="N62" s="129"/>
      <c r="O62" s="129"/>
      <c r="P62" s="129"/>
      <c r="Q62" s="129"/>
      <c r="R62" s="129"/>
      <c r="S62" s="129"/>
      <c r="T62" s="129"/>
      <c r="U62" s="129"/>
      <c r="V62" s="129"/>
      <c r="W62" s="129"/>
      <c r="X62" s="129"/>
      <c r="Y62" s="129"/>
      <c r="Z62" s="129"/>
    </row>
    <row r="63" ht="12.0" customHeight="1">
      <c r="A63" s="400">
        <v>2.0</v>
      </c>
      <c r="B63" s="394" t="s">
        <v>1078</v>
      </c>
      <c r="C63" s="395"/>
      <c r="D63" s="395"/>
      <c r="E63" s="396"/>
      <c r="F63" s="396"/>
      <c r="G63" s="129"/>
      <c r="H63" s="129"/>
      <c r="I63" s="129"/>
      <c r="J63" s="129"/>
      <c r="K63" s="129"/>
      <c r="L63" s="129"/>
      <c r="M63" s="129"/>
      <c r="N63" s="129"/>
      <c r="O63" s="129"/>
      <c r="P63" s="129"/>
      <c r="Q63" s="129"/>
      <c r="R63" s="129"/>
      <c r="S63" s="129"/>
      <c r="T63" s="129"/>
      <c r="U63" s="129"/>
      <c r="V63" s="129"/>
      <c r="W63" s="129"/>
      <c r="X63" s="129"/>
      <c r="Y63" s="129"/>
      <c r="Z63" s="129"/>
    </row>
    <row r="64" ht="12.0" customHeight="1">
      <c r="A64" s="397"/>
      <c r="B64" s="154"/>
      <c r="C64" s="54"/>
      <c r="D64" s="55"/>
      <c r="E64" s="100"/>
      <c r="F64" s="34"/>
      <c r="G64" s="129"/>
      <c r="H64" s="129"/>
      <c r="I64" s="129"/>
      <c r="J64" s="129"/>
      <c r="K64" s="129"/>
      <c r="L64" s="129"/>
      <c r="M64" s="129"/>
      <c r="N64" s="129"/>
      <c r="O64" s="129"/>
      <c r="P64" s="129"/>
      <c r="Q64" s="129"/>
      <c r="R64" s="129"/>
      <c r="S64" s="129"/>
      <c r="T64" s="129"/>
      <c r="U64" s="129"/>
      <c r="V64" s="129"/>
      <c r="W64" s="129"/>
      <c r="X64" s="129"/>
      <c r="Y64" s="129"/>
      <c r="Z64" s="129"/>
    </row>
    <row r="65" ht="12.0" customHeight="1">
      <c r="A65" s="397">
        <f>A63+0.01</f>
        <v>2.01</v>
      </c>
      <c r="B65" s="154" t="s">
        <v>1079</v>
      </c>
      <c r="C65" s="54"/>
      <c r="D65" s="55"/>
      <c r="E65" s="100"/>
      <c r="F65" s="34"/>
      <c r="G65" s="129"/>
      <c r="H65" s="129"/>
      <c r="I65" s="129"/>
      <c r="J65" s="129"/>
      <c r="K65" s="129"/>
      <c r="L65" s="129"/>
      <c r="M65" s="129"/>
      <c r="N65" s="129"/>
      <c r="O65" s="129"/>
      <c r="P65" s="129"/>
      <c r="Q65" s="129"/>
      <c r="R65" s="129"/>
      <c r="S65" s="129"/>
      <c r="T65" s="129"/>
      <c r="U65" s="129"/>
      <c r="V65" s="129"/>
      <c r="W65" s="129"/>
      <c r="X65" s="129"/>
      <c r="Y65" s="129"/>
      <c r="Z65" s="129"/>
    </row>
    <row r="66" ht="12.0" customHeight="1">
      <c r="A66" s="54"/>
      <c r="B66" s="154" t="s">
        <v>1080</v>
      </c>
      <c r="C66" s="54" t="s">
        <v>1049</v>
      </c>
      <c r="D66" s="55">
        <v>0.0</v>
      </c>
      <c r="E66" s="100"/>
      <c r="F66" s="34">
        <f t="shared" ref="F66:F72" si="6">E66*D66</f>
        <v>0</v>
      </c>
      <c r="G66" s="129"/>
      <c r="H66" s="129"/>
      <c r="I66" s="129"/>
      <c r="J66" s="129"/>
      <c r="K66" s="129"/>
      <c r="L66" s="129"/>
      <c r="M66" s="129"/>
      <c r="N66" s="129"/>
      <c r="O66" s="129"/>
      <c r="P66" s="129"/>
      <c r="Q66" s="129"/>
      <c r="R66" s="129"/>
      <c r="S66" s="129"/>
      <c r="T66" s="129"/>
      <c r="U66" s="129"/>
      <c r="V66" s="129"/>
      <c r="W66" s="129"/>
      <c r="X66" s="129"/>
      <c r="Y66" s="129"/>
      <c r="Z66" s="129"/>
    </row>
    <row r="67" ht="12.0" customHeight="1">
      <c r="A67" s="54"/>
      <c r="B67" s="154" t="s">
        <v>1081</v>
      </c>
      <c r="C67" s="54" t="s">
        <v>1049</v>
      </c>
      <c r="D67" s="55">
        <f>925+35</f>
        <v>960</v>
      </c>
      <c r="E67" s="100"/>
      <c r="F67" s="34">
        <f t="shared" si="6"/>
        <v>0</v>
      </c>
      <c r="G67" s="129"/>
      <c r="H67" s="129"/>
      <c r="I67" s="129"/>
      <c r="J67" s="129"/>
      <c r="K67" s="129"/>
      <c r="L67" s="129"/>
      <c r="M67" s="129"/>
      <c r="N67" s="129"/>
      <c r="O67" s="129"/>
      <c r="P67" s="129"/>
      <c r="Q67" s="129"/>
      <c r="R67" s="129"/>
      <c r="S67" s="129"/>
      <c r="T67" s="129"/>
      <c r="U67" s="129"/>
      <c r="V67" s="129"/>
      <c r="W67" s="129"/>
      <c r="X67" s="129"/>
      <c r="Y67" s="129"/>
      <c r="Z67" s="129"/>
    </row>
    <row r="68" ht="12.0" customHeight="1">
      <c r="A68" s="54"/>
      <c r="B68" s="154" t="s">
        <v>1082</v>
      </c>
      <c r="C68" s="54" t="s">
        <v>1049</v>
      </c>
      <c r="D68" s="55">
        <v>125.0</v>
      </c>
      <c r="E68" s="100"/>
      <c r="F68" s="34">
        <f t="shared" si="6"/>
        <v>0</v>
      </c>
      <c r="G68" s="129"/>
      <c r="H68" s="129"/>
      <c r="I68" s="129"/>
      <c r="J68" s="129"/>
      <c r="K68" s="129"/>
      <c r="L68" s="129"/>
      <c r="M68" s="129"/>
      <c r="N68" s="129"/>
      <c r="O68" s="129"/>
      <c r="P68" s="129"/>
      <c r="Q68" s="129"/>
      <c r="R68" s="129"/>
      <c r="S68" s="129"/>
      <c r="T68" s="129"/>
      <c r="U68" s="129"/>
      <c r="V68" s="129"/>
      <c r="W68" s="129"/>
      <c r="X68" s="129"/>
      <c r="Y68" s="129"/>
      <c r="Z68" s="129"/>
    </row>
    <row r="69" ht="12.0" customHeight="1">
      <c r="A69" s="54"/>
      <c r="B69" s="154" t="s">
        <v>1083</v>
      </c>
      <c r="C69" s="54" t="s">
        <v>1049</v>
      </c>
      <c r="D69" s="55">
        <v>45.0</v>
      </c>
      <c r="E69" s="100"/>
      <c r="F69" s="34">
        <f t="shared" si="6"/>
        <v>0</v>
      </c>
      <c r="G69" s="129"/>
      <c r="H69" s="129"/>
      <c r="I69" s="129"/>
      <c r="J69" s="129"/>
      <c r="K69" s="129"/>
      <c r="L69" s="129"/>
      <c r="M69" s="129"/>
      <c r="N69" s="129"/>
      <c r="O69" s="129"/>
      <c r="P69" s="129"/>
      <c r="Q69" s="129"/>
      <c r="R69" s="129"/>
      <c r="S69" s="129"/>
      <c r="T69" s="129"/>
      <c r="U69" s="129"/>
      <c r="V69" s="129"/>
      <c r="W69" s="129"/>
      <c r="X69" s="129"/>
      <c r="Y69" s="129"/>
      <c r="Z69" s="129"/>
    </row>
    <row r="70" ht="12.0" customHeight="1">
      <c r="A70" s="54"/>
      <c r="B70" s="154" t="s">
        <v>1084</v>
      </c>
      <c r="C70" s="54" t="s">
        <v>1049</v>
      </c>
      <c r="D70" s="55">
        <v>65.0</v>
      </c>
      <c r="E70" s="100"/>
      <c r="F70" s="34">
        <f t="shared" si="6"/>
        <v>0</v>
      </c>
      <c r="G70" s="129"/>
      <c r="H70" s="129"/>
      <c r="I70" s="129"/>
      <c r="J70" s="129"/>
      <c r="K70" s="129"/>
      <c r="L70" s="129"/>
      <c r="M70" s="129"/>
      <c r="N70" s="129"/>
      <c r="O70" s="129"/>
      <c r="P70" s="129"/>
      <c r="Q70" s="129"/>
      <c r="R70" s="129"/>
      <c r="S70" s="129"/>
      <c r="T70" s="129"/>
      <c r="U70" s="129"/>
      <c r="V70" s="129"/>
      <c r="W70" s="129"/>
      <c r="X70" s="129"/>
      <c r="Y70" s="129"/>
      <c r="Z70" s="129"/>
    </row>
    <row r="71" ht="12.0" customHeight="1">
      <c r="A71" s="54"/>
      <c r="B71" s="154" t="s">
        <v>1085</v>
      </c>
      <c r="C71" s="54" t="s">
        <v>1049</v>
      </c>
      <c r="D71" s="55">
        <v>35.0</v>
      </c>
      <c r="E71" s="100"/>
      <c r="F71" s="34">
        <f t="shared" si="6"/>
        <v>0</v>
      </c>
      <c r="G71" s="129"/>
      <c r="H71" s="129"/>
      <c r="I71" s="129"/>
      <c r="J71" s="129"/>
      <c r="K71" s="129"/>
      <c r="L71" s="129"/>
      <c r="M71" s="129"/>
      <c r="N71" s="129"/>
      <c r="O71" s="129"/>
      <c r="P71" s="129"/>
      <c r="Q71" s="129"/>
      <c r="R71" s="129"/>
      <c r="S71" s="129"/>
      <c r="T71" s="129"/>
      <c r="U71" s="129"/>
      <c r="V71" s="129"/>
      <c r="W71" s="129"/>
      <c r="X71" s="129"/>
      <c r="Y71" s="129"/>
      <c r="Z71" s="129"/>
    </row>
    <row r="72" ht="12.0" customHeight="1">
      <c r="A72" s="54"/>
      <c r="B72" s="154" t="s">
        <v>1086</v>
      </c>
      <c r="C72" s="54" t="s">
        <v>1049</v>
      </c>
      <c r="D72" s="55">
        <v>15.0</v>
      </c>
      <c r="E72" s="100"/>
      <c r="F72" s="34">
        <f t="shared" si="6"/>
        <v>0</v>
      </c>
      <c r="G72" s="129"/>
      <c r="H72" s="129"/>
      <c r="I72" s="129"/>
      <c r="J72" s="129"/>
      <c r="K72" s="129"/>
      <c r="L72" s="129"/>
      <c r="M72" s="129"/>
      <c r="N72" s="129"/>
      <c r="O72" s="129"/>
      <c r="P72" s="129"/>
      <c r="Q72" s="129"/>
      <c r="R72" s="129"/>
      <c r="S72" s="129"/>
      <c r="T72" s="129"/>
      <c r="U72" s="129"/>
      <c r="V72" s="129"/>
      <c r="W72" s="129"/>
      <c r="X72" s="129"/>
      <c r="Y72" s="129"/>
      <c r="Z72" s="129"/>
    </row>
    <row r="73" ht="12.0" customHeight="1">
      <c r="A73" s="54"/>
      <c r="B73" s="154"/>
      <c r="C73" s="54"/>
      <c r="D73" s="55"/>
      <c r="E73" s="100"/>
      <c r="F73" s="34"/>
      <c r="G73" s="129"/>
      <c r="H73" s="129"/>
      <c r="I73" s="129"/>
      <c r="J73" s="129"/>
      <c r="K73" s="129"/>
      <c r="L73" s="129"/>
      <c r="M73" s="129"/>
      <c r="N73" s="129"/>
      <c r="O73" s="129"/>
      <c r="P73" s="129"/>
      <c r="Q73" s="129"/>
      <c r="R73" s="129"/>
      <c r="S73" s="129"/>
      <c r="T73" s="129"/>
      <c r="U73" s="129"/>
      <c r="V73" s="129"/>
      <c r="W73" s="129"/>
      <c r="X73" s="129"/>
      <c r="Y73" s="129"/>
      <c r="Z73" s="129"/>
    </row>
    <row r="74" ht="54.0" customHeight="1">
      <c r="A74" s="397">
        <f>A65+0.01</f>
        <v>2.02</v>
      </c>
      <c r="B74" s="154" t="s">
        <v>1087</v>
      </c>
      <c r="C74" s="54"/>
      <c r="D74" s="55"/>
      <c r="E74" s="100"/>
      <c r="F74" s="34"/>
      <c r="G74" s="129"/>
      <c r="H74" s="129"/>
      <c r="I74" s="129"/>
      <c r="J74" s="129"/>
      <c r="K74" s="129"/>
      <c r="L74" s="129"/>
      <c r="M74" s="129"/>
      <c r="N74" s="129"/>
      <c r="O74" s="129"/>
      <c r="P74" s="129"/>
      <c r="Q74" s="129"/>
      <c r="R74" s="129"/>
      <c r="S74" s="129"/>
      <c r="T74" s="129"/>
      <c r="U74" s="129"/>
      <c r="V74" s="129"/>
      <c r="W74" s="129"/>
      <c r="X74" s="129"/>
      <c r="Y74" s="129"/>
      <c r="Z74" s="129"/>
    </row>
    <row r="75" ht="12.0" customHeight="1">
      <c r="A75" s="54"/>
      <c r="B75" s="154" t="s">
        <v>1088</v>
      </c>
      <c r="C75" s="54" t="s">
        <v>667</v>
      </c>
      <c r="D75" s="55">
        <v>0.0</v>
      </c>
      <c r="E75" s="100"/>
      <c r="F75" s="34">
        <f t="shared" ref="F75:F80" si="7">E75*D75</f>
        <v>0</v>
      </c>
      <c r="G75" s="129"/>
      <c r="H75" s="129"/>
      <c r="I75" s="129"/>
      <c r="J75" s="129"/>
      <c r="K75" s="129"/>
      <c r="L75" s="129"/>
      <c r="M75" s="129"/>
      <c r="N75" s="129"/>
      <c r="O75" s="129"/>
      <c r="P75" s="129"/>
      <c r="Q75" s="129"/>
      <c r="R75" s="129"/>
      <c r="S75" s="129"/>
      <c r="T75" s="129"/>
      <c r="U75" s="129"/>
      <c r="V75" s="129"/>
      <c r="W75" s="129"/>
      <c r="X75" s="129"/>
      <c r="Y75" s="129"/>
      <c r="Z75" s="129"/>
    </row>
    <row r="76" ht="12.0" customHeight="1">
      <c r="A76" s="54"/>
      <c r="B76" s="154" t="s">
        <v>1089</v>
      </c>
      <c r="C76" s="54" t="s">
        <v>667</v>
      </c>
      <c r="D76" s="55">
        <v>40.0</v>
      </c>
      <c r="E76" s="100"/>
      <c r="F76" s="34">
        <f t="shared" si="7"/>
        <v>0</v>
      </c>
      <c r="G76" s="129"/>
      <c r="H76" s="129"/>
      <c r="I76" s="129"/>
      <c r="J76" s="129"/>
      <c r="K76" s="129"/>
      <c r="L76" s="129"/>
      <c r="M76" s="129"/>
      <c r="N76" s="129"/>
      <c r="O76" s="129"/>
      <c r="P76" s="129"/>
      <c r="Q76" s="129"/>
      <c r="R76" s="129"/>
      <c r="S76" s="129"/>
      <c r="T76" s="129"/>
      <c r="U76" s="129"/>
      <c r="V76" s="129"/>
      <c r="W76" s="129"/>
      <c r="X76" s="129"/>
      <c r="Y76" s="129"/>
      <c r="Z76" s="129"/>
    </row>
    <row r="77" ht="12.0" customHeight="1">
      <c r="A77" s="54"/>
      <c r="B77" s="154" t="s">
        <v>1090</v>
      </c>
      <c r="C77" s="54" t="s">
        <v>667</v>
      </c>
      <c r="D77" s="55">
        <v>4.0</v>
      </c>
      <c r="E77" s="100"/>
      <c r="F77" s="34">
        <f t="shared" si="7"/>
        <v>0</v>
      </c>
      <c r="G77" s="129"/>
      <c r="H77" s="129"/>
      <c r="I77" s="129"/>
      <c r="J77" s="129"/>
      <c r="K77" s="129"/>
      <c r="L77" s="129"/>
      <c r="M77" s="129"/>
      <c r="N77" s="129"/>
      <c r="O77" s="129"/>
      <c r="P77" s="129"/>
      <c r="Q77" s="129"/>
      <c r="R77" s="129"/>
      <c r="S77" s="129"/>
      <c r="T77" s="129"/>
      <c r="U77" s="129"/>
      <c r="V77" s="129"/>
      <c r="W77" s="129"/>
      <c r="X77" s="129"/>
      <c r="Y77" s="129"/>
      <c r="Z77" s="129"/>
    </row>
    <row r="78" ht="12.0" customHeight="1">
      <c r="A78" s="54"/>
      <c r="B78" s="154" t="s">
        <v>1091</v>
      </c>
      <c r="C78" s="54" t="s">
        <v>667</v>
      </c>
      <c r="D78" s="55">
        <v>2.0</v>
      </c>
      <c r="E78" s="100"/>
      <c r="F78" s="34">
        <f t="shared" si="7"/>
        <v>0</v>
      </c>
      <c r="G78" s="129"/>
      <c r="H78" s="129"/>
      <c r="I78" s="129"/>
      <c r="J78" s="129"/>
      <c r="K78" s="129"/>
      <c r="L78" s="129"/>
      <c r="M78" s="129"/>
      <c r="N78" s="129"/>
      <c r="O78" s="129"/>
      <c r="P78" s="129"/>
      <c r="Q78" s="129"/>
      <c r="R78" s="129"/>
      <c r="S78" s="129"/>
      <c r="T78" s="129"/>
      <c r="U78" s="129"/>
      <c r="V78" s="129"/>
      <c r="W78" s="129"/>
      <c r="X78" s="129"/>
      <c r="Y78" s="129"/>
      <c r="Z78" s="129"/>
    </row>
    <row r="79" ht="12.0" customHeight="1">
      <c r="A79" s="54"/>
      <c r="B79" s="154" t="s">
        <v>1092</v>
      </c>
      <c r="C79" s="54" t="s">
        <v>667</v>
      </c>
      <c r="D79" s="55">
        <v>4.0</v>
      </c>
      <c r="E79" s="100"/>
      <c r="F79" s="34">
        <f t="shared" si="7"/>
        <v>0</v>
      </c>
      <c r="G79" s="129"/>
      <c r="H79" s="129"/>
      <c r="I79" s="129"/>
      <c r="J79" s="129"/>
      <c r="K79" s="129"/>
      <c r="L79" s="129"/>
      <c r="M79" s="129"/>
      <c r="N79" s="129"/>
      <c r="O79" s="129"/>
      <c r="P79" s="129"/>
      <c r="Q79" s="129"/>
      <c r="R79" s="129"/>
      <c r="S79" s="129"/>
      <c r="T79" s="129"/>
      <c r="U79" s="129"/>
      <c r="V79" s="129"/>
      <c r="W79" s="129"/>
      <c r="X79" s="129"/>
      <c r="Y79" s="129"/>
      <c r="Z79" s="129"/>
    </row>
    <row r="80" ht="12.0" customHeight="1">
      <c r="A80" s="54"/>
      <c r="B80" s="154" t="s">
        <v>1093</v>
      </c>
      <c r="C80" s="54" t="s">
        <v>667</v>
      </c>
      <c r="D80" s="55">
        <v>8.0</v>
      </c>
      <c r="E80" s="100"/>
      <c r="F80" s="34">
        <f t="shared" si="7"/>
        <v>0</v>
      </c>
      <c r="G80" s="129"/>
      <c r="H80" s="129"/>
      <c r="I80" s="129"/>
      <c r="J80" s="129"/>
      <c r="K80" s="129"/>
      <c r="L80" s="129"/>
      <c r="M80" s="129"/>
      <c r="N80" s="129"/>
      <c r="O80" s="129"/>
      <c r="P80" s="129"/>
      <c r="Q80" s="129"/>
      <c r="R80" s="129"/>
      <c r="S80" s="129"/>
      <c r="T80" s="129"/>
      <c r="U80" s="129"/>
      <c r="V80" s="129"/>
      <c r="W80" s="129"/>
      <c r="X80" s="129"/>
      <c r="Y80" s="129"/>
      <c r="Z80" s="129"/>
    </row>
    <row r="81" ht="12.0" customHeight="1">
      <c r="A81" s="54"/>
      <c r="B81" s="154"/>
      <c r="C81" s="54"/>
      <c r="D81" s="55"/>
      <c r="E81" s="100"/>
      <c r="F81" s="34"/>
      <c r="G81" s="129"/>
      <c r="H81" s="129"/>
      <c r="I81" s="129"/>
      <c r="J81" s="129"/>
      <c r="K81" s="129"/>
      <c r="L81" s="129"/>
      <c r="M81" s="129"/>
      <c r="N81" s="129"/>
      <c r="O81" s="129"/>
      <c r="P81" s="129"/>
      <c r="Q81" s="129"/>
      <c r="R81" s="129"/>
      <c r="S81" s="129"/>
      <c r="T81" s="129"/>
      <c r="U81" s="129"/>
      <c r="V81" s="129"/>
      <c r="W81" s="129"/>
      <c r="X81" s="129"/>
      <c r="Y81" s="129"/>
      <c r="Z81" s="129"/>
    </row>
    <row r="82" ht="12.0" customHeight="1">
      <c r="A82" s="397">
        <f>A74+0.01</f>
        <v>2.03</v>
      </c>
      <c r="B82" s="154" t="s">
        <v>1094</v>
      </c>
      <c r="C82" s="54"/>
      <c r="D82" s="55"/>
      <c r="E82" s="100"/>
      <c r="F82" s="34"/>
      <c r="G82" s="129"/>
      <c r="H82" s="129"/>
      <c r="I82" s="129"/>
      <c r="J82" s="129"/>
      <c r="K82" s="129"/>
      <c r="L82" s="129"/>
      <c r="M82" s="129"/>
      <c r="N82" s="129"/>
      <c r="O82" s="129"/>
      <c r="P82" s="129"/>
      <c r="Q82" s="129"/>
      <c r="R82" s="129"/>
      <c r="S82" s="129"/>
      <c r="T82" s="129"/>
      <c r="U82" s="129"/>
      <c r="V82" s="129"/>
      <c r="W82" s="129"/>
      <c r="X82" s="129"/>
      <c r="Y82" s="129"/>
      <c r="Z82" s="129"/>
    </row>
    <row r="83" ht="12.0" customHeight="1">
      <c r="A83" s="54"/>
      <c r="B83" s="154" t="s">
        <v>1095</v>
      </c>
      <c r="C83" s="54" t="s">
        <v>667</v>
      </c>
      <c r="D83" s="55">
        <v>0.0</v>
      </c>
      <c r="E83" s="100"/>
      <c r="F83" s="34">
        <f>E83*D83</f>
        <v>0</v>
      </c>
      <c r="G83" s="129"/>
      <c r="H83" s="129"/>
      <c r="I83" s="129"/>
      <c r="J83" s="129"/>
      <c r="K83" s="129"/>
      <c r="L83" s="129"/>
      <c r="M83" s="129"/>
      <c r="N83" s="129"/>
      <c r="O83" s="129"/>
      <c r="P83" s="129"/>
      <c r="Q83" s="129"/>
      <c r="R83" s="129"/>
      <c r="S83" s="129"/>
      <c r="T83" s="129"/>
      <c r="U83" s="129"/>
      <c r="V83" s="129"/>
      <c r="W83" s="129"/>
      <c r="X83" s="129"/>
      <c r="Y83" s="129"/>
      <c r="Z83" s="129"/>
    </row>
    <row r="84" ht="12.0" customHeight="1">
      <c r="A84" s="54"/>
      <c r="B84" s="154"/>
      <c r="C84" s="54"/>
      <c r="D84" s="55"/>
      <c r="E84" s="100"/>
      <c r="F84" s="34"/>
      <c r="G84" s="129"/>
      <c r="H84" s="129"/>
      <c r="I84" s="129"/>
      <c r="J84" s="129"/>
      <c r="K84" s="129"/>
      <c r="L84" s="129"/>
      <c r="M84" s="129"/>
      <c r="N84" s="129"/>
      <c r="O84" s="129"/>
      <c r="P84" s="129"/>
      <c r="Q84" s="129"/>
      <c r="R84" s="129"/>
      <c r="S84" s="129"/>
      <c r="T84" s="129"/>
      <c r="U84" s="129"/>
      <c r="V84" s="129"/>
      <c r="W84" s="129"/>
      <c r="X84" s="129"/>
      <c r="Y84" s="129"/>
      <c r="Z84" s="129"/>
    </row>
    <row r="85" ht="12.0" customHeight="1">
      <c r="A85" s="397">
        <f>A82+0.01</f>
        <v>2.04</v>
      </c>
      <c r="B85" s="154" t="s">
        <v>1096</v>
      </c>
      <c r="C85" s="54"/>
      <c r="D85" s="55"/>
      <c r="E85" s="100"/>
      <c r="F85" s="34"/>
      <c r="G85" s="129"/>
      <c r="H85" s="129"/>
      <c r="I85" s="129"/>
      <c r="J85" s="129"/>
      <c r="K85" s="129"/>
      <c r="L85" s="129"/>
      <c r="M85" s="129"/>
      <c r="N85" s="129"/>
      <c r="O85" s="129"/>
      <c r="P85" s="129"/>
      <c r="Q85" s="129"/>
      <c r="R85" s="129"/>
      <c r="S85" s="129"/>
      <c r="T85" s="129"/>
      <c r="U85" s="129"/>
      <c r="V85" s="129"/>
      <c r="W85" s="129"/>
      <c r="X85" s="129"/>
      <c r="Y85" s="129"/>
      <c r="Z85" s="129"/>
    </row>
    <row r="86" ht="12.0" customHeight="1">
      <c r="A86" s="54"/>
      <c r="B86" s="154" t="s">
        <v>1097</v>
      </c>
      <c r="C86" s="54" t="s">
        <v>1049</v>
      </c>
      <c r="D86" s="55">
        <v>0.0</v>
      </c>
      <c r="E86" s="100"/>
      <c r="F86" s="34">
        <f t="shared" ref="F86:F87" si="8">E86*D86</f>
        <v>0</v>
      </c>
      <c r="G86" s="129"/>
      <c r="H86" s="129"/>
      <c r="I86" s="129"/>
      <c r="J86" s="129"/>
      <c r="K86" s="129"/>
      <c r="L86" s="129"/>
      <c r="M86" s="129"/>
      <c r="N86" s="129"/>
      <c r="O86" s="129"/>
      <c r="P86" s="129"/>
      <c r="Q86" s="129"/>
      <c r="R86" s="129"/>
      <c r="S86" s="129"/>
      <c r="T86" s="129"/>
      <c r="U86" s="129"/>
      <c r="V86" s="129"/>
      <c r="W86" s="129"/>
      <c r="X86" s="129"/>
      <c r="Y86" s="129"/>
      <c r="Z86" s="129"/>
    </row>
    <row r="87" ht="12.0" customHeight="1">
      <c r="A87" s="54"/>
      <c r="B87" s="154" t="s">
        <v>1098</v>
      </c>
      <c r="C87" s="54" t="s">
        <v>1049</v>
      </c>
      <c r="D87" s="55">
        <v>35.0</v>
      </c>
      <c r="E87" s="100"/>
      <c r="F87" s="34">
        <f t="shared" si="8"/>
        <v>0</v>
      </c>
      <c r="G87" s="129"/>
      <c r="H87" s="129"/>
      <c r="I87" s="129"/>
      <c r="J87" s="129"/>
      <c r="K87" s="129"/>
      <c r="L87" s="129"/>
      <c r="M87" s="129"/>
      <c r="N87" s="129"/>
      <c r="O87" s="129"/>
      <c r="P87" s="129"/>
      <c r="Q87" s="129"/>
      <c r="R87" s="129"/>
      <c r="S87" s="129"/>
      <c r="T87" s="129"/>
      <c r="U87" s="129"/>
      <c r="V87" s="129"/>
      <c r="W87" s="129"/>
      <c r="X87" s="129"/>
      <c r="Y87" s="129"/>
      <c r="Z87" s="129"/>
    </row>
    <row r="88" ht="12.0" customHeight="1">
      <c r="A88" s="54"/>
      <c r="B88" s="154"/>
      <c r="C88" s="54"/>
      <c r="D88" s="55"/>
      <c r="E88" s="100"/>
      <c r="F88" s="34"/>
      <c r="G88" s="129"/>
      <c r="H88" s="129"/>
      <c r="I88" s="129"/>
      <c r="J88" s="129"/>
      <c r="K88" s="129"/>
      <c r="L88" s="129"/>
      <c r="M88" s="129"/>
      <c r="N88" s="129"/>
      <c r="O88" s="129"/>
      <c r="P88" s="129"/>
      <c r="Q88" s="129"/>
      <c r="R88" s="129"/>
      <c r="S88" s="129"/>
      <c r="T88" s="129"/>
      <c r="U88" s="129"/>
      <c r="V88" s="129"/>
      <c r="W88" s="129"/>
      <c r="X88" s="129"/>
      <c r="Y88" s="129"/>
      <c r="Z88" s="129"/>
    </row>
    <row r="89" ht="12.0" customHeight="1">
      <c r="A89" s="397">
        <f>A85+0.01</f>
        <v>2.05</v>
      </c>
      <c r="B89" s="154" t="s">
        <v>1099</v>
      </c>
      <c r="C89" s="54"/>
      <c r="D89" s="55"/>
      <c r="E89" s="100"/>
      <c r="F89" s="34"/>
      <c r="G89" s="129"/>
      <c r="H89" s="129"/>
      <c r="I89" s="129"/>
      <c r="J89" s="129"/>
      <c r="K89" s="129"/>
      <c r="L89" s="129"/>
      <c r="M89" s="129"/>
      <c r="N89" s="129"/>
      <c r="O89" s="129"/>
      <c r="P89" s="129"/>
      <c r="Q89" s="129"/>
      <c r="R89" s="129"/>
      <c r="S89" s="129"/>
      <c r="T89" s="129"/>
      <c r="U89" s="129"/>
      <c r="V89" s="129"/>
      <c r="W89" s="129"/>
      <c r="X89" s="129"/>
      <c r="Y89" s="129"/>
      <c r="Z89" s="129"/>
    </row>
    <row r="90" ht="12.0" customHeight="1">
      <c r="A90" s="54"/>
      <c r="B90" s="154" t="s">
        <v>1088</v>
      </c>
      <c r="C90" s="54" t="s">
        <v>667</v>
      </c>
      <c r="D90" s="55">
        <v>0.0</v>
      </c>
      <c r="E90" s="100"/>
      <c r="F90" s="34">
        <f t="shared" ref="F90:F95" si="9">E90*D90</f>
        <v>0</v>
      </c>
      <c r="G90" s="129"/>
      <c r="H90" s="129"/>
      <c r="I90" s="129"/>
      <c r="J90" s="129"/>
      <c r="K90" s="129"/>
      <c r="L90" s="129"/>
      <c r="M90" s="129"/>
      <c r="N90" s="129"/>
      <c r="O90" s="129"/>
      <c r="P90" s="129"/>
      <c r="Q90" s="129"/>
      <c r="R90" s="129"/>
      <c r="S90" s="129"/>
      <c r="T90" s="129"/>
      <c r="U90" s="129"/>
      <c r="V90" s="129"/>
      <c r="W90" s="129"/>
      <c r="X90" s="129"/>
      <c r="Y90" s="129"/>
      <c r="Z90" s="129"/>
    </row>
    <row r="91" ht="12.0" customHeight="1">
      <c r="A91" s="54"/>
      <c r="B91" s="154" t="s">
        <v>1100</v>
      </c>
      <c r="C91" s="54" t="s">
        <v>667</v>
      </c>
      <c r="D91" s="55">
        <v>40.0</v>
      </c>
      <c r="E91" s="100"/>
      <c r="F91" s="34">
        <f t="shared" si="9"/>
        <v>0</v>
      </c>
      <c r="G91" s="129"/>
      <c r="H91" s="129"/>
      <c r="I91" s="129"/>
      <c r="J91" s="129"/>
      <c r="K91" s="129"/>
      <c r="L91" s="129"/>
      <c r="M91" s="129"/>
      <c r="N91" s="129"/>
      <c r="O91" s="129"/>
      <c r="P91" s="129"/>
      <c r="Q91" s="129"/>
      <c r="R91" s="129"/>
      <c r="S91" s="129"/>
      <c r="T91" s="129"/>
      <c r="U91" s="129"/>
      <c r="V91" s="129"/>
      <c r="W91" s="129"/>
      <c r="X91" s="129"/>
      <c r="Y91" s="129"/>
      <c r="Z91" s="129"/>
    </row>
    <row r="92" ht="12.0" customHeight="1">
      <c r="A92" s="54"/>
      <c r="B92" s="154" t="s">
        <v>1090</v>
      </c>
      <c r="C92" s="54" t="s">
        <v>667</v>
      </c>
      <c r="D92" s="55">
        <v>4.0</v>
      </c>
      <c r="E92" s="100"/>
      <c r="F92" s="34">
        <f t="shared" si="9"/>
        <v>0</v>
      </c>
      <c r="G92" s="129"/>
      <c r="H92" s="129"/>
      <c r="I92" s="129"/>
      <c r="J92" s="129"/>
      <c r="K92" s="129"/>
      <c r="L92" s="129"/>
      <c r="M92" s="129"/>
      <c r="N92" s="129"/>
      <c r="O92" s="129"/>
      <c r="P92" s="129"/>
      <c r="Q92" s="129"/>
      <c r="R92" s="129"/>
      <c r="S92" s="129"/>
      <c r="T92" s="129"/>
      <c r="U92" s="129"/>
      <c r="V92" s="129"/>
      <c r="W92" s="129"/>
      <c r="X92" s="129"/>
      <c r="Y92" s="129"/>
      <c r="Z92" s="129"/>
    </row>
    <row r="93" ht="12.0" customHeight="1">
      <c r="A93" s="54"/>
      <c r="B93" s="154" t="s">
        <v>1091</v>
      </c>
      <c r="C93" s="54" t="s">
        <v>667</v>
      </c>
      <c r="D93" s="55">
        <v>2.0</v>
      </c>
      <c r="E93" s="100"/>
      <c r="F93" s="34">
        <f t="shared" si="9"/>
        <v>0</v>
      </c>
      <c r="G93" s="129"/>
      <c r="H93" s="129"/>
      <c r="I93" s="129"/>
      <c r="J93" s="129"/>
      <c r="K93" s="129"/>
      <c r="L93" s="129"/>
      <c r="M93" s="129"/>
      <c r="N93" s="129"/>
      <c r="O93" s="129"/>
      <c r="P93" s="129"/>
      <c r="Q93" s="129"/>
      <c r="R93" s="129"/>
      <c r="S93" s="129"/>
      <c r="T93" s="129"/>
      <c r="U93" s="129"/>
      <c r="V93" s="129"/>
      <c r="W93" s="129"/>
      <c r="X93" s="129"/>
      <c r="Y93" s="129"/>
      <c r="Z93" s="129"/>
    </row>
    <row r="94" ht="12.0" customHeight="1">
      <c r="A94" s="54"/>
      <c r="B94" s="154" t="s">
        <v>1092</v>
      </c>
      <c r="C94" s="54" t="s">
        <v>667</v>
      </c>
      <c r="D94" s="55">
        <v>4.0</v>
      </c>
      <c r="E94" s="100"/>
      <c r="F94" s="34">
        <f t="shared" si="9"/>
        <v>0</v>
      </c>
      <c r="G94" s="129"/>
      <c r="H94" s="129"/>
      <c r="I94" s="129"/>
      <c r="J94" s="129"/>
      <c r="K94" s="129"/>
      <c r="L94" s="129"/>
      <c r="M94" s="129"/>
      <c r="N94" s="129"/>
      <c r="O94" s="129"/>
      <c r="P94" s="129"/>
      <c r="Q94" s="129"/>
      <c r="R94" s="129"/>
      <c r="S94" s="129"/>
      <c r="T94" s="129"/>
      <c r="U94" s="129"/>
      <c r="V94" s="129"/>
      <c r="W94" s="129"/>
      <c r="X94" s="129"/>
      <c r="Y94" s="129"/>
      <c r="Z94" s="129"/>
    </row>
    <row r="95" ht="12.0" customHeight="1">
      <c r="A95" s="54"/>
      <c r="B95" s="154" t="s">
        <v>1101</v>
      </c>
      <c r="C95" s="54" t="s">
        <v>667</v>
      </c>
      <c r="D95" s="55">
        <v>8.0</v>
      </c>
      <c r="E95" s="100"/>
      <c r="F95" s="34">
        <f t="shared" si="9"/>
        <v>0</v>
      </c>
      <c r="G95" s="129"/>
      <c r="H95" s="129"/>
      <c r="I95" s="129"/>
      <c r="J95" s="129"/>
      <c r="K95" s="129"/>
      <c r="L95" s="129"/>
      <c r="M95" s="129"/>
      <c r="N95" s="129"/>
      <c r="O95" s="129"/>
      <c r="P95" s="129"/>
      <c r="Q95" s="129"/>
      <c r="R95" s="129"/>
      <c r="S95" s="129"/>
      <c r="T95" s="129"/>
      <c r="U95" s="129"/>
      <c r="V95" s="129"/>
      <c r="W95" s="129"/>
      <c r="X95" s="129"/>
      <c r="Y95" s="129"/>
      <c r="Z95" s="129"/>
    </row>
    <row r="96" ht="12.0" customHeight="1">
      <c r="A96" s="54"/>
      <c r="B96" s="154"/>
      <c r="C96" s="54"/>
      <c r="D96" s="55"/>
      <c r="E96" s="100"/>
      <c r="F96" s="34"/>
      <c r="G96" s="129"/>
      <c r="H96" s="129"/>
      <c r="I96" s="129"/>
      <c r="J96" s="129"/>
      <c r="K96" s="129"/>
      <c r="L96" s="129"/>
      <c r="M96" s="129"/>
      <c r="N96" s="129"/>
      <c r="O96" s="129"/>
      <c r="P96" s="129"/>
      <c r="Q96" s="129"/>
      <c r="R96" s="129"/>
      <c r="S96" s="129"/>
      <c r="T96" s="129"/>
      <c r="U96" s="129"/>
      <c r="V96" s="129"/>
      <c r="W96" s="129"/>
      <c r="X96" s="129"/>
      <c r="Y96" s="129"/>
      <c r="Z96" s="129"/>
    </row>
    <row r="97" ht="12.0" customHeight="1">
      <c r="A97" s="397">
        <f>A89+0.01</f>
        <v>2.06</v>
      </c>
      <c r="B97" s="154" t="s">
        <v>1102</v>
      </c>
      <c r="C97" s="54"/>
      <c r="D97" s="55"/>
      <c r="E97" s="100"/>
      <c r="F97" s="34"/>
      <c r="G97" s="129"/>
      <c r="H97" s="129"/>
      <c r="I97" s="129"/>
      <c r="J97" s="129"/>
      <c r="K97" s="129"/>
      <c r="L97" s="129"/>
      <c r="M97" s="129"/>
      <c r="N97" s="129"/>
      <c r="O97" s="129"/>
      <c r="P97" s="129"/>
      <c r="Q97" s="129"/>
      <c r="R97" s="129"/>
      <c r="S97" s="129"/>
      <c r="T97" s="129"/>
      <c r="U97" s="129"/>
      <c r="V97" s="129"/>
      <c r="W97" s="129"/>
      <c r="X97" s="129"/>
      <c r="Y97" s="129"/>
      <c r="Z97" s="129"/>
    </row>
    <row r="98" ht="12.0" customHeight="1">
      <c r="A98" s="54"/>
      <c r="B98" s="154" t="s">
        <v>1103</v>
      </c>
      <c r="C98" s="54"/>
      <c r="D98" s="55"/>
      <c r="E98" s="100"/>
      <c r="F98" s="34"/>
      <c r="G98" s="129"/>
      <c r="H98" s="129"/>
      <c r="I98" s="129"/>
      <c r="J98" s="129"/>
      <c r="K98" s="129"/>
      <c r="L98" s="129"/>
      <c r="M98" s="129"/>
      <c r="N98" s="129"/>
      <c r="O98" s="129"/>
      <c r="P98" s="129"/>
      <c r="Q98" s="129"/>
      <c r="R98" s="129"/>
      <c r="S98" s="129"/>
      <c r="T98" s="129"/>
      <c r="U98" s="129"/>
      <c r="V98" s="129"/>
      <c r="W98" s="129"/>
      <c r="X98" s="129"/>
      <c r="Y98" s="129"/>
      <c r="Z98" s="129"/>
    </row>
    <row r="99" ht="12.0" customHeight="1">
      <c r="A99" s="54"/>
      <c r="B99" s="154" t="s">
        <v>1104</v>
      </c>
      <c r="C99" s="54" t="s">
        <v>667</v>
      </c>
      <c r="D99" s="55">
        <v>0.0</v>
      </c>
      <c r="E99" s="100"/>
      <c r="F99" s="34">
        <f t="shared" ref="F99:F105" si="10">E99*D99</f>
        <v>0</v>
      </c>
      <c r="G99" s="129"/>
      <c r="H99" s="129"/>
      <c r="I99" s="129"/>
      <c r="J99" s="129"/>
      <c r="K99" s="129"/>
      <c r="L99" s="129"/>
      <c r="M99" s="129"/>
      <c r="N99" s="129"/>
      <c r="O99" s="129"/>
      <c r="P99" s="129"/>
      <c r="Q99" s="129"/>
      <c r="R99" s="129"/>
      <c r="S99" s="129"/>
      <c r="T99" s="129"/>
      <c r="U99" s="129"/>
      <c r="V99" s="129"/>
      <c r="W99" s="129"/>
      <c r="X99" s="129"/>
      <c r="Y99" s="129"/>
      <c r="Z99" s="129"/>
    </row>
    <row r="100" ht="12.0" customHeight="1">
      <c r="A100" s="54"/>
      <c r="B100" s="154" t="s">
        <v>1105</v>
      </c>
      <c r="C100" s="54" t="s">
        <v>667</v>
      </c>
      <c r="D100" s="55">
        <v>0.0</v>
      </c>
      <c r="E100" s="100"/>
      <c r="F100" s="34">
        <f t="shared" si="10"/>
        <v>0</v>
      </c>
      <c r="G100" s="129"/>
      <c r="H100" s="129"/>
      <c r="I100" s="129"/>
      <c r="J100" s="129"/>
      <c r="K100" s="129"/>
      <c r="L100" s="129"/>
      <c r="M100" s="129"/>
      <c r="N100" s="129"/>
      <c r="O100" s="129"/>
      <c r="P100" s="129"/>
      <c r="Q100" s="129"/>
      <c r="R100" s="129"/>
      <c r="S100" s="129"/>
      <c r="T100" s="129"/>
      <c r="U100" s="129"/>
      <c r="V100" s="129"/>
      <c r="W100" s="129"/>
      <c r="X100" s="129"/>
      <c r="Y100" s="129"/>
      <c r="Z100" s="129"/>
    </row>
    <row r="101" ht="12.0" customHeight="1">
      <c r="A101" s="54"/>
      <c r="B101" s="154" t="s">
        <v>1106</v>
      </c>
      <c r="C101" s="54" t="s">
        <v>667</v>
      </c>
      <c r="D101" s="55">
        <v>0.0</v>
      </c>
      <c r="E101" s="100"/>
      <c r="F101" s="34">
        <f t="shared" si="10"/>
        <v>0</v>
      </c>
      <c r="G101" s="129"/>
      <c r="H101" s="129"/>
      <c r="I101" s="129"/>
      <c r="J101" s="129"/>
      <c r="K101" s="129"/>
      <c r="L101" s="129"/>
      <c r="M101" s="129"/>
      <c r="N101" s="129"/>
      <c r="O101" s="129"/>
      <c r="P101" s="129"/>
      <c r="Q101" s="129"/>
      <c r="R101" s="129"/>
      <c r="S101" s="129"/>
      <c r="T101" s="129"/>
      <c r="U101" s="129"/>
      <c r="V101" s="129"/>
      <c r="W101" s="129"/>
      <c r="X101" s="129"/>
      <c r="Y101" s="129"/>
      <c r="Z101" s="129"/>
    </row>
    <row r="102" ht="12.0" customHeight="1">
      <c r="A102" s="54"/>
      <c r="B102" s="154" t="s">
        <v>1107</v>
      </c>
      <c r="C102" s="54" t="s">
        <v>667</v>
      </c>
      <c r="D102" s="55">
        <v>0.0</v>
      </c>
      <c r="E102" s="100"/>
      <c r="F102" s="34">
        <f t="shared" si="10"/>
        <v>0</v>
      </c>
      <c r="G102" s="129"/>
      <c r="H102" s="129"/>
      <c r="I102" s="129"/>
      <c r="J102" s="129"/>
      <c r="K102" s="129"/>
      <c r="L102" s="129"/>
      <c r="M102" s="129"/>
      <c r="N102" s="129"/>
      <c r="O102" s="129"/>
      <c r="P102" s="129"/>
      <c r="Q102" s="129"/>
      <c r="R102" s="129"/>
      <c r="S102" s="129"/>
      <c r="T102" s="129"/>
      <c r="U102" s="129"/>
      <c r="V102" s="129"/>
      <c r="W102" s="129"/>
      <c r="X102" s="129"/>
      <c r="Y102" s="129"/>
      <c r="Z102" s="129"/>
    </row>
    <row r="103" ht="12.0" customHeight="1">
      <c r="A103" s="54"/>
      <c r="B103" s="154" t="s">
        <v>1108</v>
      </c>
      <c r="C103" s="54" t="s">
        <v>667</v>
      </c>
      <c r="D103" s="55">
        <v>0.0</v>
      </c>
      <c r="E103" s="100"/>
      <c r="F103" s="34">
        <f t="shared" si="10"/>
        <v>0</v>
      </c>
      <c r="G103" s="129"/>
      <c r="H103" s="129"/>
      <c r="I103" s="129"/>
      <c r="J103" s="129"/>
      <c r="K103" s="129"/>
      <c r="L103" s="129"/>
      <c r="M103" s="129"/>
      <c r="N103" s="129"/>
      <c r="O103" s="129"/>
      <c r="P103" s="129"/>
      <c r="Q103" s="129"/>
      <c r="R103" s="129"/>
      <c r="S103" s="129"/>
      <c r="T103" s="129"/>
      <c r="U103" s="129"/>
      <c r="V103" s="129"/>
      <c r="W103" s="129"/>
      <c r="X103" s="129"/>
      <c r="Y103" s="129"/>
      <c r="Z103" s="129"/>
    </row>
    <row r="104" ht="12.0" customHeight="1">
      <c r="A104" s="54"/>
      <c r="B104" s="154" t="s">
        <v>1109</v>
      </c>
      <c r="C104" s="54" t="s">
        <v>667</v>
      </c>
      <c r="D104" s="55">
        <v>0.0</v>
      </c>
      <c r="E104" s="100"/>
      <c r="F104" s="34">
        <f t="shared" si="10"/>
        <v>0</v>
      </c>
      <c r="G104" s="129"/>
      <c r="H104" s="129"/>
      <c r="I104" s="129"/>
      <c r="J104" s="129"/>
      <c r="K104" s="129"/>
      <c r="L104" s="129"/>
      <c r="M104" s="129"/>
      <c r="N104" s="129"/>
      <c r="O104" s="129"/>
      <c r="P104" s="129"/>
      <c r="Q104" s="129"/>
      <c r="R104" s="129"/>
      <c r="S104" s="129"/>
      <c r="T104" s="129"/>
      <c r="U104" s="129"/>
      <c r="V104" s="129"/>
      <c r="W104" s="129"/>
      <c r="X104" s="129"/>
      <c r="Y104" s="129"/>
      <c r="Z104" s="129"/>
    </row>
    <row r="105" ht="12.0" customHeight="1">
      <c r="A105" s="54"/>
      <c r="B105" s="154" t="s">
        <v>1110</v>
      </c>
      <c r="C105" s="54" t="s">
        <v>667</v>
      </c>
      <c r="D105" s="55">
        <v>0.0</v>
      </c>
      <c r="E105" s="100"/>
      <c r="F105" s="34">
        <f t="shared" si="10"/>
        <v>0</v>
      </c>
      <c r="G105" s="129"/>
      <c r="H105" s="129"/>
      <c r="I105" s="129"/>
      <c r="J105" s="129"/>
      <c r="K105" s="129"/>
      <c r="L105" s="129"/>
      <c r="M105" s="129"/>
      <c r="N105" s="129"/>
      <c r="O105" s="129"/>
      <c r="P105" s="129"/>
      <c r="Q105" s="129"/>
      <c r="R105" s="129"/>
      <c r="S105" s="129"/>
      <c r="T105" s="129"/>
      <c r="U105" s="129"/>
      <c r="V105" s="129"/>
      <c r="W105" s="129"/>
      <c r="X105" s="129"/>
      <c r="Y105" s="129"/>
      <c r="Z105" s="129"/>
    </row>
    <row r="106" ht="12.0" customHeight="1">
      <c r="A106" s="54"/>
      <c r="B106" s="154"/>
      <c r="C106" s="54"/>
      <c r="D106" s="55"/>
      <c r="E106" s="100"/>
      <c r="F106" s="34"/>
      <c r="G106" s="129"/>
      <c r="H106" s="129"/>
      <c r="I106" s="129"/>
      <c r="J106" s="129"/>
      <c r="K106" s="129"/>
      <c r="L106" s="129"/>
      <c r="M106" s="129"/>
      <c r="N106" s="129"/>
      <c r="O106" s="129"/>
      <c r="P106" s="129"/>
      <c r="Q106" s="129"/>
      <c r="R106" s="129"/>
      <c r="S106" s="129"/>
      <c r="T106" s="129"/>
      <c r="U106" s="129"/>
      <c r="V106" s="129"/>
      <c r="W106" s="129"/>
      <c r="X106" s="129"/>
      <c r="Y106" s="129"/>
      <c r="Z106" s="129"/>
    </row>
    <row r="107" ht="12.0" customHeight="1">
      <c r="A107" s="397">
        <f>A97+0.01</f>
        <v>2.07</v>
      </c>
      <c r="B107" s="401" t="s">
        <v>1111</v>
      </c>
      <c r="C107" s="54"/>
      <c r="D107" s="55"/>
      <c r="E107" s="100"/>
      <c r="F107" s="34"/>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54"/>
      <c r="B108" s="154" t="s">
        <v>1112</v>
      </c>
      <c r="C108" s="54"/>
      <c r="D108" s="55"/>
      <c r="E108" s="100"/>
      <c r="F108" s="34"/>
      <c r="G108" s="129"/>
      <c r="H108" s="129"/>
      <c r="I108" s="129"/>
      <c r="J108" s="129"/>
      <c r="K108" s="129"/>
      <c r="L108" s="129"/>
      <c r="M108" s="129"/>
      <c r="N108" s="129"/>
      <c r="O108" s="129"/>
      <c r="P108" s="129"/>
      <c r="Q108" s="129"/>
      <c r="R108" s="129"/>
      <c r="S108" s="129"/>
      <c r="T108" s="129"/>
      <c r="U108" s="129"/>
      <c r="V108" s="129"/>
      <c r="W108" s="129"/>
      <c r="X108" s="129"/>
      <c r="Y108" s="129"/>
      <c r="Z108" s="129"/>
    </row>
    <row r="109" ht="12.0" customHeight="1">
      <c r="A109" s="54"/>
      <c r="B109" s="154" t="s">
        <v>1113</v>
      </c>
      <c r="C109" s="54"/>
      <c r="D109" s="55"/>
      <c r="E109" s="100"/>
      <c r="F109" s="34"/>
      <c r="G109" s="129"/>
      <c r="H109" s="129"/>
      <c r="I109" s="129"/>
      <c r="J109" s="129"/>
      <c r="K109" s="129"/>
      <c r="L109" s="129"/>
      <c r="M109" s="129"/>
      <c r="N109" s="129"/>
      <c r="O109" s="129"/>
      <c r="P109" s="129"/>
      <c r="Q109" s="129"/>
      <c r="R109" s="129"/>
      <c r="S109" s="129"/>
      <c r="T109" s="129"/>
      <c r="U109" s="129"/>
      <c r="V109" s="129"/>
      <c r="W109" s="129"/>
      <c r="X109" s="129"/>
      <c r="Y109" s="129"/>
      <c r="Z109" s="129"/>
    </row>
    <row r="110" ht="12.0" customHeight="1">
      <c r="A110" s="54"/>
      <c r="B110" s="154" t="s">
        <v>1114</v>
      </c>
      <c r="C110" s="54" t="s">
        <v>667</v>
      </c>
      <c r="D110" s="55">
        <v>4.0</v>
      </c>
      <c r="E110" s="100"/>
      <c r="F110" s="34">
        <f>E110*D110</f>
        <v>0</v>
      </c>
      <c r="G110" s="129"/>
      <c r="H110" s="129"/>
      <c r="I110" s="129"/>
      <c r="J110" s="129"/>
      <c r="K110" s="129"/>
      <c r="L110" s="129"/>
      <c r="M110" s="129"/>
      <c r="N110" s="129"/>
      <c r="O110" s="129"/>
      <c r="P110" s="129"/>
      <c r="Q110" s="129"/>
      <c r="R110" s="129"/>
      <c r="S110" s="129"/>
      <c r="T110" s="129"/>
      <c r="U110" s="129"/>
      <c r="V110" s="129"/>
      <c r="W110" s="129"/>
      <c r="X110" s="129"/>
      <c r="Y110" s="129"/>
      <c r="Z110" s="129"/>
    </row>
    <row r="111" ht="12.0" customHeight="1">
      <c r="A111" s="153"/>
      <c r="B111" s="154"/>
      <c r="C111" s="97"/>
      <c r="D111" s="153"/>
      <c r="E111" s="100"/>
      <c r="F111" s="147"/>
      <c r="G111" s="129"/>
      <c r="H111" s="129"/>
      <c r="I111" s="129"/>
      <c r="J111" s="129"/>
      <c r="K111" s="129"/>
      <c r="L111" s="129"/>
      <c r="M111" s="129"/>
      <c r="N111" s="129"/>
      <c r="O111" s="129"/>
      <c r="P111" s="129"/>
      <c r="Q111" s="129"/>
      <c r="R111" s="129"/>
      <c r="S111" s="129"/>
      <c r="T111" s="129"/>
      <c r="U111" s="129"/>
      <c r="V111" s="129"/>
      <c r="W111" s="129"/>
      <c r="X111" s="129"/>
      <c r="Y111" s="129"/>
      <c r="Z111" s="129"/>
    </row>
    <row r="112" ht="12.0" customHeight="1">
      <c r="A112" s="397">
        <f>A107+0.01</f>
        <v>2.08</v>
      </c>
      <c r="B112" s="154" t="s">
        <v>1115</v>
      </c>
      <c r="C112" s="54" t="s">
        <v>667</v>
      </c>
      <c r="D112" s="55">
        <v>4.0</v>
      </c>
      <c r="E112" s="100"/>
      <c r="F112" s="34">
        <f>E112*D112</f>
        <v>0</v>
      </c>
      <c r="G112" s="129"/>
      <c r="H112" s="129"/>
      <c r="I112" s="129"/>
      <c r="J112" s="129"/>
      <c r="K112" s="129"/>
      <c r="L112" s="129"/>
      <c r="M112" s="129"/>
      <c r="N112" s="129"/>
      <c r="O112" s="129"/>
      <c r="P112" s="129"/>
      <c r="Q112" s="129"/>
      <c r="R112" s="129"/>
      <c r="S112" s="129"/>
      <c r="T112" s="129"/>
      <c r="U112" s="129"/>
      <c r="V112" s="129"/>
      <c r="W112" s="129"/>
      <c r="X112" s="129"/>
      <c r="Y112" s="129"/>
      <c r="Z112" s="129"/>
    </row>
    <row r="113" ht="12.0" customHeight="1">
      <c r="A113" s="153"/>
      <c r="B113" s="154" t="s">
        <v>1114</v>
      </c>
      <c r="C113" s="97"/>
      <c r="D113" s="153"/>
      <c r="E113" s="100"/>
      <c r="F113" s="147"/>
      <c r="G113" s="129"/>
      <c r="H113" s="129"/>
      <c r="I113" s="129"/>
      <c r="J113" s="129"/>
      <c r="K113" s="129"/>
      <c r="L113" s="129"/>
      <c r="M113" s="129"/>
      <c r="N113" s="129"/>
      <c r="O113" s="129"/>
      <c r="P113" s="129"/>
      <c r="Q113" s="129"/>
      <c r="R113" s="129"/>
      <c r="S113" s="129"/>
      <c r="T113" s="129"/>
      <c r="U113" s="129"/>
      <c r="V113" s="129"/>
      <c r="W113" s="129"/>
      <c r="X113" s="129"/>
      <c r="Y113" s="129"/>
      <c r="Z113" s="129"/>
    </row>
    <row r="114" ht="12.0" customHeight="1">
      <c r="A114" s="54"/>
      <c r="B114" s="154"/>
      <c r="C114" s="54"/>
      <c r="D114" s="55"/>
      <c r="E114" s="100"/>
      <c r="F114" s="34"/>
      <c r="G114" s="129"/>
      <c r="H114" s="129"/>
      <c r="I114" s="129"/>
      <c r="J114" s="129"/>
      <c r="K114" s="129"/>
      <c r="L114" s="129"/>
      <c r="M114" s="129"/>
      <c r="N114" s="129"/>
      <c r="O114" s="129"/>
      <c r="P114" s="129"/>
      <c r="Q114" s="129"/>
      <c r="R114" s="129"/>
      <c r="S114" s="129"/>
      <c r="T114" s="129"/>
      <c r="U114" s="129"/>
      <c r="V114" s="129"/>
      <c r="W114" s="129"/>
      <c r="X114" s="129"/>
      <c r="Y114" s="129"/>
      <c r="Z114" s="129"/>
    </row>
    <row r="115" ht="42.75" customHeight="1">
      <c r="A115" s="397">
        <f>A112+0.01</f>
        <v>2.09</v>
      </c>
      <c r="B115" s="154" t="s">
        <v>1116</v>
      </c>
      <c r="C115" s="54"/>
      <c r="D115" s="55"/>
      <c r="E115" s="100"/>
      <c r="F115" s="34"/>
      <c r="G115" s="129"/>
      <c r="H115" s="129"/>
      <c r="I115" s="129"/>
      <c r="J115" s="129"/>
      <c r="K115" s="129"/>
      <c r="L115" s="129"/>
      <c r="M115" s="129"/>
      <c r="N115" s="129"/>
      <c r="O115" s="129"/>
      <c r="P115" s="129"/>
      <c r="Q115" s="129"/>
      <c r="R115" s="129"/>
      <c r="S115" s="129"/>
      <c r="T115" s="129"/>
      <c r="U115" s="129"/>
      <c r="V115" s="129"/>
      <c r="W115" s="129"/>
      <c r="X115" s="129"/>
      <c r="Y115" s="129"/>
      <c r="Z115" s="129"/>
    </row>
    <row r="116" ht="12.0" customHeight="1">
      <c r="A116" s="54"/>
      <c r="B116" s="154" t="s">
        <v>1117</v>
      </c>
      <c r="C116" s="54"/>
      <c r="D116" s="55"/>
      <c r="E116" s="100"/>
      <c r="F116" s="34"/>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54"/>
      <c r="B117" s="154" t="s">
        <v>1118</v>
      </c>
      <c r="C117" s="54"/>
      <c r="D117" s="55"/>
      <c r="E117" s="100"/>
      <c r="F117" s="34"/>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54"/>
      <c r="B118" s="154"/>
      <c r="C118" s="54"/>
      <c r="D118" s="55"/>
      <c r="E118" s="100"/>
      <c r="F118" s="34"/>
      <c r="G118" s="129"/>
      <c r="H118" s="129"/>
      <c r="I118" s="129"/>
      <c r="J118" s="129"/>
      <c r="K118" s="129"/>
      <c r="L118" s="129"/>
      <c r="M118" s="129"/>
      <c r="N118" s="129"/>
      <c r="O118" s="129"/>
      <c r="P118" s="129"/>
      <c r="Q118" s="129"/>
      <c r="R118" s="129"/>
      <c r="S118" s="129"/>
      <c r="T118" s="129"/>
      <c r="U118" s="129"/>
      <c r="V118" s="129"/>
      <c r="W118" s="129"/>
      <c r="X118" s="129"/>
      <c r="Y118" s="129"/>
      <c r="Z118" s="129"/>
    </row>
    <row r="119" ht="18.0" customHeight="1">
      <c r="A119" s="54"/>
      <c r="B119" s="154" t="s">
        <v>1119</v>
      </c>
      <c r="C119" s="54"/>
      <c r="D119" s="55"/>
      <c r="E119" s="100"/>
      <c r="F119" s="34"/>
      <c r="G119" s="129"/>
      <c r="H119" s="129"/>
      <c r="I119" s="129"/>
      <c r="J119" s="129"/>
      <c r="K119" s="129"/>
      <c r="L119" s="129"/>
      <c r="M119" s="129"/>
      <c r="N119" s="129"/>
      <c r="O119" s="129"/>
      <c r="P119" s="129"/>
      <c r="Q119" s="129"/>
      <c r="R119" s="129"/>
      <c r="S119" s="129"/>
      <c r="T119" s="129"/>
      <c r="U119" s="129"/>
      <c r="V119" s="129"/>
      <c r="W119" s="129"/>
      <c r="X119" s="129"/>
      <c r="Y119" s="129"/>
      <c r="Z119" s="129"/>
    </row>
    <row r="120" ht="12.0" customHeight="1">
      <c r="A120" s="54"/>
      <c r="B120" s="154" t="s">
        <v>1120</v>
      </c>
      <c r="C120" s="54"/>
      <c r="D120" s="55"/>
      <c r="E120" s="100"/>
      <c r="F120" s="34"/>
      <c r="G120" s="129"/>
      <c r="H120" s="129"/>
      <c r="I120" s="129"/>
      <c r="J120" s="129"/>
      <c r="K120" s="129"/>
      <c r="L120" s="129"/>
      <c r="M120" s="129"/>
      <c r="N120" s="129"/>
      <c r="O120" s="129"/>
      <c r="P120" s="129"/>
      <c r="Q120" s="129"/>
      <c r="R120" s="129"/>
      <c r="S120" s="129"/>
      <c r="T120" s="129"/>
      <c r="U120" s="129"/>
      <c r="V120" s="129"/>
      <c r="W120" s="129"/>
      <c r="X120" s="129"/>
      <c r="Y120" s="129"/>
      <c r="Z120" s="129"/>
    </row>
    <row r="121" ht="17.25" customHeight="1">
      <c r="A121" s="54"/>
      <c r="B121" s="154" t="s">
        <v>1121</v>
      </c>
      <c r="C121" s="54"/>
      <c r="D121" s="55"/>
      <c r="E121" s="100"/>
      <c r="F121" s="34"/>
      <c r="G121" s="129"/>
      <c r="H121" s="129"/>
      <c r="I121" s="129"/>
      <c r="J121" s="129"/>
      <c r="K121" s="129"/>
      <c r="L121" s="129"/>
      <c r="M121" s="129"/>
      <c r="N121" s="129"/>
      <c r="O121" s="129"/>
      <c r="P121" s="129"/>
      <c r="Q121" s="129"/>
      <c r="R121" s="129"/>
      <c r="S121" s="129"/>
      <c r="T121" s="129"/>
      <c r="U121" s="129"/>
      <c r="V121" s="129"/>
      <c r="W121" s="129"/>
      <c r="X121" s="129"/>
      <c r="Y121" s="129"/>
      <c r="Z121" s="129"/>
    </row>
    <row r="122" ht="12.0" customHeight="1">
      <c r="A122" s="54"/>
      <c r="B122" s="154" t="s">
        <v>1122</v>
      </c>
      <c r="C122" s="54" t="s">
        <v>667</v>
      </c>
      <c r="D122" s="55">
        <v>4.0</v>
      </c>
      <c r="E122" s="100"/>
      <c r="F122" s="34">
        <f>E122*D122</f>
        <v>0</v>
      </c>
      <c r="G122" s="129"/>
      <c r="H122" s="129"/>
      <c r="I122" s="129"/>
      <c r="J122" s="129"/>
      <c r="K122" s="129"/>
      <c r="L122" s="129"/>
      <c r="M122" s="129"/>
      <c r="N122" s="129"/>
      <c r="O122" s="129"/>
      <c r="P122" s="129"/>
      <c r="Q122" s="129"/>
      <c r="R122" s="129"/>
      <c r="S122" s="129"/>
      <c r="T122" s="129"/>
      <c r="U122" s="129"/>
      <c r="V122" s="129"/>
      <c r="W122" s="129"/>
      <c r="X122" s="129"/>
      <c r="Y122" s="129"/>
      <c r="Z122" s="129"/>
    </row>
    <row r="123" ht="12.0" customHeight="1">
      <c r="A123" s="54"/>
      <c r="B123" s="154"/>
      <c r="C123" s="54"/>
      <c r="D123" s="55"/>
      <c r="E123" s="100"/>
      <c r="F123" s="34"/>
      <c r="G123" s="129"/>
      <c r="H123" s="129"/>
      <c r="I123" s="129"/>
      <c r="J123" s="129"/>
      <c r="K123" s="129"/>
      <c r="L123" s="129"/>
      <c r="M123" s="129"/>
      <c r="N123" s="129"/>
      <c r="O123" s="129"/>
      <c r="P123" s="129"/>
      <c r="Q123" s="129"/>
      <c r="R123" s="129"/>
      <c r="S123" s="129"/>
      <c r="T123" s="129"/>
      <c r="U123" s="129"/>
      <c r="V123" s="129"/>
      <c r="W123" s="129"/>
      <c r="X123" s="129"/>
      <c r="Y123" s="129"/>
      <c r="Z123" s="129"/>
    </row>
    <row r="124" ht="12.0" customHeight="1">
      <c r="A124" s="393"/>
      <c r="B124" s="394" t="s">
        <v>1123</v>
      </c>
      <c r="C124" s="395"/>
      <c r="D124" s="395"/>
      <c r="E124" s="396"/>
      <c r="F124" s="396">
        <f>SUM(F66:F123)</f>
        <v>0</v>
      </c>
      <c r="G124" s="129"/>
      <c r="H124" s="129"/>
      <c r="I124" s="129"/>
      <c r="J124" s="129"/>
      <c r="K124" s="129"/>
      <c r="L124" s="129"/>
      <c r="M124" s="129"/>
      <c r="N124" s="129"/>
      <c r="O124" s="129"/>
      <c r="P124" s="129"/>
      <c r="Q124" s="129"/>
      <c r="R124" s="129"/>
      <c r="S124" s="129"/>
      <c r="T124" s="129"/>
      <c r="U124" s="129"/>
      <c r="V124" s="129"/>
      <c r="W124" s="129"/>
      <c r="X124" s="129"/>
      <c r="Y124" s="129"/>
      <c r="Z124" s="129"/>
    </row>
    <row r="125" ht="12.0" customHeight="1">
      <c r="A125" s="54"/>
      <c r="B125" s="145"/>
      <c r="C125" s="54"/>
      <c r="D125" s="55"/>
      <c r="E125" s="100"/>
      <c r="F125" s="34"/>
      <c r="G125" s="129"/>
      <c r="H125" s="129"/>
      <c r="I125" s="129"/>
      <c r="J125" s="129"/>
      <c r="K125" s="129"/>
      <c r="L125" s="129"/>
      <c r="M125" s="129"/>
      <c r="N125" s="129"/>
      <c r="O125" s="129"/>
      <c r="P125" s="129"/>
      <c r="Q125" s="129"/>
      <c r="R125" s="129"/>
      <c r="S125" s="129"/>
      <c r="T125" s="129"/>
      <c r="U125" s="129"/>
      <c r="V125" s="129"/>
      <c r="W125" s="129"/>
      <c r="X125" s="129"/>
      <c r="Y125" s="129"/>
      <c r="Z125" s="129"/>
    </row>
    <row r="126" ht="12.0" customHeight="1">
      <c r="A126" s="402"/>
      <c r="B126" s="402" t="s">
        <v>383</v>
      </c>
      <c r="C126" s="286"/>
      <c r="D126" s="286"/>
      <c r="E126" s="403"/>
      <c r="F126" s="404">
        <f>SUM(F61+F124)</f>
        <v>0</v>
      </c>
      <c r="G126" s="265"/>
      <c r="H126" s="204"/>
      <c r="I126" s="204"/>
      <c r="J126" s="204"/>
      <c r="K126" s="204"/>
      <c r="L126" s="204"/>
      <c r="M126" s="204"/>
      <c r="N126" s="204"/>
      <c r="O126" s="204"/>
      <c r="P126" s="204"/>
      <c r="Q126" s="204"/>
      <c r="R126" s="204"/>
      <c r="S126" s="204"/>
      <c r="T126" s="204"/>
      <c r="U126" s="204"/>
      <c r="V126" s="204"/>
      <c r="W126" s="204"/>
      <c r="X126" s="204"/>
      <c r="Y126" s="204"/>
      <c r="Z126" s="204"/>
    </row>
    <row r="127" ht="12.0" customHeight="1">
      <c r="A127" s="227"/>
      <c r="B127" s="387"/>
      <c r="C127" s="227"/>
      <c r="D127" s="227"/>
      <c r="E127" s="195"/>
      <c r="F127" s="195"/>
      <c r="G127" s="129"/>
      <c r="H127" s="129"/>
      <c r="I127" s="129"/>
      <c r="J127" s="129"/>
      <c r="K127" s="129"/>
      <c r="L127" s="129"/>
      <c r="M127" s="129"/>
      <c r="N127" s="129"/>
      <c r="O127" s="129"/>
      <c r="P127" s="129"/>
      <c r="Q127" s="129"/>
      <c r="R127" s="129"/>
      <c r="S127" s="129"/>
      <c r="T127" s="129"/>
      <c r="U127" s="129"/>
      <c r="V127" s="129"/>
      <c r="W127" s="129"/>
      <c r="X127" s="129"/>
      <c r="Y127" s="129"/>
      <c r="Z127" s="129"/>
    </row>
    <row r="128" ht="12.0" customHeight="1">
      <c r="A128" s="227"/>
      <c r="B128" s="387"/>
      <c r="C128" s="227"/>
      <c r="D128" s="227"/>
      <c r="E128" s="133"/>
      <c r="F128" s="133"/>
      <c r="G128" s="129"/>
      <c r="H128" s="129"/>
      <c r="I128" s="129"/>
      <c r="J128" s="129"/>
      <c r="K128" s="129"/>
      <c r="L128" s="129"/>
      <c r="M128" s="129"/>
      <c r="N128" s="129"/>
      <c r="O128" s="129"/>
      <c r="P128" s="129"/>
      <c r="Q128" s="129"/>
      <c r="R128" s="129"/>
      <c r="S128" s="129"/>
      <c r="T128" s="129"/>
      <c r="U128" s="129"/>
      <c r="V128" s="129"/>
      <c r="W128" s="129"/>
      <c r="X128" s="129"/>
      <c r="Y128" s="129"/>
      <c r="Z128" s="129"/>
    </row>
    <row r="129" ht="12.0" customHeight="1">
      <c r="A129" s="227"/>
      <c r="B129" s="387"/>
      <c r="C129" s="227"/>
      <c r="D129" s="227"/>
      <c r="E129" s="133"/>
      <c r="F129" s="133"/>
      <c r="G129" s="129"/>
      <c r="H129" s="129"/>
      <c r="I129" s="129"/>
      <c r="J129" s="129"/>
      <c r="K129" s="129"/>
      <c r="L129" s="129"/>
      <c r="M129" s="129"/>
      <c r="N129" s="129"/>
      <c r="O129" s="129"/>
      <c r="P129" s="129"/>
      <c r="Q129" s="129"/>
      <c r="R129" s="129"/>
      <c r="S129" s="129"/>
      <c r="T129" s="129"/>
      <c r="U129" s="129"/>
      <c r="V129" s="129"/>
      <c r="W129" s="129"/>
      <c r="X129" s="129"/>
      <c r="Y129" s="129"/>
      <c r="Z129" s="129"/>
    </row>
    <row r="130" ht="12.0" customHeight="1">
      <c r="A130" s="227"/>
      <c r="B130" s="387"/>
      <c r="C130" s="227"/>
      <c r="D130" s="227"/>
      <c r="E130" s="133"/>
      <c r="F130" s="133"/>
      <c r="G130" s="129"/>
      <c r="H130" s="129"/>
      <c r="I130" s="129"/>
      <c r="J130" s="129"/>
      <c r="K130" s="129"/>
      <c r="L130" s="129"/>
      <c r="M130" s="129"/>
      <c r="N130" s="129"/>
      <c r="O130" s="129"/>
      <c r="P130" s="129"/>
      <c r="Q130" s="129"/>
      <c r="R130" s="129"/>
      <c r="S130" s="129"/>
      <c r="T130" s="129"/>
      <c r="U130" s="129"/>
      <c r="V130" s="129"/>
      <c r="W130" s="129"/>
      <c r="X130" s="129"/>
      <c r="Y130" s="129"/>
      <c r="Z130" s="129"/>
    </row>
    <row r="131" ht="12.0" customHeight="1">
      <c r="A131" s="227"/>
      <c r="B131" s="387"/>
      <c r="C131" s="227"/>
      <c r="D131" s="227"/>
      <c r="E131" s="133"/>
      <c r="F131" s="133"/>
      <c r="G131" s="129"/>
      <c r="H131" s="129"/>
      <c r="I131" s="129"/>
      <c r="J131" s="129"/>
      <c r="K131" s="129"/>
      <c r="L131" s="129"/>
      <c r="M131" s="129"/>
      <c r="N131" s="129"/>
      <c r="O131" s="129"/>
      <c r="P131" s="129"/>
      <c r="Q131" s="129"/>
      <c r="R131" s="129"/>
      <c r="S131" s="129"/>
      <c r="T131" s="129"/>
      <c r="U131" s="129"/>
      <c r="V131" s="129"/>
      <c r="W131" s="129"/>
      <c r="X131" s="129"/>
      <c r="Y131" s="129"/>
      <c r="Z131" s="129"/>
    </row>
    <row r="132" ht="12.0" customHeight="1">
      <c r="A132" s="227"/>
      <c r="B132" s="387"/>
      <c r="C132" s="227"/>
      <c r="D132" s="227"/>
      <c r="E132" s="133"/>
      <c r="F132" s="133"/>
      <c r="G132" s="129"/>
      <c r="H132" s="129"/>
      <c r="I132" s="129"/>
      <c r="J132" s="129"/>
      <c r="K132" s="129"/>
      <c r="L132" s="129"/>
      <c r="M132" s="129"/>
      <c r="N132" s="129"/>
      <c r="O132" s="129"/>
      <c r="P132" s="129"/>
      <c r="Q132" s="129"/>
      <c r="R132" s="129"/>
      <c r="S132" s="129"/>
      <c r="T132" s="129"/>
      <c r="U132" s="129"/>
      <c r="V132" s="129"/>
      <c r="W132" s="129"/>
      <c r="X132" s="129"/>
      <c r="Y132" s="129"/>
      <c r="Z132" s="129"/>
    </row>
    <row r="133" ht="12.0" customHeight="1">
      <c r="A133" s="227"/>
      <c r="B133" s="387"/>
      <c r="C133" s="227"/>
      <c r="D133" s="227"/>
      <c r="E133" s="133"/>
      <c r="F133" s="133"/>
      <c r="G133" s="129"/>
      <c r="H133" s="129"/>
      <c r="I133" s="129"/>
      <c r="J133" s="129"/>
      <c r="K133" s="129"/>
      <c r="L133" s="129"/>
      <c r="M133" s="129"/>
      <c r="N133" s="129"/>
      <c r="O133" s="129"/>
      <c r="P133" s="129"/>
      <c r="Q133" s="129"/>
      <c r="R133" s="129"/>
      <c r="S133" s="129"/>
      <c r="T133" s="129"/>
      <c r="U133" s="129"/>
      <c r="V133" s="129"/>
      <c r="W133" s="129"/>
      <c r="X133" s="129"/>
      <c r="Y133" s="129"/>
      <c r="Z133" s="129"/>
    </row>
    <row r="134" ht="12.0" customHeight="1">
      <c r="A134" s="227"/>
      <c r="B134" s="387"/>
      <c r="C134" s="227"/>
      <c r="D134" s="227"/>
      <c r="E134" s="133"/>
      <c r="F134" s="133"/>
      <c r="G134" s="129"/>
      <c r="H134" s="129"/>
      <c r="I134" s="129"/>
      <c r="J134" s="129"/>
      <c r="K134" s="129"/>
      <c r="L134" s="129"/>
      <c r="M134" s="129"/>
      <c r="N134" s="129"/>
      <c r="O134" s="129"/>
      <c r="P134" s="129"/>
      <c r="Q134" s="129"/>
      <c r="R134" s="129"/>
      <c r="S134" s="129"/>
      <c r="T134" s="129"/>
      <c r="U134" s="129"/>
      <c r="V134" s="129"/>
      <c r="W134" s="129"/>
      <c r="X134" s="129"/>
      <c r="Y134" s="129"/>
      <c r="Z134" s="129"/>
    </row>
    <row r="135" ht="12.0" customHeight="1">
      <c r="A135" s="227"/>
      <c r="B135" s="387"/>
      <c r="C135" s="227"/>
      <c r="D135" s="227"/>
      <c r="E135" s="133"/>
      <c r="F135" s="133"/>
      <c r="G135" s="129"/>
      <c r="H135" s="129"/>
      <c r="I135" s="129"/>
      <c r="J135" s="129"/>
      <c r="K135" s="129"/>
      <c r="L135" s="129"/>
      <c r="M135" s="129"/>
      <c r="N135" s="129"/>
      <c r="O135" s="129"/>
      <c r="P135" s="129"/>
      <c r="Q135" s="129"/>
      <c r="R135" s="129"/>
      <c r="S135" s="129"/>
      <c r="T135" s="129"/>
      <c r="U135" s="129"/>
      <c r="V135" s="129"/>
      <c r="W135" s="129"/>
      <c r="X135" s="129"/>
      <c r="Y135" s="129"/>
      <c r="Z135" s="129"/>
    </row>
    <row r="136" ht="12.0" customHeight="1">
      <c r="A136" s="227"/>
      <c r="B136" s="387"/>
      <c r="C136" s="227"/>
      <c r="D136" s="227"/>
      <c r="E136" s="133"/>
      <c r="F136" s="133"/>
      <c r="G136" s="129"/>
      <c r="H136" s="129"/>
      <c r="I136" s="129"/>
      <c r="J136" s="129"/>
      <c r="K136" s="129"/>
      <c r="L136" s="129"/>
      <c r="M136" s="129"/>
      <c r="N136" s="129"/>
      <c r="O136" s="129"/>
      <c r="P136" s="129"/>
      <c r="Q136" s="129"/>
      <c r="R136" s="129"/>
      <c r="S136" s="129"/>
      <c r="T136" s="129"/>
      <c r="U136" s="129"/>
      <c r="V136" s="129"/>
      <c r="W136" s="129"/>
      <c r="X136" s="129"/>
      <c r="Y136" s="129"/>
      <c r="Z136" s="129"/>
    </row>
    <row r="137" ht="12.0" customHeight="1">
      <c r="A137" s="227"/>
      <c r="B137" s="387"/>
      <c r="C137" s="227"/>
      <c r="D137" s="227"/>
      <c r="E137" s="133"/>
      <c r="F137" s="133"/>
      <c r="G137" s="129"/>
      <c r="H137" s="129"/>
      <c r="I137" s="129"/>
      <c r="J137" s="129"/>
      <c r="K137" s="129"/>
      <c r="L137" s="129"/>
      <c r="M137" s="129"/>
      <c r="N137" s="129"/>
      <c r="O137" s="129"/>
      <c r="P137" s="129"/>
      <c r="Q137" s="129"/>
      <c r="R137" s="129"/>
      <c r="S137" s="129"/>
      <c r="T137" s="129"/>
      <c r="U137" s="129"/>
      <c r="V137" s="129"/>
      <c r="W137" s="129"/>
      <c r="X137" s="129"/>
      <c r="Y137" s="129"/>
      <c r="Z137" s="129"/>
    </row>
    <row r="138" ht="12.0" customHeight="1">
      <c r="A138" s="227"/>
      <c r="B138" s="387"/>
      <c r="C138" s="227"/>
      <c r="D138" s="227"/>
      <c r="E138" s="133"/>
      <c r="F138" s="133"/>
      <c r="G138" s="129"/>
      <c r="H138" s="129"/>
      <c r="I138" s="129"/>
      <c r="J138" s="129"/>
      <c r="K138" s="129"/>
      <c r="L138" s="129"/>
      <c r="M138" s="129"/>
      <c r="N138" s="129"/>
      <c r="O138" s="129"/>
      <c r="P138" s="129"/>
      <c r="Q138" s="129"/>
      <c r="R138" s="129"/>
      <c r="S138" s="129"/>
      <c r="T138" s="129"/>
      <c r="U138" s="129"/>
      <c r="V138" s="129"/>
      <c r="W138" s="129"/>
      <c r="X138" s="129"/>
      <c r="Y138" s="129"/>
      <c r="Z138" s="129"/>
    </row>
    <row r="139" ht="12.0" customHeight="1">
      <c r="A139" s="227"/>
      <c r="B139" s="387"/>
      <c r="C139" s="227"/>
      <c r="D139" s="227"/>
      <c r="E139" s="133"/>
      <c r="F139" s="133"/>
      <c r="G139" s="129"/>
      <c r="H139" s="129"/>
      <c r="I139" s="129"/>
      <c r="J139" s="129"/>
      <c r="K139" s="129"/>
      <c r="L139" s="129"/>
      <c r="M139" s="129"/>
      <c r="N139" s="129"/>
      <c r="O139" s="129"/>
      <c r="P139" s="129"/>
      <c r="Q139" s="129"/>
      <c r="R139" s="129"/>
      <c r="S139" s="129"/>
      <c r="T139" s="129"/>
      <c r="U139" s="129"/>
      <c r="V139" s="129"/>
      <c r="W139" s="129"/>
      <c r="X139" s="129"/>
      <c r="Y139" s="129"/>
      <c r="Z139" s="129"/>
    </row>
    <row r="140" ht="12.0" customHeight="1">
      <c r="A140" s="227"/>
      <c r="B140" s="387"/>
      <c r="C140" s="227"/>
      <c r="D140" s="227"/>
      <c r="E140" s="133"/>
      <c r="F140" s="133"/>
      <c r="G140" s="129"/>
      <c r="H140" s="129"/>
      <c r="I140" s="129"/>
      <c r="J140" s="129"/>
      <c r="K140" s="129"/>
      <c r="L140" s="129"/>
      <c r="M140" s="129"/>
      <c r="N140" s="129"/>
      <c r="O140" s="129"/>
      <c r="P140" s="129"/>
      <c r="Q140" s="129"/>
      <c r="R140" s="129"/>
      <c r="S140" s="129"/>
      <c r="T140" s="129"/>
      <c r="U140" s="129"/>
      <c r="V140" s="129"/>
      <c r="W140" s="129"/>
      <c r="X140" s="129"/>
      <c r="Y140" s="129"/>
      <c r="Z140" s="129"/>
    </row>
    <row r="141" ht="12.0" customHeight="1">
      <c r="A141" s="227"/>
      <c r="B141" s="387"/>
      <c r="C141" s="227"/>
      <c r="D141" s="227"/>
      <c r="E141" s="133"/>
      <c r="F141" s="133"/>
      <c r="G141" s="129"/>
      <c r="H141" s="129"/>
      <c r="I141" s="129"/>
      <c r="J141" s="129"/>
      <c r="K141" s="129"/>
      <c r="L141" s="129"/>
      <c r="M141" s="129"/>
      <c r="N141" s="129"/>
      <c r="O141" s="129"/>
      <c r="P141" s="129"/>
      <c r="Q141" s="129"/>
      <c r="R141" s="129"/>
      <c r="S141" s="129"/>
      <c r="T141" s="129"/>
      <c r="U141" s="129"/>
      <c r="V141" s="129"/>
      <c r="W141" s="129"/>
      <c r="X141" s="129"/>
      <c r="Y141" s="129"/>
      <c r="Z141" s="129"/>
    </row>
    <row r="142" ht="12.0" customHeight="1">
      <c r="A142" s="227"/>
      <c r="B142" s="387"/>
      <c r="C142" s="227"/>
      <c r="D142" s="227"/>
      <c r="E142" s="133"/>
      <c r="F142" s="133"/>
      <c r="G142" s="129"/>
      <c r="H142" s="129"/>
      <c r="I142" s="129"/>
      <c r="J142" s="129"/>
      <c r="K142" s="129"/>
      <c r="L142" s="129"/>
      <c r="M142" s="129"/>
      <c r="N142" s="129"/>
      <c r="O142" s="129"/>
      <c r="P142" s="129"/>
      <c r="Q142" s="129"/>
      <c r="R142" s="129"/>
      <c r="S142" s="129"/>
      <c r="T142" s="129"/>
      <c r="U142" s="129"/>
      <c r="V142" s="129"/>
      <c r="W142" s="129"/>
      <c r="X142" s="129"/>
      <c r="Y142" s="129"/>
      <c r="Z142" s="129"/>
    </row>
    <row r="143" ht="12.0" customHeight="1">
      <c r="A143" s="227"/>
      <c r="B143" s="387"/>
      <c r="C143" s="227"/>
      <c r="D143" s="227"/>
      <c r="E143" s="133"/>
      <c r="F143" s="133"/>
      <c r="G143" s="129"/>
      <c r="H143" s="129"/>
      <c r="I143" s="129"/>
      <c r="J143" s="129"/>
      <c r="K143" s="129"/>
      <c r="L143" s="129"/>
      <c r="M143" s="129"/>
      <c r="N143" s="129"/>
      <c r="O143" s="129"/>
      <c r="P143" s="129"/>
      <c r="Q143" s="129"/>
      <c r="R143" s="129"/>
      <c r="S143" s="129"/>
      <c r="T143" s="129"/>
      <c r="U143" s="129"/>
      <c r="V143" s="129"/>
      <c r="W143" s="129"/>
      <c r="X143" s="129"/>
      <c r="Y143" s="129"/>
      <c r="Z143" s="129"/>
    </row>
    <row r="144" ht="12.0" customHeight="1">
      <c r="A144" s="227"/>
      <c r="B144" s="387"/>
      <c r="C144" s="227"/>
      <c r="D144" s="227"/>
      <c r="E144" s="133"/>
      <c r="F144" s="133"/>
      <c r="G144" s="129"/>
      <c r="H144" s="129"/>
      <c r="I144" s="129"/>
      <c r="J144" s="129"/>
      <c r="K144" s="129"/>
      <c r="L144" s="129"/>
      <c r="M144" s="129"/>
      <c r="N144" s="129"/>
      <c r="O144" s="129"/>
      <c r="P144" s="129"/>
      <c r="Q144" s="129"/>
      <c r="R144" s="129"/>
      <c r="S144" s="129"/>
      <c r="T144" s="129"/>
      <c r="U144" s="129"/>
      <c r="V144" s="129"/>
      <c r="W144" s="129"/>
      <c r="X144" s="129"/>
      <c r="Y144" s="129"/>
      <c r="Z144" s="129"/>
    </row>
    <row r="145" ht="12.0" customHeight="1">
      <c r="A145" s="227"/>
      <c r="B145" s="387"/>
      <c r="C145" s="227"/>
      <c r="D145" s="227"/>
      <c r="E145" s="133"/>
      <c r="F145" s="133"/>
      <c r="G145" s="129"/>
      <c r="H145" s="129"/>
      <c r="I145" s="129"/>
      <c r="J145" s="129"/>
      <c r="K145" s="129"/>
      <c r="L145" s="129"/>
      <c r="M145" s="129"/>
      <c r="N145" s="129"/>
      <c r="O145" s="129"/>
      <c r="P145" s="129"/>
      <c r="Q145" s="129"/>
      <c r="R145" s="129"/>
      <c r="S145" s="129"/>
      <c r="T145" s="129"/>
      <c r="U145" s="129"/>
      <c r="V145" s="129"/>
      <c r="W145" s="129"/>
      <c r="X145" s="129"/>
      <c r="Y145" s="129"/>
      <c r="Z145" s="129"/>
    </row>
    <row r="146" ht="12.0" customHeight="1">
      <c r="A146" s="227"/>
      <c r="B146" s="387"/>
      <c r="C146" s="227"/>
      <c r="D146" s="227"/>
      <c r="E146" s="133"/>
      <c r="F146" s="133"/>
      <c r="G146" s="129"/>
      <c r="H146" s="129"/>
      <c r="I146" s="129"/>
      <c r="J146" s="129"/>
      <c r="K146" s="129"/>
      <c r="L146" s="129"/>
      <c r="M146" s="129"/>
      <c r="N146" s="129"/>
      <c r="O146" s="129"/>
      <c r="P146" s="129"/>
      <c r="Q146" s="129"/>
      <c r="R146" s="129"/>
      <c r="S146" s="129"/>
      <c r="T146" s="129"/>
      <c r="U146" s="129"/>
      <c r="V146" s="129"/>
      <c r="W146" s="129"/>
      <c r="X146" s="129"/>
      <c r="Y146" s="129"/>
      <c r="Z146" s="129"/>
    </row>
    <row r="147" ht="12.0" customHeight="1">
      <c r="A147" s="227"/>
      <c r="B147" s="387"/>
      <c r="C147" s="227"/>
      <c r="D147" s="227"/>
      <c r="E147" s="133"/>
      <c r="F147" s="133"/>
      <c r="G147" s="129"/>
      <c r="H147" s="129"/>
      <c r="I147" s="129"/>
      <c r="J147" s="129"/>
      <c r="K147" s="129"/>
      <c r="L147" s="129"/>
      <c r="M147" s="129"/>
      <c r="N147" s="129"/>
      <c r="O147" s="129"/>
      <c r="P147" s="129"/>
      <c r="Q147" s="129"/>
      <c r="R147" s="129"/>
      <c r="S147" s="129"/>
      <c r="T147" s="129"/>
      <c r="U147" s="129"/>
      <c r="V147" s="129"/>
      <c r="W147" s="129"/>
      <c r="X147" s="129"/>
      <c r="Y147" s="129"/>
      <c r="Z147" s="129"/>
    </row>
    <row r="148" ht="12.0" customHeight="1">
      <c r="A148" s="227"/>
      <c r="B148" s="387"/>
      <c r="C148" s="227"/>
      <c r="D148" s="227"/>
      <c r="E148" s="133"/>
      <c r="F148" s="133"/>
      <c r="G148" s="129"/>
      <c r="H148" s="129"/>
      <c r="I148" s="129"/>
      <c r="J148" s="129"/>
      <c r="K148" s="129"/>
      <c r="L148" s="129"/>
      <c r="M148" s="129"/>
      <c r="N148" s="129"/>
      <c r="O148" s="129"/>
      <c r="P148" s="129"/>
      <c r="Q148" s="129"/>
      <c r="R148" s="129"/>
      <c r="S148" s="129"/>
      <c r="T148" s="129"/>
      <c r="U148" s="129"/>
      <c r="V148" s="129"/>
      <c r="W148" s="129"/>
      <c r="X148" s="129"/>
      <c r="Y148" s="129"/>
      <c r="Z148" s="129"/>
    </row>
    <row r="149" ht="12.0" customHeight="1">
      <c r="A149" s="227"/>
      <c r="B149" s="387"/>
      <c r="C149" s="227"/>
      <c r="D149" s="227"/>
      <c r="E149" s="133"/>
      <c r="F149" s="133"/>
      <c r="G149" s="129"/>
      <c r="H149" s="129"/>
      <c r="I149" s="129"/>
      <c r="J149" s="129"/>
      <c r="K149" s="129"/>
      <c r="L149" s="129"/>
      <c r="M149" s="129"/>
      <c r="N149" s="129"/>
      <c r="O149" s="129"/>
      <c r="P149" s="129"/>
      <c r="Q149" s="129"/>
      <c r="R149" s="129"/>
      <c r="S149" s="129"/>
      <c r="T149" s="129"/>
      <c r="U149" s="129"/>
      <c r="V149" s="129"/>
      <c r="W149" s="129"/>
      <c r="X149" s="129"/>
      <c r="Y149" s="129"/>
      <c r="Z149" s="129"/>
    </row>
    <row r="150" ht="12.0" customHeight="1">
      <c r="A150" s="227"/>
      <c r="B150" s="387"/>
      <c r="C150" s="227"/>
      <c r="D150" s="227"/>
      <c r="E150" s="133"/>
      <c r="F150" s="133"/>
      <c r="G150" s="129"/>
      <c r="H150" s="129"/>
      <c r="I150" s="129"/>
      <c r="J150" s="129"/>
      <c r="K150" s="129"/>
      <c r="L150" s="129"/>
      <c r="M150" s="129"/>
      <c r="N150" s="129"/>
      <c r="O150" s="129"/>
      <c r="P150" s="129"/>
      <c r="Q150" s="129"/>
      <c r="R150" s="129"/>
      <c r="S150" s="129"/>
      <c r="T150" s="129"/>
      <c r="U150" s="129"/>
      <c r="V150" s="129"/>
      <c r="W150" s="129"/>
      <c r="X150" s="129"/>
      <c r="Y150" s="129"/>
      <c r="Z150" s="129"/>
    </row>
    <row r="151" ht="12.0" customHeight="1">
      <c r="A151" s="227"/>
      <c r="B151" s="387"/>
      <c r="C151" s="227"/>
      <c r="D151" s="227"/>
      <c r="E151" s="133"/>
      <c r="F151" s="133"/>
      <c r="G151" s="129"/>
      <c r="H151" s="129"/>
      <c r="I151" s="129"/>
      <c r="J151" s="129"/>
      <c r="K151" s="129"/>
      <c r="L151" s="129"/>
      <c r="M151" s="129"/>
      <c r="N151" s="129"/>
      <c r="O151" s="129"/>
      <c r="P151" s="129"/>
      <c r="Q151" s="129"/>
      <c r="R151" s="129"/>
      <c r="S151" s="129"/>
      <c r="T151" s="129"/>
      <c r="U151" s="129"/>
      <c r="V151" s="129"/>
      <c r="W151" s="129"/>
      <c r="X151" s="129"/>
      <c r="Y151" s="129"/>
      <c r="Z151" s="129"/>
    </row>
    <row r="152" ht="12.0" customHeight="1">
      <c r="A152" s="227"/>
      <c r="B152" s="387"/>
      <c r="C152" s="227"/>
      <c r="D152" s="227"/>
      <c r="E152" s="133"/>
      <c r="F152" s="133"/>
      <c r="G152" s="129"/>
      <c r="H152" s="129"/>
      <c r="I152" s="129"/>
      <c r="J152" s="129"/>
      <c r="K152" s="129"/>
      <c r="L152" s="129"/>
      <c r="M152" s="129"/>
      <c r="N152" s="129"/>
      <c r="O152" s="129"/>
      <c r="P152" s="129"/>
      <c r="Q152" s="129"/>
      <c r="R152" s="129"/>
      <c r="S152" s="129"/>
      <c r="T152" s="129"/>
      <c r="U152" s="129"/>
      <c r="V152" s="129"/>
      <c r="W152" s="129"/>
      <c r="X152" s="129"/>
      <c r="Y152" s="129"/>
      <c r="Z152" s="129"/>
    </row>
    <row r="153" ht="12.0" customHeight="1">
      <c r="A153" s="227"/>
      <c r="B153" s="387"/>
      <c r="C153" s="227"/>
      <c r="D153" s="227"/>
      <c r="E153" s="133"/>
      <c r="F153" s="133"/>
      <c r="G153" s="129"/>
      <c r="H153" s="129"/>
      <c r="I153" s="129"/>
      <c r="J153" s="129"/>
      <c r="K153" s="129"/>
      <c r="L153" s="129"/>
      <c r="M153" s="129"/>
      <c r="N153" s="129"/>
      <c r="O153" s="129"/>
      <c r="P153" s="129"/>
      <c r="Q153" s="129"/>
      <c r="R153" s="129"/>
      <c r="S153" s="129"/>
      <c r="T153" s="129"/>
      <c r="U153" s="129"/>
      <c r="V153" s="129"/>
      <c r="W153" s="129"/>
      <c r="X153" s="129"/>
      <c r="Y153" s="129"/>
      <c r="Z153" s="129"/>
    </row>
    <row r="154" ht="12.0" customHeight="1">
      <c r="A154" s="227"/>
      <c r="B154" s="387"/>
      <c r="C154" s="227"/>
      <c r="D154" s="227"/>
      <c r="E154" s="133"/>
      <c r="F154" s="133"/>
      <c r="G154" s="129"/>
      <c r="H154" s="129"/>
      <c r="I154" s="129"/>
      <c r="J154" s="129"/>
      <c r="K154" s="129"/>
      <c r="L154" s="129"/>
      <c r="M154" s="129"/>
      <c r="N154" s="129"/>
      <c r="O154" s="129"/>
      <c r="P154" s="129"/>
      <c r="Q154" s="129"/>
      <c r="R154" s="129"/>
      <c r="S154" s="129"/>
      <c r="T154" s="129"/>
      <c r="U154" s="129"/>
      <c r="V154" s="129"/>
      <c r="W154" s="129"/>
      <c r="X154" s="129"/>
      <c r="Y154" s="129"/>
      <c r="Z154" s="129"/>
    </row>
    <row r="155" ht="12.0" customHeight="1">
      <c r="A155" s="227"/>
      <c r="B155" s="387"/>
      <c r="C155" s="227"/>
      <c r="D155" s="227"/>
      <c r="E155" s="133"/>
      <c r="F155" s="133"/>
      <c r="G155" s="129"/>
      <c r="H155" s="129"/>
      <c r="I155" s="129"/>
      <c r="J155" s="129"/>
      <c r="K155" s="129"/>
      <c r="L155" s="129"/>
      <c r="M155" s="129"/>
      <c r="N155" s="129"/>
      <c r="O155" s="129"/>
      <c r="P155" s="129"/>
      <c r="Q155" s="129"/>
      <c r="R155" s="129"/>
      <c r="S155" s="129"/>
      <c r="T155" s="129"/>
      <c r="U155" s="129"/>
      <c r="V155" s="129"/>
      <c r="W155" s="129"/>
      <c r="X155" s="129"/>
      <c r="Y155" s="129"/>
      <c r="Z155" s="129"/>
    </row>
    <row r="156" ht="12.0" customHeight="1">
      <c r="A156" s="227"/>
      <c r="B156" s="387"/>
      <c r="C156" s="227"/>
      <c r="D156" s="227"/>
      <c r="E156" s="133"/>
      <c r="F156" s="133"/>
      <c r="G156" s="129"/>
      <c r="H156" s="129"/>
      <c r="I156" s="129"/>
      <c r="J156" s="129"/>
      <c r="K156" s="129"/>
      <c r="L156" s="129"/>
      <c r="M156" s="129"/>
      <c r="N156" s="129"/>
      <c r="O156" s="129"/>
      <c r="P156" s="129"/>
      <c r="Q156" s="129"/>
      <c r="R156" s="129"/>
      <c r="S156" s="129"/>
      <c r="T156" s="129"/>
      <c r="U156" s="129"/>
      <c r="V156" s="129"/>
      <c r="W156" s="129"/>
      <c r="X156" s="129"/>
      <c r="Y156" s="129"/>
      <c r="Z156" s="129"/>
    </row>
    <row r="157" ht="12.0" customHeight="1">
      <c r="A157" s="227"/>
      <c r="B157" s="387"/>
      <c r="C157" s="227"/>
      <c r="D157" s="227"/>
      <c r="E157" s="133"/>
      <c r="F157" s="133"/>
      <c r="G157" s="129"/>
      <c r="H157" s="129"/>
      <c r="I157" s="129"/>
      <c r="J157" s="129"/>
      <c r="K157" s="129"/>
      <c r="L157" s="129"/>
      <c r="M157" s="129"/>
      <c r="N157" s="129"/>
      <c r="O157" s="129"/>
      <c r="P157" s="129"/>
      <c r="Q157" s="129"/>
      <c r="R157" s="129"/>
      <c r="S157" s="129"/>
      <c r="T157" s="129"/>
      <c r="U157" s="129"/>
      <c r="V157" s="129"/>
      <c r="W157" s="129"/>
      <c r="X157" s="129"/>
      <c r="Y157" s="129"/>
      <c r="Z157" s="129"/>
    </row>
    <row r="158" ht="12.0" customHeight="1">
      <c r="A158" s="227"/>
      <c r="B158" s="387"/>
      <c r="C158" s="227"/>
      <c r="D158" s="227"/>
      <c r="E158" s="133"/>
      <c r="F158" s="133"/>
      <c r="G158" s="129"/>
      <c r="H158" s="129"/>
      <c r="I158" s="129"/>
      <c r="J158" s="129"/>
      <c r="K158" s="129"/>
      <c r="L158" s="129"/>
      <c r="M158" s="129"/>
      <c r="N158" s="129"/>
      <c r="O158" s="129"/>
      <c r="P158" s="129"/>
      <c r="Q158" s="129"/>
      <c r="R158" s="129"/>
      <c r="S158" s="129"/>
      <c r="T158" s="129"/>
      <c r="U158" s="129"/>
      <c r="V158" s="129"/>
      <c r="W158" s="129"/>
      <c r="X158" s="129"/>
      <c r="Y158" s="129"/>
      <c r="Z158" s="129"/>
    </row>
    <row r="159" ht="12.0" customHeight="1">
      <c r="A159" s="227"/>
      <c r="B159" s="387"/>
      <c r="C159" s="227"/>
      <c r="D159" s="227"/>
      <c r="E159" s="133"/>
      <c r="F159" s="133"/>
      <c r="G159" s="129"/>
      <c r="H159" s="129"/>
      <c r="I159" s="129"/>
      <c r="J159" s="129"/>
      <c r="K159" s="129"/>
      <c r="L159" s="129"/>
      <c r="M159" s="129"/>
      <c r="N159" s="129"/>
      <c r="O159" s="129"/>
      <c r="P159" s="129"/>
      <c r="Q159" s="129"/>
      <c r="R159" s="129"/>
      <c r="S159" s="129"/>
      <c r="T159" s="129"/>
      <c r="U159" s="129"/>
      <c r="V159" s="129"/>
      <c r="W159" s="129"/>
      <c r="X159" s="129"/>
      <c r="Y159" s="129"/>
      <c r="Z159" s="129"/>
    </row>
    <row r="160" ht="12.0" customHeight="1">
      <c r="A160" s="227"/>
      <c r="B160" s="387"/>
      <c r="C160" s="227"/>
      <c r="D160" s="227"/>
      <c r="E160" s="133"/>
      <c r="F160" s="133"/>
      <c r="G160" s="129"/>
      <c r="H160" s="129"/>
      <c r="I160" s="129"/>
      <c r="J160" s="129"/>
      <c r="K160" s="129"/>
      <c r="L160" s="129"/>
      <c r="M160" s="129"/>
      <c r="N160" s="129"/>
      <c r="O160" s="129"/>
      <c r="P160" s="129"/>
      <c r="Q160" s="129"/>
      <c r="R160" s="129"/>
      <c r="S160" s="129"/>
      <c r="T160" s="129"/>
      <c r="U160" s="129"/>
      <c r="V160" s="129"/>
      <c r="W160" s="129"/>
      <c r="X160" s="129"/>
      <c r="Y160" s="129"/>
      <c r="Z160" s="129"/>
    </row>
    <row r="161" ht="12.0" customHeight="1">
      <c r="A161" s="227"/>
      <c r="B161" s="387"/>
      <c r="C161" s="227"/>
      <c r="D161" s="227"/>
      <c r="E161" s="133"/>
      <c r="F161" s="133"/>
      <c r="G161" s="129"/>
      <c r="H161" s="129"/>
      <c r="I161" s="129"/>
      <c r="J161" s="129"/>
      <c r="K161" s="129"/>
      <c r="L161" s="129"/>
      <c r="M161" s="129"/>
      <c r="N161" s="129"/>
      <c r="O161" s="129"/>
      <c r="P161" s="129"/>
      <c r="Q161" s="129"/>
      <c r="R161" s="129"/>
      <c r="S161" s="129"/>
      <c r="T161" s="129"/>
      <c r="U161" s="129"/>
      <c r="V161" s="129"/>
      <c r="W161" s="129"/>
      <c r="X161" s="129"/>
      <c r="Y161" s="129"/>
      <c r="Z161" s="129"/>
    </row>
    <row r="162" ht="12.0" customHeight="1">
      <c r="A162" s="227"/>
      <c r="B162" s="387"/>
      <c r="C162" s="227"/>
      <c r="D162" s="227"/>
      <c r="E162" s="133"/>
      <c r="F162" s="133"/>
      <c r="G162" s="129"/>
      <c r="H162" s="129"/>
      <c r="I162" s="129"/>
      <c r="J162" s="129"/>
      <c r="K162" s="129"/>
      <c r="L162" s="129"/>
      <c r="M162" s="129"/>
      <c r="N162" s="129"/>
      <c r="O162" s="129"/>
      <c r="P162" s="129"/>
      <c r="Q162" s="129"/>
      <c r="R162" s="129"/>
      <c r="S162" s="129"/>
      <c r="T162" s="129"/>
      <c r="U162" s="129"/>
      <c r="V162" s="129"/>
      <c r="W162" s="129"/>
      <c r="X162" s="129"/>
      <c r="Y162" s="129"/>
      <c r="Z162" s="129"/>
    </row>
    <row r="163" ht="12.0" customHeight="1">
      <c r="A163" s="227"/>
      <c r="B163" s="387"/>
      <c r="C163" s="227"/>
      <c r="D163" s="227"/>
      <c r="E163" s="133"/>
      <c r="F163" s="133"/>
      <c r="G163" s="129"/>
      <c r="H163" s="129"/>
      <c r="I163" s="129"/>
      <c r="J163" s="129"/>
      <c r="K163" s="129"/>
      <c r="L163" s="129"/>
      <c r="M163" s="129"/>
      <c r="N163" s="129"/>
      <c r="O163" s="129"/>
      <c r="P163" s="129"/>
      <c r="Q163" s="129"/>
      <c r="R163" s="129"/>
      <c r="S163" s="129"/>
      <c r="T163" s="129"/>
      <c r="U163" s="129"/>
      <c r="V163" s="129"/>
      <c r="W163" s="129"/>
      <c r="X163" s="129"/>
      <c r="Y163" s="129"/>
      <c r="Z163" s="129"/>
    </row>
    <row r="164" ht="12.0" customHeight="1">
      <c r="A164" s="227"/>
      <c r="B164" s="387"/>
      <c r="C164" s="227"/>
      <c r="D164" s="227"/>
      <c r="E164" s="133"/>
      <c r="F164" s="133"/>
      <c r="G164" s="129"/>
      <c r="H164" s="129"/>
      <c r="I164" s="129"/>
      <c r="J164" s="129"/>
      <c r="K164" s="129"/>
      <c r="L164" s="129"/>
      <c r="M164" s="129"/>
      <c r="N164" s="129"/>
      <c r="O164" s="129"/>
      <c r="P164" s="129"/>
      <c r="Q164" s="129"/>
      <c r="R164" s="129"/>
      <c r="S164" s="129"/>
      <c r="T164" s="129"/>
      <c r="U164" s="129"/>
      <c r="V164" s="129"/>
      <c r="W164" s="129"/>
      <c r="X164" s="129"/>
      <c r="Y164" s="129"/>
      <c r="Z164" s="129"/>
    </row>
    <row r="165" ht="12.0" customHeight="1">
      <c r="A165" s="227"/>
      <c r="B165" s="387"/>
      <c r="C165" s="227"/>
      <c r="D165" s="227"/>
      <c r="E165" s="133"/>
      <c r="F165" s="133"/>
      <c r="G165" s="129"/>
      <c r="H165" s="129"/>
      <c r="I165" s="129"/>
      <c r="J165" s="129"/>
      <c r="K165" s="129"/>
      <c r="L165" s="129"/>
      <c r="M165" s="129"/>
      <c r="N165" s="129"/>
      <c r="O165" s="129"/>
      <c r="P165" s="129"/>
      <c r="Q165" s="129"/>
      <c r="R165" s="129"/>
      <c r="S165" s="129"/>
      <c r="T165" s="129"/>
      <c r="U165" s="129"/>
      <c r="V165" s="129"/>
      <c r="W165" s="129"/>
      <c r="X165" s="129"/>
      <c r="Y165" s="129"/>
      <c r="Z165" s="129"/>
    </row>
    <row r="166" ht="12.0" customHeight="1">
      <c r="A166" s="227"/>
      <c r="B166" s="387"/>
      <c r="C166" s="227"/>
      <c r="D166" s="227"/>
      <c r="E166" s="133"/>
      <c r="F166" s="133"/>
      <c r="G166" s="129"/>
      <c r="H166" s="129"/>
      <c r="I166" s="129"/>
      <c r="J166" s="129"/>
      <c r="K166" s="129"/>
      <c r="L166" s="129"/>
      <c r="M166" s="129"/>
      <c r="N166" s="129"/>
      <c r="O166" s="129"/>
      <c r="P166" s="129"/>
      <c r="Q166" s="129"/>
      <c r="R166" s="129"/>
      <c r="S166" s="129"/>
      <c r="T166" s="129"/>
      <c r="U166" s="129"/>
      <c r="V166" s="129"/>
      <c r="W166" s="129"/>
      <c r="X166" s="129"/>
      <c r="Y166" s="129"/>
      <c r="Z166" s="129"/>
    </row>
    <row r="167" ht="12.0" customHeight="1">
      <c r="A167" s="227"/>
      <c r="B167" s="387"/>
      <c r="C167" s="227"/>
      <c r="D167" s="227"/>
      <c r="E167" s="133"/>
      <c r="F167" s="133"/>
      <c r="G167" s="129"/>
      <c r="H167" s="129"/>
      <c r="I167" s="129"/>
      <c r="J167" s="129"/>
      <c r="K167" s="129"/>
      <c r="L167" s="129"/>
      <c r="M167" s="129"/>
      <c r="N167" s="129"/>
      <c r="O167" s="129"/>
      <c r="P167" s="129"/>
      <c r="Q167" s="129"/>
      <c r="R167" s="129"/>
      <c r="S167" s="129"/>
      <c r="T167" s="129"/>
      <c r="U167" s="129"/>
      <c r="V167" s="129"/>
      <c r="W167" s="129"/>
      <c r="X167" s="129"/>
      <c r="Y167" s="129"/>
      <c r="Z167" s="129"/>
    </row>
    <row r="168" ht="12.0" customHeight="1">
      <c r="A168" s="227"/>
      <c r="B168" s="387"/>
      <c r="C168" s="227"/>
      <c r="D168" s="227"/>
      <c r="E168" s="133"/>
      <c r="F168" s="133"/>
      <c r="G168" s="129"/>
      <c r="H168" s="129"/>
      <c r="I168" s="129"/>
      <c r="J168" s="129"/>
      <c r="K168" s="129"/>
      <c r="L168" s="129"/>
      <c r="M168" s="129"/>
      <c r="N168" s="129"/>
      <c r="O168" s="129"/>
      <c r="P168" s="129"/>
      <c r="Q168" s="129"/>
      <c r="R168" s="129"/>
      <c r="S168" s="129"/>
      <c r="T168" s="129"/>
      <c r="U168" s="129"/>
      <c r="V168" s="129"/>
      <c r="W168" s="129"/>
      <c r="X168" s="129"/>
      <c r="Y168" s="129"/>
      <c r="Z168" s="129"/>
    </row>
    <row r="169" ht="12.0" customHeight="1">
      <c r="A169" s="227"/>
      <c r="B169" s="387"/>
      <c r="C169" s="227"/>
      <c r="D169" s="227"/>
      <c r="E169" s="133"/>
      <c r="F169" s="133"/>
      <c r="G169" s="129"/>
      <c r="H169" s="129"/>
      <c r="I169" s="129"/>
      <c r="J169" s="129"/>
      <c r="K169" s="129"/>
      <c r="L169" s="129"/>
      <c r="M169" s="129"/>
      <c r="N169" s="129"/>
      <c r="O169" s="129"/>
      <c r="P169" s="129"/>
      <c r="Q169" s="129"/>
      <c r="R169" s="129"/>
      <c r="S169" s="129"/>
      <c r="T169" s="129"/>
      <c r="U169" s="129"/>
      <c r="V169" s="129"/>
      <c r="W169" s="129"/>
      <c r="X169" s="129"/>
      <c r="Y169" s="129"/>
      <c r="Z169" s="129"/>
    </row>
    <row r="170" ht="12.0" customHeight="1">
      <c r="A170" s="227"/>
      <c r="B170" s="387"/>
      <c r="C170" s="227"/>
      <c r="D170" s="227"/>
      <c r="E170" s="133"/>
      <c r="F170" s="133"/>
      <c r="G170" s="129"/>
      <c r="H170" s="129"/>
      <c r="I170" s="129"/>
      <c r="J170" s="129"/>
      <c r="K170" s="129"/>
      <c r="L170" s="129"/>
      <c r="M170" s="129"/>
      <c r="N170" s="129"/>
      <c r="O170" s="129"/>
      <c r="P170" s="129"/>
      <c r="Q170" s="129"/>
      <c r="R170" s="129"/>
      <c r="S170" s="129"/>
      <c r="T170" s="129"/>
      <c r="U170" s="129"/>
      <c r="V170" s="129"/>
      <c r="W170" s="129"/>
      <c r="X170" s="129"/>
      <c r="Y170" s="129"/>
      <c r="Z170" s="129"/>
    </row>
    <row r="171" ht="12.0" customHeight="1">
      <c r="A171" s="227"/>
      <c r="B171" s="387"/>
      <c r="C171" s="227"/>
      <c r="D171" s="227"/>
      <c r="E171" s="133"/>
      <c r="F171" s="133"/>
      <c r="G171" s="129"/>
      <c r="H171" s="129"/>
      <c r="I171" s="129"/>
      <c r="J171" s="129"/>
      <c r="K171" s="129"/>
      <c r="L171" s="129"/>
      <c r="M171" s="129"/>
      <c r="N171" s="129"/>
      <c r="O171" s="129"/>
      <c r="P171" s="129"/>
      <c r="Q171" s="129"/>
      <c r="R171" s="129"/>
      <c r="S171" s="129"/>
      <c r="T171" s="129"/>
      <c r="U171" s="129"/>
      <c r="V171" s="129"/>
      <c r="W171" s="129"/>
      <c r="X171" s="129"/>
      <c r="Y171" s="129"/>
      <c r="Z171" s="129"/>
    </row>
    <row r="172" ht="12.0" customHeight="1">
      <c r="A172" s="227"/>
      <c r="B172" s="387"/>
      <c r="C172" s="227"/>
      <c r="D172" s="227"/>
      <c r="E172" s="133"/>
      <c r="F172" s="133"/>
      <c r="G172" s="129"/>
      <c r="H172" s="129"/>
      <c r="I172" s="129"/>
      <c r="J172" s="129"/>
      <c r="K172" s="129"/>
      <c r="L172" s="129"/>
      <c r="M172" s="129"/>
      <c r="N172" s="129"/>
      <c r="O172" s="129"/>
      <c r="P172" s="129"/>
      <c r="Q172" s="129"/>
      <c r="R172" s="129"/>
      <c r="S172" s="129"/>
      <c r="T172" s="129"/>
      <c r="U172" s="129"/>
      <c r="V172" s="129"/>
      <c r="W172" s="129"/>
      <c r="X172" s="129"/>
      <c r="Y172" s="129"/>
      <c r="Z172" s="129"/>
    </row>
    <row r="173" ht="12.0" customHeight="1">
      <c r="A173" s="227"/>
      <c r="B173" s="387"/>
      <c r="C173" s="227"/>
      <c r="D173" s="227"/>
      <c r="E173" s="133"/>
      <c r="F173" s="133"/>
      <c r="G173" s="129"/>
      <c r="H173" s="129"/>
      <c r="I173" s="129"/>
      <c r="J173" s="129"/>
      <c r="K173" s="129"/>
      <c r="L173" s="129"/>
      <c r="M173" s="129"/>
      <c r="N173" s="129"/>
      <c r="O173" s="129"/>
      <c r="P173" s="129"/>
      <c r="Q173" s="129"/>
      <c r="R173" s="129"/>
      <c r="S173" s="129"/>
      <c r="T173" s="129"/>
      <c r="U173" s="129"/>
      <c r="V173" s="129"/>
      <c r="W173" s="129"/>
      <c r="X173" s="129"/>
      <c r="Y173" s="129"/>
      <c r="Z173" s="129"/>
    </row>
    <row r="174" ht="12.0" customHeight="1">
      <c r="A174" s="227"/>
      <c r="B174" s="387"/>
      <c r="C174" s="227"/>
      <c r="D174" s="227"/>
      <c r="E174" s="133"/>
      <c r="F174" s="133"/>
      <c r="G174" s="129"/>
      <c r="H174" s="129"/>
      <c r="I174" s="129"/>
      <c r="J174" s="129"/>
      <c r="K174" s="129"/>
      <c r="L174" s="129"/>
      <c r="M174" s="129"/>
      <c r="N174" s="129"/>
      <c r="O174" s="129"/>
      <c r="P174" s="129"/>
      <c r="Q174" s="129"/>
      <c r="R174" s="129"/>
      <c r="S174" s="129"/>
      <c r="T174" s="129"/>
      <c r="U174" s="129"/>
      <c r="V174" s="129"/>
      <c r="W174" s="129"/>
      <c r="X174" s="129"/>
      <c r="Y174" s="129"/>
      <c r="Z174" s="129"/>
    </row>
    <row r="175" ht="12.0" customHeight="1">
      <c r="A175" s="227"/>
      <c r="B175" s="387"/>
      <c r="C175" s="227"/>
      <c r="D175" s="227"/>
      <c r="E175" s="133"/>
      <c r="F175" s="133"/>
      <c r="G175" s="129"/>
      <c r="H175" s="129"/>
      <c r="I175" s="129"/>
      <c r="J175" s="129"/>
      <c r="K175" s="129"/>
      <c r="L175" s="129"/>
      <c r="M175" s="129"/>
      <c r="N175" s="129"/>
      <c r="O175" s="129"/>
      <c r="P175" s="129"/>
      <c r="Q175" s="129"/>
      <c r="R175" s="129"/>
      <c r="S175" s="129"/>
      <c r="T175" s="129"/>
      <c r="U175" s="129"/>
      <c r="V175" s="129"/>
      <c r="W175" s="129"/>
      <c r="X175" s="129"/>
      <c r="Y175" s="129"/>
      <c r="Z175" s="129"/>
    </row>
    <row r="176" ht="12.0" customHeight="1">
      <c r="A176" s="227"/>
      <c r="B176" s="387"/>
      <c r="C176" s="227"/>
      <c r="D176" s="227"/>
      <c r="E176" s="133"/>
      <c r="F176" s="133"/>
      <c r="G176" s="129"/>
      <c r="H176" s="129"/>
      <c r="I176" s="129"/>
      <c r="J176" s="129"/>
      <c r="K176" s="129"/>
      <c r="L176" s="129"/>
      <c r="M176" s="129"/>
      <c r="N176" s="129"/>
      <c r="O176" s="129"/>
      <c r="P176" s="129"/>
      <c r="Q176" s="129"/>
      <c r="R176" s="129"/>
      <c r="S176" s="129"/>
      <c r="T176" s="129"/>
      <c r="U176" s="129"/>
      <c r="V176" s="129"/>
      <c r="W176" s="129"/>
      <c r="X176" s="129"/>
      <c r="Y176" s="129"/>
      <c r="Z176" s="129"/>
    </row>
    <row r="177" ht="12.0" customHeight="1">
      <c r="A177" s="227"/>
      <c r="B177" s="387"/>
      <c r="C177" s="227"/>
      <c r="D177" s="227"/>
      <c r="E177" s="133"/>
      <c r="F177" s="133"/>
      <c r="G177" s="129"/>
      <c r="H177" s="129"/>
      <c r="I177" s="129"/>
      <c r="J177" s="129"/>
      <c r="K177" s="129"/>
      <c r="L177" s="129"/>
      <c r="M177" s="129"/>
      <c r="N177" s="129"/>
      <c r="O177" s="129"/>
      <c r="P177" s="129"/>
      <c r="Q177" s="129"/>
      <c r="R177" s="129"/>
      <c r="S177" s="129"/>
      <c r="T177" s="129"/>
      <c r="U177" s="129"/>
      <c r="V177" s="129"/>
      <c r="W177" s="129"/>
      <c r="X177" s="129"/>
      <c r="Y177" s="129"/>
      <c r="Z177" s="129"/>
    </row>
    <row r="178" ht="12.0" customHeight="1">
      <c r="A178" s="227"/>
      <c r="B178" s="387"/>
      <c r="C178" s="227"/>
      <c r="D178" s="227"/>
      <c r="E178" s="133"/>
      <c r="F178" s="133"/>
      <c r="G178" s="129"/>
      <c r="H178" s="129"/>
      <c r="I178" s="129"/>
      <c r="J178" s="129"/>
      <c r="K178" s="129"/>
      <c r="L178" s="129"/>
      <c r="M178" s="129"/>
      <c r="N178" s="129"/>
      <c r="O178" s="129"/>
      <c r="P178" s="129"/>
      <c r="Q178" s="129"/>
      <c r="R178" s="129"/>
      <c r="S178" s="129"/>
      <c r="T178" s="129"/>
      <c r="U178" s="129"/>
      <c r="V178" s="129"/>
      <c r="W178" s="129"/>
      <c r="X178" s="129"/>
      <c r="Y178" s="129"/>
      <c r="Z178" s="129"/>
    </row>
    <row r="179" ht="12.0" customHeight="1">
      <c r="A179" s="227"/>
      <c r="B179" s="387"/>
      <c r="C179" s="227"/>
      <c r="D179" s="227"/>
      <c r="E179" s="133"/>
      <c r="F179" s="133"/>
      <c r="G179" s="129"/>
      <c r="H179" s="129"/>
      <c r="I179" s="129"/>
      <c r="J179" s="129"/>
      <c r="K179" s="129"/>
      <c r="L179" s="129"/>
      <c r="M179" s="129"/>
      <c r="N179" s="129"/>
      <c r="O179" s="129"/>
      <c r="P179" s="129"/>
      <c r="Q179" s="129"/>
      <c r="R179" s="129"/>
      <c r="S179" s="129"/>
      <c r="T179" s="129"/>
      <c r="U179" s="129"/>
      <c r="V179" s="129"/>
      <c r="W179" s="129"/>
      <c r="X179" s="129"/>
      <c r="Y179" s="129"/>
      <c r="Z179" s="129"/>
    </row>
    <row r="180" ht="12.0" customHeight="1">
      <c r="A180" s="227"/>
      <c r="B180" s="387"/>
      <c r="C180" s="227"/>
      <c r="D180" s="227"/>
      <c r="E180" s="133"/>
      <c r="F180" s="133"/>
      <c r="G180" s="129"/>
      <c r="H180" s="129"/>
      <c r="I180" s="129"/>
      <c r="J180" s="129"/>
      <c r="K180" s="129"/>
      <c r="L180" s="129"/>
      <c r="M180" s="129"/>
      <c r="N180" s="129"/>
      <c r="O180" s="129"/>
      <c r="P180" s="129"/>
      <c r="Q180" s="129"/>
      <c r="R180" s="129"/>
      <c r="S180" s="129"/>
      <c r="T180" s="129"/>
      <c r="U180" s="129"/>
      <c r="V180" s="129"/>
      <c r="W180" s="129"/>
      <c r="X180" s="129"/>
      <c r="Y180" s="129"/>
      <c r="Z180" s="129"/>
    </row>
    <row r="181" ht="12.0" customHeight="1">
      <c r="A181" s="227"/>
      <c r="B181" s="387"/>
      <c r="C181" s="227"/>
      <c r="D181" s="227"/>
      <c r="E181" s="133"/>
      <c r="F181" s="133"/>
      <c r="G181" s="129"/>
      <c r="H181" s="129"/>
      <c r="I181" s="129"/>
      <c r="J181" s="129"/>
      <c r="K181" s="129"/>
      <c r="L181" s="129"/>
      <c r="M181" s="129"/>
      <c r="N181" s="129"/>
      <c r="O181" s="129"/>
      <c r="P181" s="129"/>
      <c r="Q181" s="129"/>
      <c r="R181" s="129"/>
      <c r="S181" s="129"/>
      <c r="T181" s="129"/>
      <c r="U181" s="129"/>
      <c r="V181" s="129"/>
      <c r="W181" s="129"/>
      <c r="X181" s="129"/>
      <c r="Y181" s="129"/>
      <c r="Z181" s="129"/>
    </row>
    <row r="182" ht="12.0" customHeight="1">
      <c r="A182" s="227"/>
      <c r="B182" s="387"/>
      <c r="C182" s="227"/>
      <c r="D182" s="227"/>
      <c r="E182" s="133"/>
      <c r="F182" s="133"/>
      <c r="G182" s="129"/>
      <c r="H182" s="129"/>
      <c r="I182" s="129"/>
      <c r="J182" s="129"/>
      <c r="K182" s="129"/>
      <c r="L182" s="129"/>
      <c r="M182" s="129"/>
      <c r="N182" s="129"/>
      <c r="O182" s="129"/>
      <c r="P182" s="129"/>
      <c r="Q182" s="129"/>
      <c r="R182" s="129"/>
      <c r="S182" s="129"/>
      <c r="T182" s="129"/>
      <c r="U182" s="129"/>
      <c r="V182" s="129"/>
      <c r="W182" s="129"/>
      <c r="X182" s="129"/>
      <c r="Y182" s="129"/>
      <c r="Z182" s="129"/>
    </row>
    <row r="183" ht="12.0" customHeight="1">
      <c r="A183" s="227"/>
      <c r="B183" s="387"/>
      <c r="C183" s="227"/>
      <c r="D183" s="227"/>
      <c r="E183" s="133"/>
      <c r="F183" s="133"/>
      <c r="G183" s="129"/>
      <c r="H183" s="129"/>
      <c r="I183" s="129"/>
      <c r="J183" s="129"/>
      <c r="K183" s="129"/>
      <c r="L183" s="129"/>
      <c r="M183" s="129"/>
      <c r="N183" s="129"/>
      <c r="O183" s="129"/>
      <c r="P183" s="129"/>
      <c r="Q183" s="129"/>
      <c r="R183" s="129"/>
      <c r="S183" s="129"/>
      <c r="T183" s="129"/>
      <c r="U183" s="129"/>
      <c r="V183" s="129"/>
      <c r="W183" s="129"/>
      <c r="X183" s="129"/>
      <c r="Y183" s="129"/>
      <c r="Z183" s="129"/>
    </row>
    <row r="184" ht="12.0" customHeight="1">
      <c r="A184" s="227"/>
      <c r="B184" s="387"/>
      <c r="C184" s="227"/>
      <c r="D184" s="227"/>
      <c r="E184" s="133"/>
      <c r="F184" s="133"/>
      <c r="G184" s="129"/>
      <c r="H184" s="129"/>
      <c r="I184" s="129"/>
      <c r="J184" s="129"/>
      <c r="K184" s="129"/>
      <c r="L184" s="129"/>
      <c r="M184" s="129"/>
      <c r="N184" s="129"/>
      <c r="O184" s="129"/>
      <c r="P184" s="129"/>
      <c r="Q184" s="129"/>
      <c r="R184" s="129"/>
      <c r="S184" s="129"/>
      <c r="T184" s="129"/>
      <c r="U184" s="129"/>
      <c r="V184" s="129"/>
      <c r="W184" s="129"/>
      <c r="X184" s="129"/>
      <c r="Y184" s="129"/>
      <c r="Z184" s="129"/>
    </row>
    <row r="185" ht="12.0" customHeight="1">
      <c r="A185" s="227"/>
      <c r="B185" s="387"/>
      <c r="C185" s="227"/>
      <c r="D185" s="227"/>
      <c r="E185" s="133"/>
      <c r="F185" s="133"/>
      <c r="G185" s="129"/>
      <c r="H185" s="129"/>
      <c r="I185" s="129"/>
      <c r="J185" s="129"/>
      <c r="K185" s="129"/>
      <c r="L185" s="129"/>
      <c r="M185" s="129"/>
      <c r="N185" s="129"/>
      <c r="O185" s="129"/>
      <c r="P185" s="129"/>
      <c r="Q185" s="129"/>
      <c r="R185" s="129"/>
      <c r="S185" s="129"/>
      <c r="T185" s="129"/>
      <c r="U185" s="129"/>
      <c r="V185" s="129"/>
      <c r="W185" s="129"/>
      <c r="X185" s="129"/>
      <c r="Y185" s="129"/>
      <c r="Z185" s="129"/>
    </row>
    <row r="186" ht="12.0" customHeight="1">
      <c r="A186" s="227"/>
      <c r="B186" s="387"/>
      <c r="C186" s="227"/>
      <c r="D186" s="227"/>
      <c r="E186" s="133"/>
      <c r="F186" s="133"/>
      <c r="G186" s="129"/>
      <c r="H186" s="129"/>
      <c r="I186" s="129"/>
      <c r="J186" s="129"/>
      <c r="K186" s="129"/>
      <c r="L186" s="129"/>
      <c r="M186" s="129"/>
      <c r="N186" s="129"/>
      <c r="O186" s="129"/>
      <c r="P186" s="129"/>
      <c r="Q186" s="129"/>
      <c r="R186" s="129"/>
      <c r="S186" s="129"/>
      <c r="T186" s="129"/>
      <c r="U186" s="129"/>
      <c r="V186" s="129"/>
      <c r="W186" s="129"/>
      <c r="X186" s="129"/>
      <c r="Y186" s="129"/>
      <c r="Z186" s="129"/>
    </row>
    <row r="187" ht="12.0" customHeight="1">
      <c r="A187" s="227"/>
      <c r="B187" s="387"/>
      <c r="C187" s="227"/>
      <c r="D187" s="227"/>
      <c r="E187" s="133"/>
      <c r="F187" s="133"/>
      <c r="G187" s="129"/>
      <c r="H187" s="129"/>
      <c r="I187" s="129"/>
      <c r="J187" s="129"/>
      <c r="K187" s="129"/>
      <c r="L187" s="129"/>
      <c r="M187" s="129"/>
      <c r="N187" s="129"/>
      <c r="O187" s="129"/>
      <c r="P187" s="129"/>
      <c r="Q187" s="129"/>
      <c r="R187" s="129"/>
      <c r="S187" s="129"/>
      <c r="T187" s="129"/>
      <c r="U187" s="129"/>
      <c r="V187" s="129"/>
      <c r="W187" s="129"/>
      <c r="X187" s="129"/>
      <c r="Y187" s="129"/>
      <c r="Z187" s="129"/>
    </row>
    <row r="188" ht="12.0" customHeight="1">
      <c r="A188" s="227"/>
      <c r="B188" s="387"/>
      <c r="C188" s="227"/>
      <c r="D188" s="227"/>
      <c r="E188" s="133"/>
      <c r="F188" s="133"/>
      <c r="G188" s="129"/>
      <c r="H188" s="129"/>
      <c r="I188" s="129"/>
      <c r="J188" s="129"/>
      <c r="K188" s="129"/>
      <c r="L188" s="129"/>
      <c r="M188" s="129"/>
      <c r="N188" s="129"/>
      <c r="O188" s="129"/>
      <c r="P188" s="129"/>
      <c r="Q188" s="129"/>
      <c r="R188" s="129"/>
      <c r="S188" s="129"/>
      <c r="T188" s="129"/>
      <c r="U188" s="129"/>
      <c r="V188" s="129"/>
      <c r="W188" s="129"/>
      <c r="X188" s="129"/>
      <c r="Y188" s="129"/>
      <c r="Z188" s="129"/>
    </row>
    <row r="189" ht="12.0" customHeight="1">
      <c r="A189" s="227"/>
      <c r="B189" s="387"/>
      <c r="C189" s="227"/>
      <c r="D189" s="227"/>
      <c r="E189" s="133"/>
      <c r="F189" s="133"/>
      <c r="G189" s="129"/>
      <c r="H189" s="129"/>
      <c r="I189" s="129"/>
      <c r="J189" s="129"/>
      <c r="K189" s="129"/>
      <c r="L189" s="129"/>
      <c r="M189" s="129"/>
      <c r="N189" s="129"/>
      <c r="O189" s="129"/>
      <c r="P189" s="129"/>
      <c r="Q189" s="129"/>
      <c r="R189" s="129"/>
      <c r="S189" s="129"/>
      <c r="T189" s="129"/>
      <c r="U189" s="129"/>
      <c r="V189" s="129"/>
      <c r="W189" s="129"/>
      <c r="X189" s="129"/>
      <c r="Y189" s="129"/>
      <c r="Z189" s="129"/>
    </row>
    <row r="190" ht="12.0" customHeight="1">
      <c r="A190" s="227"/>
      <c r="B190" s="387"/>
      <c r="C190" s="227"/>
      <c r="D190" s="227"/>
      <c r="E190" s="133"/>
      <c r="F190" s="133"/>
      <c r="G190" s="129"/>
      <c r="H190" s="129"/>
      <c r="I190" s="129"/>
      <c r="J190" s="129"/>
      <c r="K190" s="129"/>
      <c r="L190" s="129"/>
      <c r="M190" s="129"/>
      <c r="N190" s="129"/>
      <c r="O190" s="129"/>
      <c r="P190" s="129"/>
      <c r="Q190" s="129"/>
      <c r="R190" s="129"/>
      <c r="S190" s="129"/>
      <c r="T190" s="129"/>
      <c r="U190" s="129"/>
      <c r="V190" s="129"/>
      <c r="W190" s="129"/>
      <c r="X190" s="129"/>
      <c r="Y190" s="129"/>
      <c r="Z190" s="129"/>
    </row>
    <row r="191" ht="12.0" customHeight="1">
      <c r="A191" s="227"/>
      <c r="B191" s="387"/>
      <c r="C191" s="227"/>
      <c r="D191" s="227"/>
      <c r="E191" s="133"/>
      <c r="F191" s="133"/>
      <c r="G191" s="129"/>
      <c r="H191" s="129"/>
      <c r="I191" s="129"/>
      <c r="J191" s="129"/>
      <c r="K191" s="129"/>
      <c r="L191" s="129"/>
      <c r="M191" s="129"/>
      <c r="N191" s="129"/>
      <c r="O191" s="129"/>
      <c r="P191" s="129"/>
      <c r="Q191" s="129"/>
      <c r="R191" s="129"/>
      <c r="S191" s="129"/>
      <c r="T191" s="129"/>
      <c r="U191" s="129"/>
      <c r="V191" s="129"/>
      <c r="W191" s="129"/>
      <c r="X191" s="129"/>
      <c r="Y191" s="129"/>
      <c r="Z191" s="129"/>
    </row>
    <row r="192" ht="12.0" customHeight="1">
      <c r="A192" s="227"/>
      <c r="B192" s="387"/>
      <c r="C192" s="227"/>
      <c r="D192" s="227"/>
      <c r="E192" s="133"/>
      <c r="F192" s="133"/>
      <c r="G192" s="129"/>
      <c r="H192" s="129"/>
      <c r="I192" s="129"/>
      <c r="J192" s="129"/>
      <c r="K192" s="129"/>
      <c r="L192" s="129"/>
      <c r="M192" s="129"/>
      <c r="N192" s="129"/>
      <c r="O192" s="129"/>
      <c r="P192" s="129"/>
      <c r="Q192" s="129"/>
      <c r="R192" s="129"/>
      <c r="S192" s="129"/>
      <c r="T192" s="129"/>
      <c r="U192" s="129"/>
      <c r="V192" s="129"/>
      <c r="W192" s="129"/>
      <c r="X192" s="129"/>
      <c r="Y192" s="129"/>
      <c r="Z192" s="129"/>
    </row>
    <row r="193" ht="12.0" customHeight="1">
      <c r="A193" s="227"/>
      <c r="B193" s="387"/>
      <c r="C193" s="227"/>
      <c r="D193" s="227"/>
      <c r="E193" s="133"/>
      <c r="F193" s="133"/>
      <c r="G193" s="129"/>
      <c r="H193" s="129"/>
      <c r="I193" s="129"/>
      <c r="J193" s="129"/>
      <c r="K193" s="129"/>
      <c r="L193" s="129"/>
      <c r="M193" s="129"/>
      <c r="N193" s="129"/>
      <c r="O193" s="129"/>
      <c r="P193" s="129"/>
      <c r="Q193" s="129"/>
      <c r="R193" s="129"/>
      <c r="S193" s="129"/>
      <c r="T193" s="129"/>
      <c r="U193" s="129"/>
      <c r="V193" s="129"/>
      <c r="W193" s="129"/>
      <c r="X193" s="129"/>
      <c r="Y193" s="129"/>
      <c r="Z193" s="129"/>
    </row>
    <row r="194" ht="12.0" customHeight="1">
      <c r="A194" s="227"/>
      <c r="B194" s="387"/>
      <c r="C194" s="227"/>
      <c r="D194" s="227"/>
      <c r="E194" s="133"/>
      <c r="F194" s="133"/>
      <c r="G194" s="129"/>
      <c r="H194" s="129"/>
      <c r="I194" s="129"/>
      <c r="J194" s="129"/>
      <c r="K194" s="129"/>
      <c r="L194" s="129"/>
      <c r="M194" s="129"/>
      <c r="N194" s="129"/>
      <c r="O194" s="129"/>
      <c r="P194" s="129"/>
      <c r="Q194" s="129"/>
      <c r="R194" s="129"/>
      <c r="S194" s="129"/>
      <c r="T194" s="129"/>
      <c r="U194" s="129"/>
      <c r="V194" s="129"/>
      <c r="W194" s="129"/>
      <c r="X194" s="129"/>
      <c r="Y194" s="129"/>
      <c r="Z194" s="129"/>
    </row>
    <row r="195" ht="12.0" customHeight="1">
      <c r="A195" s="227"/>
      <c r="B195" s="387"/>
      <c r="C195" s="227"/>
      <c r="D195" s="227"/>
      <c r="E195" s="133"/>
      <c r="F195" s="133"/>
      <c r="G195" s="129"/>
      <c r="H195" s="129"/>
      <c r="I195" s="129"/>
      <c r="J195" s="129"/>
      <c r="K195" s="129"/>
      <c r="L195" s="129"/>
      <c r="M195" s="129"/>
      <c r="N195" s="129"/>
      <c r="O195" s="129"/>
      <c r="P195" s="129"/>
      <c r="Q195" s="129"/>
      <c r="R195" s="129"/>
      <c r="S195" s="129"/>
      <c r="T195" s="129"/>
      <c r="U195" s="129"/>
      <c r="V195" s="129"/>
      <c r="W195" s="129"/>
      <c r="X195" s="129"/>
      <c r="Y195" s="129"/>
      <c r="Z195" s="129"/>
    </row>
    <row r="196" ht="12.0" customHeight="1">
      <c r="A196" s="227"/>
      <c r="B196" s="387"/>
      <c r="C196" s="227"/>
      <c r="D196" s="227"/>
      <c r="E196" s="133"/>
      <c r="F196" s="133"/>
      <c r="G196" s="129"/>
      <c r="H196" s="129"/>
      <c r="I196" s="129"/>
      <c r="J196" s="129"/>
      <c r="K196" s="129"/>
      <c r="L196" s="129"/>
      <c r="M196" s="129"/>
      <c r="N196" s="129"/>
      <c r="O196" s="129"/>
      <c r="P196" s="129"/>
      <c r="Q196" s="129"/>
      <c r="R196" s="129"/>
      <c r="S196" s="129"/>
      <c r="T196" s="129"/>
      <c r="U196" s="129"/>
      <c r="V196" s="129"/>
      <c r="W196" s="129"/>
      <c r="X196" s="129"/>
      <c r="Y196" s="129"/>
      <c r="Z196" s="129"/>
    </row>
    <row r="197" ht="12.0" customHeight="1">
      <c r="A197" s="227"/>
      <c r="B197" s="387"/>
      <c r="C197" s="227"/>
      <c r="D197" s="227"/>
      <c r="E197" s="133"/>
      <c r="F197" s="133"/>
      <c r="G197" s="129"/>
      <c r="H197" s="129"/>
      <c r="I197" s="129"/>
      <c r="J197" s="129"/>
      <c r="K197" s="129"/>
      <c r="L197" s="129"/>
      <c r="M197" s="129"/>
      <c r="N197" s="129"/>
      <c r="O197" s="129"/>
      <c r="P197" s="129"/>
      <c r="Q197" s="129"/>
      <c r="R197" s="129"/>
      <c r="S197" s="129"/>
      <c r="T197" s="129"/>
      <c r="U197" s="129"/>
      <c r="V197" s="129"/>
      <c r="W197" s="129"/>
      <c r="X197" s="129"/>
      <c r="Y197" s="129"/>
      <c r="Z197" s="129"/>
    </row>
    <row r="198" ht="12.0" customHeight="1">
      <c r="A198" s="227"/>
      <c r="B198" s="387"/>
      <c r="C198" s="227"/>
      <c r="D198" s="227"/>
      <c r="E198" s="133"/>
      <c r="F198" s="133"/>
      <c r="G198" s="129"/>
      <c r="H198" s="129"/>
      <c r="I198" s="129"/>
      <c r="J198" s="129"/>
      <c r="K198" s="129"/>
      <c r="L198" s="129"/>
      <c r="M198" s="129"/>
      <c r="N198" s="129"/>
      <c r="O198" s="129"/>
      <c r="P198" s="129"/>
      <c r="Q198" s="129"/>
      <c r="R198" s="129"/>
      <c r="S198" s="129"/>
      <c r="T198" s="129"/>
      <c r="U198" s="129"/>
      <c r="V198" s="129"/>
      <c r="W198" s="129"/>
      <c r="X198" s="129"/>
      <c r="Y198" s="129"/>
      <c r="Z198" s="129"/>
    </row>
    <row r="199" ht="12.0" customHeight="1">
      <c r="A199" s="227"/>
      <c r="B199" s="387"/>
      <c r="C199" s="227"/>
      <c r="D199" s="227"/>
      <c r="E199" s="133"/>
      <c r="F199" s="133"/>
      <c r="G199" s="129"/>
      <c r="H199" s="129"/>
      <c r="I199" s="129"/>
      <c r="J199" s="129"/>
      <c r="K199" s="129"/>
      <c r="L199" s="129"/>
      <c r="M199" s="129"/>
      <c r="N199" s="129"/>
      <c r="O199" s="129"/>
      <c r="P199" s="129"/>
      <c r="Q199" s="129"/>
      <c r="R199" s="129"/>
      <c r="S199" s="129"/>
      <c r="T199" s="129"/>
      <c r="U199" s="129"/>
      <c r="V199" s="129"/>
      <c r="W199" s="129"/>
      <c r="X199" s="129"/>
      <c r="Y199" s="129"/>
      <c r="Z199" s="129"/>
    </row>
    <row r="200" ht="12.0" customHeight="1">
      <c r="A200" s="227"/>
      <c r="B200" s="387"/>
      <c r="C200" s="227"/>
      <c r="D200" s="227"/>
      <c r="E200" s="133"/>
      <c r="F200" s="133"/>
      <c r="G200" s="129"/>
      <c r="H200" s="129"/>
      <c r="I200" s="129"/>
      <c r="J200" s="129"/>
      <c r="K200" s="129"/>
      <c r="L200" s="129"/>
      <c r="M200" s="129"/>
      <c r="N200" s="129"/>
      <c r="O200" s="129"/>
      <c r="P200" s="129"/>
      <c r="Q200" s="129"/>
      <c r="R200" s="129"/>
      <c r="S200" s="129"/>
      <c r="T200" s="129"/>
      <c r="U200" s="129"/>
      <c r="V200" s="129"/>
      <c r="W200" s="129"/>
      <c r="X200" s="129"/>
      <c r="Y200" s="129"/>
      <c r="Z200" s="129"/>
    </row>
    <row r="201" ht="12.0" customHeight="1">
      <c r="A201" s="227"/>
      <c r="B201" s="387"/>
      <c r="C201" s="227"/>
      <c r="D201" s="227"/>
      <c r="E201" s="133"/>
      <c r="F201" s="133"/>
      <c r="G201" s="129"/>
      <c r="H201" s="129"/>
      <c r="I201" s="129"/>
      <c r="J201" s="129"/>
      <c r="K201" s="129"/>
      <c r="L201" s="129"/>
      <c r="M201" s="129"/>
      <c r="N201" s="129"/>
      <c r="O201" s="129"/>
      <c r="P201" s="129"/>
      <c r="Q201" s="129"/>
      <c r="R201" s="129"/>
      <c r="S201" s="129"/>
      <c r="T201" s="129"/>
      <c r="U201" s="129"/>
      <c r="V201" s="129"/>
      <c r="W201" s="129"/>
      <c r="X201" s="129"/>
      <c r="Y201" s="129"/>
      <c r="Z201" s="129"/>
    </row>
    <row r="202" ht="12.0" customHeight="1">
      <c r="A202" s="227"/>
      <c r="B202" s="387"/>
      <c r="C202" s="227"/>
      <c r="D202" s="227"/>
      <c r="E202" s="133"/>
      <c r="F202" s="133"/>
      <c r="G202" s="129"/>
      <c r="H202" s="129"/>
      <c r="I202" s="129"/>
      <c r="J202" s="129"/>
      <c r="K202" s="129"/>
      <c r="L202" s="129"/>
      <c r="M202" s="129"/>
      <c r="N202" s="129"/>
      <c r="O202" s="129"/>
      <c r="P202" s="129"/>
      <c r="Q202" s="129"/>
      <c r="R202" s="129"/>
      <c r="S202" s="129"/>
      <c r="T202" s="129"/>
      <c r="U202" s="129"/>
      <c r="V202" s="129"/>
      <c r="W202" s="129"/>
      <c r="X202" s="129"/>
      <c r="Y202" s="129"/>
      <c r="Z202" s="129"/>
    </row>
    <row r="203" ht="12.0" customHeight="1">
      <c r="A203" s="227"/>
      <c r="B203" s="387"/>
      <c r="C203" s="227"/>
      <c r="D203" s="227"/>
      <c r="E203" s="133"/>
      <c r="F203" s="133"/>
      <c r="G203" s="129"/>
      <c r="H203" s="129"/>
      <c r="I203" s="129"/>
      <c r="J203" s="129"/>
      <c r="K203" s="129"/>
      <c r="L203" s="129"/>
      <c r="M203" s="129"/>
      <c r="N203" s="129"/>
      <c r="O203" s="129"/>
      <c r="P203" s="129"/>
      <c r="Q203" s="129"/>
      <c r="R203" s="129"/>
      <c r="S203" s="129"/>
      <c r="T203" s="129"/>
      <c r="U203" s="129"/>
      <c r="V203" s="129"/>
      <c r="W203" s="129"/>
      <c r="X203" s="129"/>
      <c r="Y203" s="129"/>
      <c r="Z203" s="129"/>
    </row>
    <row r="204" ht="12.0" customHeight="1">
      <c r="A204" s="227"/>
      <c r="B204" s="387"/>
      <c r="C204" s="227"/>
      <c r="D204" s="227"/>
      <c r="E204" s="133"/>
      <c r="F204" s="133"/>
      <c r="G204" s="129"/>
      <c r="H204" s="129"/>
      <c r="I204" s="129"/>
      <c r="J204" s="129"/>
      <c r="K204" s="129"/>
      <c r="L204" s="129"/>
      <c r="M204" s="129"/>
      <c r="N204" s="129"/>
      <c r="O204" s="129"/>
      <c r="P204" s="129"/>
      <c r="Q204" s="129"/>
      <c r="R204" s="129"/>
      <c r="S204" s="129"/>
      <c r="T204" s="129"/>
      <c r="U204" s="129"/>
      <c r="V204" s="129"/>
      <c r="W204" s="129"/>
      <c r="X204" s="129"/>
      <c r="Y204" s="129"/>
      <c r="Z204" s="129"/>
    </row>
    <row r="205" ht="12.0" customHeight="1">
      <c r="A205" s="227"/>
      <c r="B205" s="387"/>
      <c r="C205" s="227"/>
      <c r="D205" s="227"/>
      <c r="E205" s="133"/>
      <c r="F205" s="133"/>
      <c r="G205" s="129"/>
      <c r="H205" s="129"/>
      <c r="I205" s="129"/>
      <c r="J205" s="129"/>
      <c r="K205" s="129"/>
      <c r="L205" s="129"/>
      <c r="M205" s="129"/>
      <c r="N205" s="129"/>
      <c r="O205" s="129"/>
      <c r="P205" s="129"/>
      <c r="Q205" s="129"/>
      <c r="R205" s="129"/>
      <c r="S205" s="129"/>
      <c r="T205" s="129"/>
      <c r="U205" s="129"/>
      <c r="V205" s="129"/>
      <c r="W205" s="129"/>
      <c r="X205" s="129"/>
      <c r="Y205" s="129"/>
      <c r="Z205" s="129"/>
    </row>
    <row r="206" ht="12.0" customHeight="1">
      <c r="A206" s="227"/>
      <c r="B206" s="387"/>
      <c r="C206" s="227"/>
      <c r="D206" s="227"/>
      <c r="E206" s="133"/>
      <c r="F206" s="133"/>
      <c r="G206" s="129"/>
      <c r="H206" s="129"/>
      <c r="I206" s="129"/>
      <c r="J206" s="129"/>
      <c r="K206" s="129"/>
      <c r="L206" s="129"/>
      <c r="M206" s="129"/>
      <c r="N206" s="129"/>
      <c r="O206" s="129"/>
      <c r="P206" s="129"/>
      <c r="Q206" s="129"/>
      <c r="R206" s="129"/>
      <c r="S206" s="129"/>
      <c r="T206" s="129"/>
      <c r="U206" s="129"/>
      <c r="V206" s="129"/>
      <c r="W206" s="129"/>
      <c r="X206" s="129"/>
      <c r="Y206" s="129"/>
      <c r="Z206" s="129"/>
    </row>
    <row r="207" ht="12.0" customHeight="1">
      <c r="A207" s="227"/>
      <c r="B207" s="387"/>
      <c r="C207" s="227"/>
      <c r="D207" s="227"/>
      <c r="E207" s="133"/>
      <c r="F207" s="133"/>
      <c r="G207" s="129"/>
      <c r="H207" s="129"/>
      <c r="I207" s="129"/>
      <c r="J207" s="129"/>
      <c r="K207" s="129"/>
      <c r="L207" s="129"/>
      <c r="M207" s="129"/>
      <c r="N207" s="129"/>
      <c r="O207" s="129"/>
      <c r="P207" s="129"/>
      <c r="Q207" s="129"/>
      <c r="R207" s="129"/>
      <c r="S207" s="129"/>
      <c r="T207" s="129"/>
      <c r="U207" s="129"/>
      <c r="V207" s="129"/>
      <c r="W207" s="129"/>
      <c r="X207" s="129"/>
      <c r="Y207" s="129"/>
      <c r="Z207" s="129"/>
    </row>
    <row r="208" ht="12.0" customHeight="1">
      <c r="A208" s="227"/>
      <c r="B208" s="387"/>
      <c r="C208" s="227"/>
      <c r="D208" s="227"/>
      <c r="E208" s="133"/>
      <c r="F208" s="133"/>
      <c r="G208" s="129"/>
      <c r="H208" s="129"/>
      <c r="I208" s="129"/>
      <c r="J208" s="129"/>
      <c r="K208" s="129"/>
      <c r="L208" s="129"/>
      <c r="M208" s="129"/>
      <c r="N208" s="129"/>
      <c r="O208" s="129"/>
      <c r="P208" s="129"/>
      <c r="Q208" s="129"/>
      <c r="R208" s="129"/>
      <c r="S208" s="129"/>
      <c r="T208" s="129"/>
      <c r="U208" s="129"/>
      <c r="V208" s="129"/>
      <c r="W208" s="129"/>
      <c r="X208" s="129"/>
      <c r="Y208" s="129"/>
      <c r="Z208" s="129"/>
    </row>
    <row r="209" ht="12.0" customHeight="1">
      <c r="A209" s="227"/>
      <c r="B209" s="387"/>
      <c r="C209" s="227"/>
      <c r="D209" s="227"/>
      <c r="E209" s="133"/>
      <c r="F209" s="133"/>
      <c r="G209" s="129"/>
      <c r="H209" s="129"/>
      <c r="I209" s="129"/>
      <c r="J209" s="129"/>
      <c r="K209" s="129"/>
      <c r="L209" s="129"/>
      <c r="M209" s="129"/>
      <c r="N209" s="129"/>
      <c r="O209" s="129"/>
      <c r="P209" s="129"/>
      <c r="Q209" s="129"/>
      <c r="R209" s="129"/>
      <c r="S209" s="129"/>
      <c r="T209" s="129"/>
      <c r="U209" s="129"/>
      <c r="V209" s="129"/>
      <c r="W209" s="129"/>
      <c r="X209" s="129"/>
      <c r="Y209" s="129"/>
      <c r="Z209" s="129"/>
    </row>
    <row r="210" ht="12.0" customHeight="1">
      <c r="A210" s="227"/>
      <c r="B210" s="387"/>
      <c r="C210" s="227"/>
      <c r="D210" s="227"/>
      <c r="E210" s="133"/>
      <c r="F210" s="133"/>
      <c r="G210" s="129"/>
      <c r="H210" s="129"/>
      <c r="I210" s="129"/>
      <c r="J210" s="129"/>
      <c r="K210" s="129"/>
      <c r="L210" s="129"/>
      <c r="M210" s="129"/>
      <c r="N210" s="129"/>
      <c r="O210" s="129"/>
      <c r="P210" s="129"/>
      <c r="Q210" s="129"/>
      <c r="R210" s="129"/>
      <c r="S210" s="129"/>
      <c r="T210" s="129"/>
      <c r="U210" s="129"/>
      <c r="V210" s="129"/>
      <c r="W210" s="129"/>
      <c r="X210" s="129"/>
      <c r="Y210" s="129"/>
      <c r="Z210" s="129"/>
    </row>
    <row r="211" ht="12.0" customHeight="1">
      <c r="A211" s="227"/>
      <c r="B211" s="387"/>
      <c r="C211" s="227"/>
      <c r="D211" s="227"/>
      <c r="E211" s="133"/>
      <c r="F211" s="133"/>
      <c r="G211" s="129"/>
      <c r="H211" s="129"/>
      <c r="I211" s="129"/>
      <c r="J211" s="129"/>
      <c r="K211" s="129"/>
      <c r="L211" s="129"/>
      <c r="M211" s="129"/>
      <c r="N211" s="129"/>
      <c r="O211" s="129"/>
      <c r="P211" s="129"/>
      <c r="Q211" s="129"/>
      <c r="R211" s="129"/>
      <c r="S211" s="129"/>
      <c r="T211" s="129"/>
      <c r="U211" s="129"/>
      <c r="V211" s="129"/>
      <c r="W211" s="129"/>
      <c r="X211" s="129"/>
      <c r="Y211" s="129"/>
      <c r="Z211" s="129"/>
    </row>
    <row r="212" ht="12.0" customHeight="1">
      <c r="A212" s="227"/>
      <c r="B212" s="387"/>
      <c r="C212" s="227"/>
      <c r="D212" s="227"/>
      <c r="E212" s="133"/>
      <c r="F212" s="133"/>
      <c r="G212" s="129"/>
      <c r="H212" s="129"/>
      <c r="I212" s="129"/>
      <c r="J212" s="129"/>
      <c r="K212" s="129"/>
      <c r="L212" s="129"/>
      <c r="M212" s="129"/>
      <c r="N212" s="129"/>
      <c r="O212" s="129"/>
      <c r="P212" s="129"/>
      <c r="Q212" s="129"/>
      <c r="R212" s="129"/>
      <c r="S212" s="129"/>
      <c r="T212" s="129"/>
      <c r="U212" s="129"/>
      <c r="V212" s="129"/>
      <c r="W212" s="129"/>
      <c r="X212" s="129"/>
      <c r="Y212" s="129"/>
      <c r="Z212" s="129"/>
    </row>
    <row r="213" ht="12.0" customHeight="1">
      <c r="A213" s="227"/>
      <c r="B213" s="387"/>
      <c r="C213" s="227"/>
      <c r="D213" s="227"/>
      <c r="E213" s="133"/>
      <c r="F213" s="133"/>
      <c r="G213" s="129"/>
      <c r="H213" s="129"/>
      <c r="I213" s="129"/>
      <c r="J213" s="129"/>
      <c r="K213" s="129"/>
      <c r="L213" s="129"/>
      <c r="M213" s="129"/>
      <c r="N213" s="129"/>
      <c r="O213" s="129"/>
      <c r="P213" s="129"/>
      <c r="Q213" s="129"/>
      <c r="R213" s="129"/>
      <c r="S213" s="129"/>
      <c r="T213" s="129"/>
      <c r="U213" s="129"/>
      <c r="V213" s="129"/>
      <c r="W213" s="129"/>
      <c r="X213" s="129"/>
      <c r="Y213" s="129"/>
      <c r="Z213" s="129"/>
    </row>
    <row r="214" ht="12.0" customHeight="1">
      <c r="A214" s="227"/>
      <c r="B214" s="387"/>
      <c r="C214" s="227"/>
      <c r="D214" s="227"/>
      <c r="E214" s="133"/>
      <c r="F214" s="133"/>
      <c r="G214" s="129"/>
      <c r="H214" s="129"/>
      <c r="I214" s="129"/>
      <c r="J214" s="129"/>
      <c r="K214" s="129"/>
      <c r="L214" s="129"/>
      <c r="M214" s="129"/>
      <c r="N214" s="129"/>
      <c r="O214" s="129"/>
      <c r="P214" s="129"/>
      <c r="Q214" s="129"/>
      <c r="R214" s="129"/>
      <c r="S214" s="129"/>
      <c r="T214" s="129"/>
      <c r="U214" s="129"/>
      <c r="V214" s="129"/>
      <c r="W214" s="129"/>
      <c r="X214" s="129"/>
      <c r="Y214" s="129"/>
      <c r="Z214" s="129"/>
    </row>
    <row r="215" ht="12.0" customHeight="1">
      <c r="A215" s="227"/>
      <c r="B215" s="387"/>
      <c r="C215" s="227"/>
      <c r="D215" s="227"/>
      <c r="E215" s="133"/>
      <c r="F215" s="133"/>
      <c r="G215" s="129"/>
      <c r="H215" s="129"/>
      <c r="I215" s="129"/>
      <c r="J215" s="129"/>
      <c r="K215" s="129"/>
      <c r="L215" s="129"/>
      <c r="M215" s="129"/>
      <c r="N215" s="129"/>
      <c r="O215" s="129"/>
      <c r="P215" s="129"/>
      <c r="Q215" s="129"/>
      <c r="R215" s="129"/>
      <c r="S215" s="129"/>
      <c r="T215" s="129"/>
      <c r="U215" s="129"/>
      <c r="V215" s="129"/>
      <c r="W215" s="129"/>
      <c r="X215" s="129"/>
      <c r="Y215" s="129"/>
      <c r="Z215" s="129"/>
    </row>
    <row r="216" ht="12.0" customHeight="1">
      <c r="A216" s="227"/>
      <c r="B216" s="387"/>
      <c r="C216" s="227"/>
      <c r="D216" s="227"/>
      <c r="E216" s="133"/>
      <c r="F216" s="133"/>
      <c r="G216" s="129"/>
      <c r="H216" s="129"/>
      <c r="I216" s="129"/>
      <c r="J216" s="129"/>
      <c r="K216" s="129"/>
      <c r="L216" s="129"/>
      <c r="M216" s="129"/>
      <c r="N216" s="129"/>
      <c r="O216" s="129"/>
      <c r="P216" s="129"/>
      <c r="Q216" s="129"/>
      <c r="R216" s="129"/>
      <c r="S216" s="129"/>
      <c r="T216" s="129"/>
      <c r="U216" s="129"/>
      <c r="V216" s="129"/>
      <c r="W216" s="129"/>
      <c r="X216" s="129"/>
      <c r="Y216" s="129"/>
      <c r="Z216" s="129"/>
    </row>
    <row r="217" ht="12.0" customHeight="1">
      <c r="A217" s="227"/>
      <c r="B217" s="387"/>
      <c r="C217" s="227"/>
      <c r="D217" s="227"/>
      <c r="E217" s="133"/>
      <c r="F217" s="133"/>
      <c r="G217" s="129"/>
      <c r="H217" s="129"/>
      <c r="I217" s="129"/>
      <c r="J217" s="129"/>
      <c r="K217" s="129"/>
      <c r="L217" s="129"/>
      <c r="M217" s="129"/>
      <c r="N217" s="129"/>
      <c r="O217" s="129"/>
      <c r="P217" s="129"/>
      <c r="Q217" s="129"/>
      <c r="R217" s="129"/>
      <c r="S217" s="129"/>
      <c r="T217" s="129"/>
      <c r="U217" s="129"/>
      <c r="V217" s="129"/>
      <c r="W217" s="129"/>
      <c r="X217" s="129"/>
      <c r="Y217" s="129"/>
      <c r="Z217" s="129"/>
    </row>
    <row r="218" ht="12.0" customHeight="1">
      <c r="A218" s="227"/>
      <c r="B218" s="387"/>
      <c r="C218" s="227"/>
      <c r="D218" s="227"/>
      <c r="E218" s="133"/>
      <c r="F218" s="133"/>
      <c r="G218" s="129"/>
      <c r="H218" s="129"/>
      <c r="I218" s="129"/>
      <c r="J218" s="129"/>
      <c r="K218" s="129"/>
      <c r="L218" s="129"/>
      <c r="M218" s="129"/>
      <c r="N218" s="129"/>
      <c r="O218" s="129"/>
      <c r="P218" s="129"/>
      <c r="Q218" s="129"/>
      <c r="R218" s="129"/>
      <c r="S218" s="129"/>
      <c r="T218" s="129"/>
      <c r="U218" s="129"/>
      <c r="V218" s="129"/>
      <c r="W218" s="129"/>
      <c r="X218" s="129"/>
      <c r="Y218" s="129"/>
      <c r="Z218" s="129"/>
    </row>
    <row r="219" ht="12.0" customHeight="1">
      <c r="A219" s="227"/>
      <c r="B219" s="387"/>
      <c r="C219" s="227"/>
      <c r="D219" s="227"/>
      <c r="E219" s="133"/>
      <c r="F219" s="133"/>
      <c r="G219" s="129"/>
      <c r="H219" s="129"/>
      <c r="I219" s="129"/>
      <c r="J219" s="129"/>
      <c r="K219" s="129"/>
      <c r="L219" s="129"/>
      <c r="M219" s="129"/>
      <c r="N219" s="129"/>
      <c r="O219" s="129"/>
      <c r="P219" s="129"/>
      <c r="Q219" s="129"/>
      <c r="R219" s="129"/>
      <c r="S219" s="129"/>
      <c r="T219" s="129"/>
      <c r="U219" s="129"/>
      <c r="V219" s="129"/>
      <c r="W219" s="129"/>
      <c r="X219" s="129"/>
      <c r="Y219" s="129"/>
      <c r="Z219" s="129"/>
    </row>
    <row r="220" ht="12.0" customHeight="1">
      <c r="A220" s="227"/>
      <c r="B220" s="387"/>
      <c r="C220" s="227"/>
      <c r="D220" s="227"/>
      <c r="E220" s="133"/>
      <c r="F220" s="133"/>
      <c r="G220" s="129"/>
      <c r="H220" s="129"/>
      <c r="I220" s="129"/>
      <c r="J220" s="129"/>
      <c r="K220" s="129"/>
      <c r="L220" s="129"/>
      <c r="M220" s="129"/>
      <c r="N220" s="129"/>
      <c r="O220" s="129"/>
      <c r="P220" s="129"/>
      <c r="Q220" s="129"/>
      <c r="R220" s="129"/>
      <c r="S220" s="129"/>
      <c r="T220" s="129"/>
      <c r="U220" s="129"/>
      <c r="V220" s="129"/>
      <c r="W220" s="129"/>
      <c r="X220" s="129"/>
      <c r="Y220" s="129"/>
      <c r="Z220" s="129"/>
    </row>
    <row r="221" ht="12.0" customHeight="1">
      <c r="A221" s="227"/>
      <c r="B221" s="387"/>
      <c r="C221" s="227"/>
      <c r="D221" s="227"/>
      <c r="E221" s="133"/>
      <c r="F221" s="133"/>
      <c r="G221" s="129"/>
      <c r="H221" s="129"/>
      <c r="I221" s="129"/>
      <c r="J221" s="129"/>
      <c r="K221" s="129"/>
      <c r="L221" s="129"/>
      <c r="M221" s="129"/>
      <c r="N221" s="129"/>
      <c r="O221" s="129"/>
      <c r="P221" s="129"/>
      <c r="Q221" s="129"/>
      <c r="R221" s="129"/>
      <c r="S221" s="129"/>
      <c r="T221" s="129"/>
      <c r="U221" s="129"/>
      <c r="V221" s="129"/>
      <c r="W221" s="129"/>
      <c r="X221" s="129"/>
      <c r="Y221" s="129"/>
      <c r="Z221" s="129"/>
    </row>
    <row r="222" ht="12.0" customHeight="1">
      <c r="A222" s="227"/>
      <c r="B222" s="387"/>
      <c r="C222" s="227"/>
      <c r="D222" s="227"/>
      <c r="E222" s="133"/>
      <c r="F222" s="133"/>
      <c r="G222" s="129"/>
      <c r="H222" s="129"/>
      <c r="I222" s="129"/>
      <c r="J222" s="129"/>
      <c r="K222" s="129"/>
      <c r="L222" s="129"/>
      <c r="M222" s="129"/>
      <c r="N222" s="129"/>
      <c r="O222" s="129"/>
      <c r="P222" s="129"/>
      <c r="Q222" s="129"/>
      <c r="R222" s="129"/>
      <c r="S222" s="129"/>
      <c r="T222" s="129"/>
      <c r="U222" s="129"/>
      <c r="V222" s="129"/>
      <c r="W222" s="129"/>
      <c r="X222" s="129"/>
      <c r="Y222" s="129"/>
      <c r="Z222" s="129"/>
    </row>
    <row r="223" ht="12.0" customHeight="1">
      <c r="A223" s="227"/>
      <c r="B223" s="387"/>
      <c r="C223" s="227"/>
      <c r="D223" s="227"/>
      <c r="E223" s="133"/>
      <c r="F223" s="133"/>
      <c r="G223" s="129"/>
      <c r="H223" s="129"/>
      <c r="I223" s="129"/>
      <c r="J223" s="129"/>
      <c r="K223" s="129"/>
      <c r="L223" s="129"/>
      <c r="M223" s="129"/>
      <c r="N223" s="129"/>
      <c r="O223" s="129"/>
      <c r="P223" s="129"/>
      <c r="Q223" s="129"/>
      <c r="R223" s="129"/>
      <c r="S223" s="129"/>
      <c r="T223" s="129"/>
      <c r="U223" s="129"/>
      <c r="V223" s="129"/>
      <c r="W223" s="129"/>
      <c r="X223" s="129"/>
      <c r="Y223" s="129"/>
      <c r="Z223" s="129"/>
    </row>
    <row r="224" ht="12.0" customHeight="1">
      <c r="A224" s="227"/>
      <c r="B224" s="387"/>
      <c r="C224" s="227"/>
      <c r="D224" s="227"/>
      <c r="E224" s="133"/>
      <c r="F224" s="133"/>
      <c r="G224" s="129"/>
      <c r="H224" s="129"/>
      <c r="I224" s="129"/>
      <c r="J224" s="129"/>
      <c r="K224" s="129"/>
      <c r="L224" s="129"/>
      <c r="M224" s="129"/>
      <c r="N224" s="129"/>
      <c r="O224" s="129"/>
      <c r="P224" s="129"/>
      <c r="Q224" s="129"/>
      <c r="R224" s="129"/>
      <c r="S224" s="129"/>
      <c r="T224" s="129"/>
      <c r="U224" s="129"/>
      <c r="V224" s="129"/>
      <c r="W224" s="129"/>
      <c r="X224" s="129"/>
      <c r="Y224" s="129"/>
      <c r="Z224" s="129"/>
    </row>
    <row r="225" ht="12.0" customHeight="1">
      <c r="A225" s="227"/>
      <c r="B225" s="387"/>
      <c r="C225" s="227"/>
      <c r="D225" s="227"/>
      <c r="E225" s="133"/>
      <c r="F225" s="133"/>
      <c r="G225" s="129"/>
      <c r="H225" s="129"/>
      <c r="I225" s="129"/>
      <c r="J225" s="129"/>
      <c r="K225" s="129"/>
      <c r="L225" s="129"/>
      <c r="M225" s="129"/>
      <c r="N225" s="129"/>
      <c r="O225" s="129"/>
      <c r="P225" s="129"/>
      <c r="Q225" s="129"/>
      <c r="R225" s="129"/>
      <c r="S225" s="129"/>
      <c r="T225" s="129"/>
      <c r="U225" s="129"/>
      <c r="V225" s="129"/>
      <c r="W225" s="129"/>
      <c r="X225" s="129"/>
      <c r="Y225" s="129"/>
      <c r="Z225" s="129"/>
    </row>
    <row r="226" ht="12.0" customHeight="1">
      <c r="A226" s="227"/>
      <c r="B226" s="387"/>
      <c r="C226" s="227"/>
      <c r="D226" s="227"/>
      <c r="E226" s="133"/>
      <c r="F226" s="133"/>
      <c r="G226" s="129"/>
      <c r="H226" s="129"/>
      <c r="I226" s="129"/>
      <c r="J226" s="129"/>
      <c r="K226" s="129"/>
      <c r="L226" s="129"/>
      <c r="M226" s="129"/>
      <c r="N226" s="129"/>
      <c r="O226" s="129"/>
      <c r="P226" s="129"/>
      <c r="Q226" s="129"/>
      <c r="R226" s="129"/>
      <c r="S226" s="129"/>
      <c r="T226" s="129"/>
      <c r="U226" s="129"/>
      <c r="V226" s="129"/>
      <c r="W226" s="129"/>
      <c r="X226" s="129"/>
      <c r="Y226" s="129"/>
      <c r="Z226" s="129"/>
    </row>
    <row r="227" ht="12.0" customHeight="1">
      <c r="A227" s="227"/>
      <c r="B227" s="387"/>
      <c r="C227" s="227"/>
      <c r="D227" s="227"/>
      <c r="E227" s="133"/>
      <c r="F227" s="133"/>
      <c r="G227" s="129"/>
      <c r="H227" s="129"/>
      <c r="I227" s="129"/>
      <c r="J227" s="129"/>
      <c r="K227" s="129"/>
      <c r="L227" s="129"/>
      <c r="M227" s="129"/>
      <c r="N227" s="129"/>
      <c r="O227" s="129"/>
      <c r="P227" s="129"/>
      <c r="Q227" s="129"/>
      <c r="R227" s="129"/>
      <c r="S227" s="129"/>
      <c r="T227" s="129"/>
      <c r="U227" s="129"/>
      <c r="V227" s="129"/>
      <c r="W227" s="129"/>
      <c r="X227" s="129"/>
      <c r="Y227" s="129"/>
      <c r="Z227" s="129"/>
    </row>
    <row r="228" ht="12.0" customHeight="1">
      <c r="A228" s="227"/>
      <c r="B228" s="387"/>
      <c r="C228" s="227"/>
      <c r="D228" s="227"/>
      <c r="E228" s="133"/>
      <c r="F228" s="133"/>
      <c r="G228" s="129"/>
      <c r="H228" s="129"/>
      <c r="I228" s="129"/>
      <c r="J228" s="129"/>
      <c r="K228" s="129"/>
      <c r="L228" s="129"/>
      <c r="M228" s="129"/>
      <c r="N228" s="129"/>
      <c r="O228" s="129"/>
      <c r="P228" s="129"/>
      <c r="Q228" s="129"/>
      <c r="R228" s="129"/>
      <c r="S228" s="129"/>
      <c r="T228" s="129"/>
      <c r="U228" s="129"/>
      <c r="V228" s="129"/>
      <c r="W228" s="129"/>
      <c r="X228" s="129"/>
      <c r="Y228" s="129"/>
      <c r="Z228" s="129"/>
    </row>
    <row r="229" ht="12.0" customHeight="1">
      <c r="A229" s="227"/>
      <c r="B229" s="387"/>
      <c r="C229" s="227"/>
      <c r="D229" s="227"/>
      <c r="E229" s="133"/>
      <c r="F229" s="133"/>
      <c r="G229" s="129"/>
      <c r="H229" s="129"/>
      <c r="I229" s="129"/>
      <c r="J229" s="129"/>
      <c r="K229" s="129"/>
      <c r="L229" s="129"/>
      <c r="M229" s="129"/>
      <c r="N229" s="129"/>
      <c r="O229" s="129"/>
      <c r="P229" s="129"/>
      <c r="Q229" s="129"/>
      <c r="R229" s="129"/>
      <c r="S229" s="129"/>
      <c r="T229" s="129"/>
      <c r="U229" s="129"/>
      <c r="V229" s="129"/>
      <c r="W229" s="129"/>
      <c r="X229" s="129"/>
      <c r="Y229" s="129"/>
      <c r="Z229" s="129"/>
    </row>
    <row r="230" ht="12.0" customHeight="1">
      <c r="A230" s="227"/>
      <c r="B230" s="387"/>
      <c r="C230" s="227"/>
      <c r="D230" s="227"/>
      <c r="E230" s="133"/>
      <c r="F230" s="133"/>
      <c r="G230" s="129"/>
      <c r="H230" s="129"/>
      <c r="I230" s="129"/>
      <c r="J230" s="129"/>
      <c r="K230" s="129"/>
      <c r="L230" s="129"/>
      <c r="M230" s="129"/>
      <c r="N230" s="129"/>
      <c r="O230" s="129"/>
      <c r="P230" s="129"/>
      <c r="Q230" s="129"/>
      <c r="R230" s="129"/>
      <c r="S230" s="129"/>
      <c r="T230" s="129"/>
      <c r="U230" s="129"/>
      <c r="V230" s="129"/>
      <c r="W230" s="129"/>
      <c r="X230" s="129"/>
      <c r="Y230" s="129"/>
      <c r="Z230" s="129"/>
    </row>
    <row r="231" ht="12.0" customHeight="1">
      <c r="A231" s="227"/>
      <c r="B231" s="387"/>
      <c r="C231" s="227"/>
      <c r="D231" s="227"/>
      <c r="E231" s="133"/>
      <c r="F231" s="133"/>
      <c r="G231" s="129"/>
      <c r="H231" s="129"/>
      <c r="I231" s="129"/>
      <c r="J231" s="129"/>
      <c r="K231" s="129"/>
      <c r="L231" s="129"/>
      <c r="M231" s="129"/>
      <c r="N231" s="129"/>
      <c r="O231" s="129"/>
      <c r="P231" s="129"/>
      <c r="Q231" s="129"/>
      <c r="R231" s="129"/>
      <c r="S231" s="129"/>
      <c r="T231" s="129"/>
      <c r="U231" s="129"/>
      <c r="V231" s="129"/>
      <c r="W231" s="129"/>
      <c r="X231" s="129"/>
      <c r="Y231" s="129"/>
      <c r="Z231" s="129"/>
    </row>
    <row r="232" ht="12.0" customHeight="1">
      <c r="A232" s="227"/>
      <c r="B232" s="387"/>
      <c r="C232" s="227"/>
      <c r="D232" s="227"/>
      <c r="E232" s="133"/>
      <c r="F232" s="133"/>
      <c r="G232" s="129"/>
      <c r="H232" s="129"/>
      <c r="I232" s="129"/>
      <c r="J232" s="129"/>
      <c r="K232" s="129"/>
      <c r="L232" s="129"/>
      <c r="M232" s="129"/>
      <c r="N232" s="129"/>
      <c r="O232" s="129"/>
      <c r="P232" s="129"/>
      <c r="Q232" s="129"/>
      <c r="R232" s="129"/>
      <c r="S232" s="129"/>
      <c r="T232" s="129"/>
      <c r="U232" s="129"/>
      <c r="V232" s="129"/>
      <c r="W232" s="129"/>
      <c r="X232" s="129"/>
      <c r="Y232" s="129"/>
      <c r="Z232" s="129"/>
    </row>
    <row r="233" ht="12.0" customHeight="1">
      <c r="A233" s="227"/>
      <c r="B233" s="387"/>
      <c r="C233" s="227"/>
      <c r="D233" s="227"/>
      <c r="E233" s="133"/>
      <c r="F233" s="133"/>
      <c r="G233" s="129"/>
      <c r="H233" s="129"/>
      <c r="I233" s="129"/>
      <c r="J233" s="129"/>
      <c r="K233" s="129"/>
      <c r="L233" s="129"/>
      <c r="M233" s="129"/>
      <c r="N233" s="129"/>
      <c r="O233" s="129"/>
      <c r="P233" s="129"/>
      <c r="Q233" s="129"/>
      <c r="R233" s="129"/>
      <c r="S233" s="129"/>
      <c r="T233" s="129"/>
      <c r="U233" s="129"/>
      <c r="V233" s="129"/>
      <c r="W233" s="129"/>
      <c r="X233" s="129"/>
      <c r="Y233" s="129"/>
      <c r="Z233" s="129"/>
    </row>
    <row r="234" ht="12.0" customHeight="1">
      <c r="A234" s="227"/>
      <c r="B234" s="387"/>
      <c r="C234" s="227"/>
      <c r="D234" s="227"/>
      <c r="E234" s="133"/>
      <c r="F234" s="133"/>
      <c r="G234" s="129"/>
      <c r="H234" s="129"/>
      <c r="I234" s="129"/>
      <c r="J234" s="129"/>
      <c r="K234" s="129"/>
      <c r="L234" s="129"/>
      <c r="M234" s="129"/>
      <c r="N234" s="129"/>
      <c r="O234" s="129"/>
      <c r="P234" s="129"/>
      <c r="Q234" s="129"/>
      <c r="R234" s="129"/>
      <c r="S234" s="129"/>
      <c r="T234" s="129"/>
      <c r="U234" s="129"/>
      <c r="V234" s="129"/>
      <c r="W234" s="129"/>
      <c r="X234" s="129"/>
      <c r="Y234" s="129"/>
      <c r="Z234" s="129"/>
    </row>
    <row r="235" ht="12.0" customHeight="1">
      <c r="A235" s="227"/>
      <c r="B235" s="387"/>
      <c r="C235" s="227"/>
      <c r="D235" s="227"/>
      <c r="E235" s="133"/>
      <c r="F235" s="133"/>
      <c r="G235" s="129"/>
      <c r="H235" s="129"/>
      <c r="I235" s="129"/>
      <c r="J235" s="129"/>
      <c r="K235" s="129"/>
      <c r="L235" s="129"/>
      <c r="M235" s="129"/>
      <c r="N235" s="129"/>
      <c r="O235" s="129"/>
      <c r="P235" s="129"/>
      <c r="Q235" s="129"/>
      <c r="R235" s="129"/>
      <c r="S235" s="129"/>
      <c r="T235" s="129"/>
      <c r="U235" s="129"/>
      <c r="V235" s="129"/>
      <c r="W235" s="129"/>
      <c r="X235" s="129"/>
      <c r="Y235" s="129"/>
      <c r="Z235" s="129"/>
    </row>
    <row r="236" ht="12.0" customHeight="1">
      <c r="A236" s="227"/>
      <c r="B236" s="387"/>
      <c r="C236" s="227"/>
      <c r="D236" s="227"/>
      <c r="E236" s="133"/>
      <c r="F236" s="133"/>
      <c r="G236" s="129"/>
      <c r="H236" s="129"/>
      <c r="I236" s="129"/>
      <c r="J236" s="129"/>
      <c r="K236" s="129"/>
      <c r="L236" s="129"/>
      <c r="M236" s="129"/>
      <c r="N236" s="129"/>
      <c r="O236" s="129"/>
      <c r="P236" s="129"/>
      <c r="Q236" s="129"/>
      <c r="R236" s="129"/>
      <c r="S236" s="129"/>
      <c r="T236" s="129"/>
      <c r="U236" s="129"/>
      <c r="V236" s="129"/>
      <c r="W236" s="129"/>
      <c r="X236" s="129"/>
      <c r="Y236" s="129"/>
      <c r="Z236" s="129"/>
    </row>
    <row r="237" ht="12.0" customHeight="1">
      <c r="A237" s="227"/>
      <c r="B237" s="387"/>
      <c r="C237" s="227"/>
      <c r="D237" s="227"/>
      <c r="E237" s="133"/>
      <c r="F237" s="133"/>
      <c r="G237" s="129"/>
      <c r="H237" s="129"/>
      <c r="I237" s="129"/>
      <c r="J237" s="129"/>
      <c r="K237" s="129"/>
      <c r="L237" s="129"/>
      <c r="M237" s="129"/>
      <c r="N237" s="129"/>
      <c r="O237" s="129"/>
      <c r="P237" s="129"/>
      <c r="Q237" s="129"/>
      <c r="R237" s="129"/>
      <c r="S237" s="129"/>
      <c r="T237" s="129"/>
      <c r="U237" s="129"/>
      <c r="V237" s="129"/>
      <c r="W237" s="129"/>
      <c r="X237" s="129"/>
      <c r="Y237" s="129"/>
      <c r="Z237" s="129"/>
    </row>
    <row r="238" ht="12.0" customHeight="1">
      <c r="A238" s="227"/>
      <c r="B238" s="387"/>
      <c r="C238" s="227"/>
      <c r="D238" s="227"/>
      <c r="E238" s="133"/>
      <c r="F238" s="133"/>
      <c r="G238" s="129"/>
      <c r="H238" s="129"/>
      <c r="I238" s="129"/>
      <c r="J238" s="129"/>
      <c r="K238" s="129"/>
      <c r="L238" s="129"/>
      <c r="M238" s="129"/>
      <c r="N238" s="129"/>
      <c r="O238" s="129"/>
      <c r="P238" s="129"/>
      <c r="Q238" s="129"/>
      <c r="R238" s="129"/>
      <c r="S238" s="129"/>
      <c r="T238" s="129"/>
      <c r="U238" s="129"/>
      <c r="V238" s="129"/>
      <c r="W238" s="129"/>
      <c r="X238" s="129"/>
      <c r="Y238" s="129"/>
      <c r="Z238" s="129"/>
    </row>
    <row r="239" ht="12.0" customHeight="1">
      <c r="A239" s="227"/>
      <c r="B239" s="387"/>
      <c r="C239" s="227"/>
      <c r="D239" s="227"/>
      <c r="E239" s="133"/>
      <c r="F239" s="133"/>
      <c r="G239" s="129"/>
      <c r="H239" s="129"/>
      <c r="I239" s="129"/>
      <c r="J239" s="129"/>
      <c r="K239" s="129"/>
      <c r="L239" s="129"/>
      <c r="M239" s="129"/>
      <c r="N239" s="129"/>
      <c r="O239" s="129"/>
      <c r="P239" s="129"/>
      <c r="Q239" s="129"/>
      <c r="R239" s="129"/>
      <c r="S239" s="129"/>
      <c r="T239" s="129"/>
      <c r="U239" s="129"/>
      <c r="V239" s="129"/>
      <c r="W239" s="129"/>
      <c r="X239" s="129"/>
      <c r="Y239" s="129"/>
      <c r="Z239" s="129"/>
    </row>
    <row r="240" ht="12.0" customHeight="1">
      <c r="A240" s="227"/>
      <c r="B240" s="387"/>
      <c r="C240" s="227"/>
      <c r="D240" s="227"/>
      <c r="E240" s="133"/>
      <c r="F240" s="133"/>
      <c r="G240" s="129"/>
      <c r="H240" s="129"/>
      <c r="I240" s="129"/>
      <c r="J240" s="129"/>
      <c r="K240" s="129"/>
      <c r="L240" s="129"/>
      <c r="M240" s="129"/>
      <c r="N240" s="129"/>
      <c r="O240" s="129"/>
      <c r="P240" s="129"/>
      <c r="Q240" s="129"/>
      <c r="R240" s="129"/>
      <c r="S240" s="129"/>
      <c r="T240" s="129"/>
      <c r="U240" s="129"/>
      <c r="V240" s="129"/>
      <c r="W240" s="129"/>
      <c r="X240" s="129"/>
      <c r="Y240" s="129"/>
      <c r="Z240" s="129"/>
    </row>
    <row r="241" ht="12.0" customHeight="1">
      <c r="A241" s="227"/>
      <c r="B241" s="387"/>
      <c r="C241" s="227"/>
      <c r="D241" s="227"/>
      <c r="E241" s="133"/>
      <c r="F241" s="133"/>
      <c r="G241" s="129"/>
      <c r="H241" s="129"/>
      <c r="I241" s="129"/>
      <c r="J241" s="129"/>
      <c r="K241" s="129"/>
      <c r="L241" s="129"/>
      <c r="M241" s="129"/>
      <c r="N241" s="129"/>
      <c r="O241" s="129"/>
      <c r="P241" s="129"/>
      <c r="Q241" s="129"/>
      <c r="R241" s="129"/>
      <c r="S241" s="129"/>
      <c r="T241" s="129"/>
      <c r="U241" s="129"/>
      <c r="V241" s="129"/>
      <c r="W241" s="129"/>
      <c r="X241" s="129"/>
      <c r="Y241" s="129"/>
      <c r="Z241" s="129"/>
    </row>
    <row r="242" ht="12.0" customHeight="1">
      <c r="A242" s="227"/>
      <c r="B242" s="387"/>
      <c r="C242" s="227"/>
      <c r="D242" s="227"/>
      <c r="E242" s="133"/>
      <c r="F242" s="133"/>
      <c r="G242" s="129"/>
      <c r="H242" s="129"/>
      <c r="I242" s="129"/>
      <c r="J242" s="129"/>
      <c r="K242" s="129"/>
      <c r="L242" s="129"/>
      <c r="M242" s="129"/>
      <c r="N242" s="129"/>
      <c r="O242" s="129"/>
      <c r="P242" s="129"/>
      <c r="Q242" s="129"/>
      <c r="R242" s="129"/>
      <c r="S242" s="129"/>
      <c r="T242" s="129"/>
      <c r="U242" s="129"/>
      <c r="V242" s="129"/>
      <c r="W242" s="129"/>
      <c r="X242" s="129"/>
      <c r="Y242" s="129"/>
      <c r="Z242" s="129"/>
    </row>
    <row r="243" ht="12.0" customHeight="1">
      <c r="A243" s="227"/>
      <c r="B243" s="387"/>
      <c r="C243" s="227"/>
      <c r="D243" s="227"/>
      <c r="E243" s="133"/>
      <c r="F243" s="133"/>
      <c r="G243" s="129"/>
      <c r="H243" s="129"/>
      <c r="I243" s="129"/>
      <c r="J243" s="129"/>
      <c r="K243" s="129"/>
      <c r="L243" s="129"/>
      <c r="M243" s="129"/>
      <c r="N243" s="129"/>
      <c r="O243" s="129"/>
      <c r="P243" s="129"/>
      <c r="Q243" s="129"/>
      <c r="R243" s="129"/>
      <c r="S243" s="129"/>
      <c r="T243" s="129"/>
      <c r="U243" s="129"/>
      <c r="V243" s="129"/>
      <c r="W243" s="129"/>
      <c r="X243" s="129"/>
      <c r="Y243" s="129"/>
      <c r="Z243" s="129"/>
    </row>
    <row r="244" ht="12.0" customHeight="1">
      <c r="A244" s="227"/>
      <c r="B244" s="387"/>
      <c r="C244" s="227"/>
      <c r="D244" s="227"/>
      <c r="E244" s="133"/>
      <c r="F244" s="133"/>
      <c r="G244" s="129"/>
      <c r="H244" s="129"/>
      <c r="I244" s="129"/>
      <c r="J244" s="129"/>
      <c r="K244" s="129"/>
      <c r="L244" s="129"/>
      <c r="M244" s="129"/>
      <c r="N244" s="129"/>
      <c r="O244" s="129"/>
      <c r="P244" s="129"/>
      <c r="Q244" s="129"/>
      <c r="R244" s="129"/>
      <c r="S244" s="129"/>
      <c r="T244" s="129"/>
      <c r="U244" s="129"/>
      <c r="V244" s="129"/>
      <c r="W244" s="129"/>
      <c r="X244" s="129"/>
      <c r="Y244" s="129"/>
      <c r="Z244" s="129"/>
    </row>
    <row r="245" ht="12.0" customHeight="1">
      <c r="A245" s="227"/>
      <c r="B245" s="387"/>
      <c r="C245" s="227"/>
      <c r="D245" s="227"/>
      <c r="E245" s="133"/>
      <c r="F245" s="133"/>
      <c r="G245" s="129"/>
      <c r="H245" s="129"/>
      <c r="I245" s="129"/>
      <c r="J245" s="129"/>
      <c r="K245" s="129"/>
      <c r="L245" s="129"/>
      <c r="M245" s="129"/>
      <c r="N245" s="129"/>
      <c r="O245" s="129"/>
      <c r="P245" s="129"/>
      <c r="Q245" s="129"/>
      <c r="R245" s="129"/>
      <c r="S245" s="129"/>
      <c r="T245" s="129"/>
      <c r="U245" s="129"/>
      <c r="V245" s="129"/>
      <c r="W245" s="129"/>
      <c r="X245" s="129"/>
      <c r="Y245" s="129"/>
      <c r="Z245" s="129"/>
    </row>
    <row r="246" ht="12.0" customHeight="1">
      <c r="A246" s="227"/>
      <c r="B246" s="387"/>
      <c r="C246" s="227"/>
      <c r="D246" s="227"/>
      <c r="E246" s="133"/>
      <c r="F246" s="133"/>
      <c r="G246" s="129"/>
      <c r="H246" s="129"/>
      <c r="I246" s="129"/>
      <c r="J246" s="129"/>
      <c r="K246" s="129"/>
      <c r="L246" s="129"/>
      <c r="M246" s="129"/>
      <c r="N246" s="129"/>
      <c r="O246" s="129"/>
      <c r="P246" s="129"/>
      <c r="Q246" s="129"/>
      <c r="R246" s="129"/>
      <c r="S246" s="129"/>
      <c r="T246" s="129"/>
      <c r="U246" s="129"/>
      <c r="V246" s="129"/>
      <c r="W246" s="129"/>
      <c r="X246" s="129"/>
      <c r="Y246" s="129"/>
      <c r="Z246" s="129"/>
    </row>
    <row r="247" ht="12.0" customHeight="1">
      <c r="A247" s="227"/>
      <c r="B247" s="387"/>
      <c r="C247" s="227"/>
      <c r="D247" s="227"/>
      <c r="E247" s="133"/>
      <c r="F247" s="133"/>
      <c r="G247" s="129"/>
      <c r="H247" s="129"/>
      <c r="I247" s="129"/>
      <c r="J247" s="129"/>
      <c r="K247" s="129"/>
      <c r="L247" s="129"/>
      <c r="M247" s="129"/>
      <c r="N247" s="129"/>
      <c r="O247" s="129"/>
      <c r="P247" s="129"/>
      <c r="Q247" s="129"/>
      <c r="R247" s="129"/>
      <c r="S247" s="129"/>
      <c r="T247" s="129"/>
      <c r="U247" s="129"/>
      <c r="V247" s="129"/>
      <c r="W247" s="129"/>
      <c r="X247" s="129"/>
      <c r="Y247" s="129"/>
      <c r="Z247" s="129"/>
    </row>
    <row r="248" ht="12.0" customHeight="1">
      <c r="A248" s="227"/>
      <c r="B248" s="387"/>
      <c r="C248" s="227"/>
      <c r="D248" s="227"/>
      <c r="E248" s="133"/>
      <c r="F248" s="133"/>
      <c r="G248" s="129"/>
      <c r="H248" s="129"/>
      <c r="I248" s="129"/>
      <c r="J248" s="129"/>
      <c r="K248" s="129"/>
      <c r="L248" s="129"/>
      <c r="M248" s="129"/>
      <c r="N248" s="129"/>
      <c r="O248" s="129"/>
      <c r="P248" s="129"/>
      <c r="Q248" s="129"/>
      <c r="R248" s="129"/>
      <c r="S248" s="129"/>
      <c r="T248" s="129"/>
      <c r="U248" s="129"/>
      <c r="V248" s="129"/>
      <c r="W248" s="129"/>
      <c r="X248" s="129"/>
      <c r="Y248" s="129"/>
      <c r="Z248" s="129"/>
    </row>
    <row r="249" ht="12.0" customHeight="1">
      <c r="A249" s="227"/>
      <c r="B249" s="387"/>
      <c r="C249" s="227"/>
      <c r="D249" s="227"/>
      <c r="E249" s="133"/>
      <c r="F249" s="133"/>
      <c r="G249" s="129"/>
      <c r="H249" s="129"/>
      <c r="I249" s="129"/>
      <c r="J249" s="129"/>
      <c r="K249" s="129"/>
      <c r="L249" s="129"/>
      <c r="M249" s="129"/>
      <c r="N249" s="129"/>
      <c r="O249" s="129"/>
      <c r="P249" s="129"/>
      <c r="Q249" s="129"/>
      <c r="R249" s="129"/>
      <c r="S249" s="129"/>
      <c r="T249" s="129"/>
      <c r="U249" s="129"/>
      <c r="V249" s="129"/>
      <c r="W249" s="129"/>
      <c r="X249" s="129"/>
      <c r="Y249" s="129"/>
      <c r="Z249" s="129"/>
    </row>
    <row r="250" ht="12.0" customHeight="1">
      <c r="A250" s="227"/>
      <c r="B250" s="387"/>
      <c r="C250" s="227"/>
      <c r="D250" s="227"/>
      <c r="E250" s="133"/>
      <c r="F250" s="133"/>
      <c r="G250" s="129"/>
      <c r="H250" s="129"/>
      <c r="I250" s="129"/>
      <c r="J250" s="129"/>
      <c r="K250" s="129"/>
      <c r="L250" s="129"/>
      <c r="M250" s="129"/>
      <c r="N250" s="129"/>
      <c r="O250" s="129"/>
      <c r="P250" s="129"/>
      <c r="Q250" s="129"/>
      <c r="R250" s="129"/>
      <c r="S250" s="129"/>
      <c r="T250" s="129"/>
      <c r="U250" s="129"/>
      <c r="V250" s="129"/>
      <c r="W250" s="129"/>
      <c r="X250" s="129"/>
      <c r="Y250" s="129"/>
      <c r="Z250" s="129"/>
    </row>
    <row r="251" ht="12.0" customHeight="1">
      <c r="A251" s="227"/>
      <c r="B251" s="387"/>
      <c r="C251" s="227"/>
      <c r="D251" s="227"/>
      <c r="E251" s="133"/>
      <c r="F251" s="133"/>
      <c r="G251" s="129"/>
      <c r="H251" s="129"/>
      <c r="I251" s="129"/>
      <c r="J251" s="129"/>
      <c r="K251" s="129"/>
      <c r="L251" s="129"/>
      <c r="M251" s="129"/>
      <c r="N251" s="129"/>
      <c r="O251" s="129"/>
      <c r="P251" s="129"/>
      <c r="Q251" s="129"/>
      <c r="R251" s="129"/>
      <c r="S251" s="129"/>
      <c r="T251" s="129"/>
      <c r="U251" s="129"/>
      <c r="V251" s="129"/>
      <c r="W251" s="129"/>
      <c r="X251" s="129"/>
      <c r="Y251" s="129"/>
      <c r="Z251" s="129"/>
    </row>
    <row r="252" ht="12.0" customHeight="1">
      <c r="A252" s="227"/>
      <c r="B252" s="387"/>
      <c r="C252" s="227"/>
      <c r="D252" s="227"/>
      <c r="E252" s="133"/>
      <c r="F252" s="133"/>
      <c r="G252" s="129"/>
      <c r="H252" s="129"/>
      <c r="I252" s="129"/>
      <c r="J252" s="129"/>
      <c r="K252" s="129"/>
      <c r="L252" s="129"/>
      <c r="M252" s="129"/>
      <c r="N252" s="129"/>
      <c r="O252" s="129"/>
      <c r="P252" s="129"/>
      <c r="Q252" s="129"/>
      <c r="R252" s="129"/>
      <c r="S252" s="129"/>
      <c r="T252" s="129"/>
      <c r="U252" s="129"/>
      <c r="V252" s="129"/>
      <c r="W252" s="129"/>
      <c r="X252" s="129"/>
      <c r="Y252" s="129"/>
      <c r="Z252" s="129"/>
    </row>
    <row r="253" ht="12.0" customHeight="1">
      <c r="A253" s="227"/>
      <c r="B253" s="387"/>
      <c r="C253" s="227"/>
      <c r="D253" s="227"/>
      <c r="E253" s="133"/>
      <c r="F253" s="133"/>
      <c r="G253" s="129"/>
      <c r="H253" s="129"/>
      <c r="I253" s="129"/>
      <c r="J253" s="129"/>
      <c r="K253" s="129"/>
      <c r="L253" s="129"/>
      <c r="M253" s="129"/>
      <c r="N253" s="129"/>
      <c r="O253" s="129"/>
      <c r="P253" s="129"/>
      <c r="Q253" s="129"/>
      <c r="R253" s="129"/>
      <c r="S253" s="129"/>
      <c r="T253" s="129"/>
      <c r="U253" s="129"/>
      <c r="V253" s="129"/>
      <c r="W253" s="129"/>
      <c r="X253" s="129"/>
      <c r="Y253" s="129"/>
      <c r="Z253" s="129"/>
    </row>
    <row r="254" ht="12.0" customHeight="1">
      <c r="A254" s="227"/>
      <c r="B254" s="387"/>
      <c r="C254" s="227"/>
      <c r="D254" s="227"/>
      <c r="E254" s="133"/>
      <c r="F254" s="133"/>
      <c r="G254" s="129"/>
      <c r="H254" s="129"/>
      <c r="I254" s="129"/>
      <c r="J254" s="129"/>
      <c r="K254" s="129"/>
      <c r="L254" s="129"/>
      <c r="M254" s="129"/>
      <c r="N254" s="129"/>
      <c r="O254" s="129"/>
      <c r="P254" s="129"/>
      <c r="Q254" s="129"/>
      <c r="R254" s="129"/>
      <c r="S254" s="129"/>
      <c r="T254" s="129"/>
      <c r="U254" s="129"/>
      <c r="V254" s="129"/>
      <c r="W254" s="129"/>
      <c r="X254" s="129"/>
      <c r="Y254" s="129"/>
      <c r="Z254" s="129"/>
    </row>
    <row r="255" ht="12.0" customHeight="1">
      <c r="A255" s="227"/>
      <c r="B255" s="387"/>
      <c r="C255" s="227"/>
      <c r="D255" s="227"/>
      <c r="E255" s="133"/>
      <c r="F255" s="133"/>
      <c r="G255" s="129"/>
      <c r="H255" s="129"/>
      <c r="I255" s="129"/>
      <c r="J255" s="129"/>
      <c r="K255" s="129"/>
      <c r="L255" s="129"/>
      <c r="M255" s="129"/>
      <c r="N255" s="129"/>
      <c r="O255" s="129"/>
      <c r="P255" s="129"/>
      <c r="Q255" s="129"/>
      <c r="R255" s="129"/>
      <c r="S255" s="129"/>
      <c r="T255" s="129"/>
      <c r="U255" s="129"/>
      <c r="V255" s="129"/>
      <c r="W255" s="129"/>
      <c r="X255" s="129"/>
      <c r="Y255" s="129"/>
      <c r="Z255" s="129"/>
    </row>
    <row r="256" ht="12.0" customHeight="1">
      <c r="A256" s="227"/>
      <c r="B256" s="387"/>
      <c r="C256" s="227"/>
      <c r="D256" s="227"/>
      <c r="E256" s="133"/>
      <c r="F256" s="133"/>
      <c r="G256" s="129"/>
      <c r="H256" s="129"/>
      <c r="I256" s="129"/>
      <c r="J256" s="129"/>
      <c r="K256" s="129"/>
      <c r="L256" s="129"/>
      <c r="M256" s="129"/>
      <c r="N256" s="129"/>
      <c r="O256" s="129"/>
      <c r="P256" s="129"/>
      <c r="Q256" s="129"/>
      <c r="R256" s="129"/>
      <c r="S256" s="129"/>
      <c r="T256" s="129"/>
      <c r="U256" s="129"/>
      <c r="V256" s="129"/>
      <c r="W256" s="129"/>
      <c r="X256" s="129"/>
      <c r="Y256" s="129"/>
      <c r="Z256" s="129"/>
    </row>
    <row r="257" ht="12.0" customHeight="1">
      <c r="A257" s="227"/>
      <c r="B257" s="387"/>
      <c r="C257" s="227"/>
      <c r="D257" s="227"/>
      <c r="E257" s="133"/>
      <c r="F257" s="133"/>
      <c r="G257" s="129"/>
      <c r="H257" s="129"/>
      <c r="I257" s="129"/>
      <c r="J257" s="129"/>
      <c r="K257" s="129"/>
      <c r="L257" s="129"/>
      <c r="M257" s="129"/>
      <c r="N257" s="129"/>
      <c r="O257" s="129"/>
      <c r="P257" s="129"/>
      <c r="Q257" s="129"/>
      <c r="R257" s="129"/>
      <c r="S257" s="129"/>
      <c r="T257" s="129"/>
      <c r="U257" s="129"/>
      <c r="V257" s="129"/>
      <c r="W257" s="129"/>
      <c r="X257" s="129"/>
      <c r="Y257" s="129"/>
      <c r="Z257" s="129"/>
    </row>
    <row r="258" ht="12.0" customHeight="1">
      <c r="A258" s="227"/>
      <c r="B258" s="387"/>
      <c r="C258" s="227"/>
      <c r="D258" s="227"/>
      <c r="E258" s="133"/>
      <c r="F258" s="133"/>
      <c r="G258" s="129"/>
      <c r="H258" s="129"/>
      <c r="I258" s="129"/>
      <c r="J258" s="129"/>
      <c r="K258" s="129"/>
      <c r="L258" s="129"/>
      <c r="M258" s="129"/>
      <c r="N258" s="129"/>
      <c r="O258" s="129"/>
      <c r="P258" s="129"/>
      <c r="Q258" s="129"/>
      <c r="R258" s="129"/>
      <c r="S258" s="129"/>
      <c r="T258" s="129"/>
      <c r="U258" s="129"/>
      <c r="V258" s="129"/>
      <c r="W258" s="129"/>
      <c r="X258" s="129"/>
      <c r="Y258" s="129"/>
      <c r="Z258" s="129"/>
    </row>
    <row r="259" ht="12.0" customHeight="1">
      <c r="A259" s="227"/>
      <c r="B259" s="387"/>
      <c r="C259" s="227"/>
      <c r="D259" s="227"/>
      <c r="E259" s="133"/>
      <c r="F259" s="133"/>
      <c r="G259" s="129"/>
      <c r="H259" s="129"/>
      <c r="I259" s="129"/>
      <c r="J259" s="129"/>
      <c r="K259" s="129"/>
      <c r="L259" s="129"/>
      <c r="M259" s="129"/>
      <c r="N259" s="129"/>
      <c r="O259" s="129"/>
      <c r="P259" s="129"/>
      <c r="Q259" s="129"/>
      <c r="R259" s="129"/>
      <c r="S259" s="129"/>
      <c r="T259" s="129"/>
      <c r="U259" s="129"/>
      <c r="V259" s="129"/>
      <c r="W259" s="129"/>
      <c r="X259" s="129"/>
      <c r="Y259" s="129"/>
      <c r="Z259" s="129"/>
    </row>
    <row r="260" ht="12.0" customHeight="1">
      <c r="A260" s="227"/>
      <c r="B260" s="387"/>
      <c r="C260" s="227"/>
      <c r="D260" s="227"/>
      <c r="E260" s="133"/>
      <c r="F260" s="133"/>
      <c r="G260" s="129"/>
      <c r="H260" s="129"/>
      <c r="I260" s="129"/>
      <c r="J260" s="129"/>
      <c r="K260" s="129"/>
      <c r="L260" s="129"/>
      <c r="M260" s="129"/>
      <c r="N260" s="129"/>
      <c r="O260" s="129"/>
      <c r="P260" s="129"/>
      <c r="Q260" s="129"/>
      <c r="R260" s="129"/>
      <c r="S260" s="129"/>
      <c r="T260" s="129"/>
      <c r="U260" s="129"/>
      <c r="V260" s="129"/>
      <c r="W260" s="129"/>
      <c r="X260" s="129"/>
      <c r="Y260" s="129"/>
      <c r="Z260" s="129"/>
    </row>
    <row r="261" ht="12.0" customHeight="1">
      <c r="A261" s="227"/>
      <c r="B261" s="387"/>
      <c r="C261" s="227"/>
      <c r="D261" s="227"/>
      <c r="E261" s="133"/>
      <c r="F261" s="133"/>
      <c r="G261" s="129"/>
      <c r="H261" s="129"/>
      <c r="I261" s="129"/>
      <c r="J261" s="129"/>
      <c r="K261" s="129"/>
      <c r="L261" s="129"/>
      <c r="M261" s="129"/>
      <c r="N261" s="129"/>
      <c r="O261" s="129"/>
      <c r="P261" s="129"/>
      <c r="Q261" s="129"/>
      <c r="R261" s="129"/>
      <c r="S261" s="129"/>
      <c r="T261" s="129"/>
      <c r="U261" s="129"/>
      <c r="V261" s="129"/>
      <c r="W261" s="129"/>
      <c r="X261" s="129"/>
      <c r="Y261" s="129"/>
      <c r="Z261" s="129"/>
    </row>
    <row r="262" ht="12.0" customHeight="1">
      <c r="A262" s="227"/>
      <c r="B262" s="387"/>
      <c r="C262" s="227"/>
      <c r="D262" s="227"/>
      <c r="E262" s="133"/>
      <c r="F262" s="133"/>
      <c r="G262" s="129"/>
      <c r="H262" s="129"/>
      <c r="I262" s="129"/>
      <c r="J262" s="129"/>
      <c r="K262" s="129"/>
      <c r="L262" s="129"/>
      <c r="M262" s="129"/>
      <c r="N262" s="129"/>
      <c r="O262" s="129"/>
      <c r="P262" s="129"/>
      <c r="Q262" s="129"/>
      <c r="R262" s="129"/>
      <c r="S262" s="129"/>
      <c r="T262" s="129"/>
      <c r="U262" s="129"/>
      <c r="V262" s="129"/>
      <c r="W262" s="129"/>
      <c r="X262" s="129"/>
      <c r="Y262" s="129"/>
      <c r="Z262" s="129"/>
    </row>
    <row r="263" ht="12.0" customHeight="1">
      <c r="A263" s="227"/>
      <c r="B263" s="387"/>
      <c r="C263" s="227"/>
      <c r="D263" s="227"/>
      <c r="E263" s="133"/>
      <c r="F263" s="133"/>
      <c r="G263" s="129"/>
      <c r="H263" s="129"/>
      <c r="I263" s="129"/>
      <c r="J263" s="129"/>
      <c r="K263" s="129"/>
      <c r="L263" s="129"/>
      <c r="M263" s="129"/>
      <c r="N263" s="129"/>
      <c r="O263" s="129"/>
      <c r="P263" s="129"/>
      <c r="Q263" s="129"/>
      <c r="R263" s="129"/>
      <c r="S263" s="129"/>
      <c r="T263" s="129"/>
      <c r="U263" s="129"/>
      <c r="V263" s="129"/>
      <c r="W263" s="129"/>
      <c r="X263" s="129"/>
      <c r="Y263" s="129"/>
      <c r="Z263" s="129"/>
    </row>
    <row r="264" ht="12.0" customHeight="1">
      <c r="A264" s="227"/>
      <c r="B264" s="387"/>
      <c r="C264" s="227"/>
      <c r="D264" s="227"/>
      <c r="E264" s="133"/>
      <c r="F264" s="133"/>
      <c r="G264" s="129"/>
      <c r="H264" s="129"/>
      <c r="I264" s="129"/>
      <c r="J264" s="129"/>
      <c r="K264" s="129"/>
      <c r="L264" s="129"/>
      <c r="M264" s="129"/>
      <c r="N264" s="129"/>
      <c r="O264" s="129"/>
      <c r="P264" s="129"/>
      <c r="Q264" s="129"/>
      <c r="R264" s="129"/>
      <c r="S264" s="129"/>
      <c r="T264" s="129"/>
      <c r="U264" s="129"/>
      <c r="V264" s="129"/>
      <c r="W264" s="129"/>
      <c r="X264" s="129"/>
      <c r="Y264" s="129"/>
      <c r="Z264" s="129"/>
    </row>
    <row r="265" ht="12.0" customHeight="1">
      <c r="A265" s="227"/>
      <c r="B265" s="387"/>
      <c r="C265" s="227"/>
      <c r="D265" s="227"/>
      <c r="E265" s="133"/>
      <c r="F265" s="133"/>
      <c r="G265" s="129"/>
      <c r="H265" s="129"/>
      <c r="I265" s="129"/>
      <c r="J265" s="129"/>
      <c r="K265" s="129"/>
      <c r="L265" s="129"/>
      <c r="M265" s="129"/>
      <c r="N265" s="129"/>
      <c r="O265" s="129"/>
      <c r="P265" s="129"/>
      <c r="Q265" s="129"/>
      <c r="R265" s="129"/>
      <c r="S265" s="129"/>
      <c r="T265" s="129"/>
      <c r="U265" s="129"/>
      <c r="V265" s="129"/>
      <c r="W265" s="129"/>
      <c r="X265" s="129"/>
      <c r="Y265" s="129"/>
      <c r="Z265" s="129"/>
    </row>
    <row r="266" ht="12.0" customHeight="1">
      <c r="A266" s="227"/>
      <c r="B266" s="387"/>
      <c r="C266" s="227"/>
      <c r="D266" s="227"/>
      <c r="E266" s="133"/>
      <c r="F266" s="133"/>
      <c r="G266" s="129"/>
      <c r="H266" s="129"/>
      <c r="I266" s="129"/>
      <c r="J266" s="129"/>
      <c r="K266" s="129"/>
      <c r="L266" s="129"/>
      <c r="M266" s="129"/>
      <c r="N266" s="129"/>
      <c r="O266" s="129"/>
      <c r="P266" s="129"/>
      <c r="Q266" s="129"/>
      <c r="R266" s="129"/>
      <c r="S266" s="129"/>
      <c r="T266" s="129"/>
      <c r="U266" s="129"/>
      <c r="V266" s="129"/>
      <c r="W266" s="129"/>
      <c r="X266" s="129"/>
      <c r="Y266" s="129"/>
      <c r="Z266" s="129"/>
    </row>
    <row r="267" ht="12.0" customHeight="1">
      <c r="A267" s="227"/>
      <c r="B267" s="387"/>
      <c r="C267" s="227"/>
      <c r="D267" s="227"/>
      <c r="E267" s="133"/>
      <c r="F267" s="133"/>
      <c r="G267" s="129"/>
      <c r="H267" s="129"/>
      <c r="I267" s="129"/>
      <c r="J267" s="129"/>
      <c r="K267" s="129"/>
      <c r="L267" s="129"/>
      <c r="M267" s="129"/>
      <c r="N267" s="129"/>
      <c r="O267" s="129"/>
      <c r="P267" s="129"/>
      <c r="Q267" s="129"/>
      <c r="R267" s="129"/>
      <c r="S267" s="129"/>
      <c r="T267" s="129"/>
      <c r="U267" s="129"/>
      <c r="V267" s="129"/>
      <c r="W267" s="129"/>
      <c r="X267" s="129"/>
      <c r="Y267" s="129"/>
      <c r="Z267" s="129"/>
    </row>
    <row r="268" ht="12.0" customHeight="1">
      <c r="A268" s="227"/>
      <c r="B268" s="387"/>
      <c r="C268" s="227"/>
      <c r="D268" s="227"/>
      <c r="E268" s="133"/>
      <c r="F268" s="133"/>
      <c r="G268" s="129"/>
      <c r="H268" s="129"/>
      <c r="I268" s="129"/>
      <c r="J268" s="129"/>
      <c r="K268" s="129"/>
      <c r="L268" s="129"/>
      <c r="M268" s="129"/>
      <c r="N268" s="129"/>
      <c r="O268" s="129"/>
      <c r="P268" s="129"/>
      <c r="Q268" s="129"/>
      <c r="R268" s="129"/>
      <c r="S268" s="129"/>
      <c r="T268" s="129"/>
      <c r="U268" s="129"/>
      <c r="V268" s="129"/>
      <c r="W268" s="129"/>
      <c r="X268" s="129"/>
      <c r="Y268" s="129"/>
      <c r="Z268" s="129"/>
    </row>
    <row r="269" ht="12.0" customHeight="1">
      <c r="A269" s="227"/>
      <c r="B269" s="387"/>
      <c r="C269" s="227"/>
      <c r="D269" s="227"/>
      <c r="E269" s="133"/>
      <c r="F269" s="133"/>
      <c r="G269" s="129"/>
      <c r="H269" s="129"/>
      <c r="I269" s="129"/>
      <c r="J269" s="129"/>
      <c r="K269" s="129"/>
      <c r="L269" s="129"/>
      <c r="M269" s="129"/>
      <c r="N269" s="129"/>
      <c r="O269" s="129"/>
      <c r="P269" s="129"/>
      <c r="Q269" s="129"/>
      <c r="R269" s="129"/>
      <c r="S269" s="129"/>
      <c r="T269" s="129"/>
      <c r="U269" s="129"/>
      <c r="V269" s="129"/>
      <c r="W269" s="129"/>
      <c r="X269" s="129"/>
      <c r="Y269" s="129"/>
      <c r="Z269" s="129"/>
    </row>
    <row r="270" ht="12.0" customHeight="1">
      <c r="A270" s="227"/>
      <c r="B270" s="387"/>
      <c r="C270" s="227"/>
      <c r="D270" s="227"/>
      <c r="E270" s="133"/>
      <c r="F270" s="133"/>
      <c r="G270" s="129"/>
      <c r="H270" s="129"/>
      <c r="I270" s="129"/>
      <c r="J270" s="129"/>
      <c r="K270" s="129"/>
      <c r="L270" s="129"/>
      <c r="M270" s="129"/>
      <c r="N270" s="129"/>
      <c r="O270" s="129"/>
      <c r="P270" s="129"/>
      <c r="Q270" s="129"/>
      <c r="R270" s="129"/>
      <c r="S270" s="129"/>
      <c r="T270" s="129"/>
      <c r="U270" s="129"/>
      <c r="V270" s="129"/>
      <c r="W270" s="129"/>
      <c r="X270" s="129"/>
      <c r="Y270" s="129"/>
      <c r="Z270" s="129"/>
    </row>
    <row r="271" ht="12.0" customHeight="1">
      <c r="A271" s="227"/>
      <c r="B271" s="387"/>
      <c r="C271" s="227"/>
      <c r="D271" s="227"/>
      <c r="E271" s="133"/>
      <c r="F271" s="133"/>
      <c r="G271" s="129"/>
      <c r="H271" s="129"/>
      <c r="I271" s="129"/>
      <c r="J271" s="129"/>
      <c r="K271" s="129"/>
      <c r="L271" s="129"/>
      <c r="M271" s="129"/>
      <c r="N271" s="129"/>
      <c r="O271" s="129"/>
      <c r="P271" s="129"/>
      <c r="Q271" s="129"/>
      <c r="R271" s="129"/>
      <c r="S271" s="129"/>
      <c r="T271" s="129"/>
      <c r="U271" s="129"/>
      <c r="V271" s="129"/>
      <c r="W271" s="129"/>
      <c r="X271" s="129"/>
      <c r="Y271" s="129"/>
      <c r="Z271" s="129"/>
    </row>
    <row r="272" ht="12.0" customHeight="1">
      <c r="A272" s="227"/>
      <c r="B272" s="387"/>
      <c r="C272" s="227"/>
      <c r="D272" s="227"/>
      <c r="E272" s="133"/>
      <c r="F272" s="133"/>
      <c r="G272" s="129"/>
      <c r="H272" s="129"/>
      <c r="I272" s="129"/>
      <c r="J272" s="129"/>
      <c r="K272" s="129"/>
      <c r="L272" s="129"/>
      <c r="M272" s="129"/>
      <c r="N272" s="129"/>
      <c r="O272" s="129"/>
      <c r="P272" s="129"/>
      <c r="Q272" s="129"/>
      <c r="R272" s="129"/>
      <c r="S272" s="129"/>
      <c r="T272" s="129"/>
      <c r="U272" s="129"/>
      <c r="V272" s="129"/>
      <c r="W272" s="129"/>
      <c r="X272" s="129"/>
      <c r="Y272" s="129"/>
      <c r="Z272" s="129"/>
    </row>
    <row r="273" ht="12.0" customHeight="1">
      <c r="A273" s="227"/>
      <c r="B273" s="387"/>
      <c r="C273" s="227"/>
      <c r="D273" s="227"/>
      <c r="E273" s="133"/>
      <c r="F273" s="133"/>
      <c r="G273" s="129"/>
      <c r="H273" s="129"/>
      <c r="I273" s="129"/>
      <c r="J273" s="129"/>
      <c r="K273" s="129"/>
      <c r="L273" s="129"/>
      <c r="M273" s="129"/>
      <c r="N273" s="129"/>
      <c r="O273" s="129"/>
      <c r="P273" s="129"/>
      <c r="Q273" s="129"/>
      <c r="R273" s="129"/>
      <c r="S273" s="129"/>
      <c r="T273" s="129"/>
      <c r="U273" s="129"/>
      <c r="V273" s="129"/>
      <c r="W273" s="129"/>
      <c r="X273" s="129"/>
      <c r="Y273" s="129"/>
      <c r="Z273" s="129"/>
    </row>
    <row r="274" ht="12.0" customHeight="1">
      <c r="A274" s="227"/>
      <c r="B274" s="387"/>
      <c r="C274" s="227"/>
      <c r="D274" s="227"/>
      <c r="E274" s="133"/>
      <c r="F274" s="133"/>
      <c r="G274" s="129"/>
      <c r="H274" s="129"/>
      <c r="I274" s="129"/>
      <c r="J274" s="129"/>
      <c r="K274" s="129"/>
      <c r="L274" s="129"/>
      <c r="M274" s="129"/>
      <c r="N274" s="129"/>
      <c r="O274" s="129"/>
      <c r="P274" s="129"/>
      <c r="Q274" s="129"/>
      <c r="R274" s="129"/>
      <c r="S274" s="129"/>
      <c r="T274" s="129"/>
      <c r="U274" s="129"/>
      <c r="V274" s="129"/>
      <c r="W274" s="129"/>
      <c r="X274" s="129"/>
      <c r="Y274" s="129"/>
      <c r="Z274" s="129"/>
    </row>
    <row r="275" ht="12.0" customHeight="1">
      <c r="A275" s="227"/>
      <c r="B275" s="387"/>
      <c r="C275" s="227"/>
      <c r="D275" s="227"/>
      <c r="E275" s="133"/>
      <c r="F275" s="133"/>
      <c r="G275" s="129"/>
      <c r="H275" s="129"/>
      <c r="I275" s="129"/>
      <c r="J275" s="129"/>
      <c r="K275" s="129"/>
      <c r="L275" s="129"/>
      <c r="M275" s="129"/>
      <c r="N275" s="129"/>
      <c r="O275" s="129"/>
      <c r="P275" s="129"/>
      <c r="Q275" s="129"/>
      <c r="R275" s="129"/>
      <c r="S275" s="129"/>
      <c r="T275" s="129"/>
      <c r="U275" s="129"/>
      <c r="V275" s="129"/>
      <c r="W275" s="129"/>
      <c r="X275" s="129"/>
      <c r="Y275" s="129"/>
      <c r="Z275" s="129"/>
    </row>
    <row r="276" ht="12.0" customHeight="1">
      <c r="A276" s="227"/>
      <c r="B276" s="387"/>
      <c r="C276" s="227"/>
      <c r="D276" s="227"/>
      <c r="E276" s="133"/>
      <c r="F276" s="133"/>
      <c r="G276" s="129"/>
      <c r="H276" s="129"/>
      <c r="I276" s="129"/>
      <c r="J276" s="129"/>
      <c r="K276" s="129"/>
      <c r="L276" s="129"/>
      <c r="M276" s="129"/>
      <c r="N276" s="129"/>
      <c r="O276" s="129"/>
      <c r="P276" s="129"/>
      <c r="Q276" s="129"/>
      <c r="R276" s="129"/>
      <c r="S276" s="129"/>
      <c r="T276" s="129"/>
      <c r="U276" s="129"/>
      <c r="V276" s="129"/>
      <c r="W276" s="129"/>
      <c r="X276" s="129"/>
      <c r="Y276" s="129"/>
      <c r="Z276" s="129"/>
    </row>
    <row r="277" ht="12.0" customHeight="1">
      <c r="A277" s="227"/>
      <c r="B277" s="387"/>
      <c r="C277" s="227"/>
      <c r="D277" s="227"/>
      <c r="E277" s="133"/>
      <c r="F277" s="133"/>
      <c r="G277" s="129"/>
      <c r="H277" s="129"/>
      <c r="I277" s="129"/>
      <c r="J277" s="129"/>
      <c r="K277" s="129"/>
      <c r="L277" s="129"/>
      <c r="M277" s="129"/>
      <c r="N277" s="129"/>
      <c r="O277" s="129"/>
      <c r="P277" s="129"/>
      <c r="Q277" s="129"/>
      <c r="R277" s="129"/>
      <c r="S277" s="129"/>
      <c r="T277" s="129"/>
      <c r="U277" s="129"/>
      <c r="V277" s="129"/>
      <c r="W277" s="129"/>
      <c r="X277" s="129"/>
      <c r="Y277" s="129"/>
      <c r="Z277" s="129"/>
    </row>
    <row r="278" ht="12.0" customHeight="1">
      <c r="A278" s="227"/>
      <c r="B278" s="387"/>
      <c r="C278" s="227"/>
      <c r="D278" s="227"/>
      <c r="E278" s="133"/>
      <c r="F278" s="133"/>
      <c r="G278" s="129"/>
      <c r="H278" s="129"/>
      <c r="I278" s="129"/>
      <c r="J278" s="129"/>
      <c r="K278" s="129"/>
      <c r="L278" s="129"/>
      <c r="M278" s="129"/>
      <c r="N278" s="129"/>
      <c r="O278" s="129"/>
      <c r="P278" s="129"/>
      <c r="Q278" s="129"/>
      <c r="R278" s="129"/>
      <c r="S278" s="129"/>
      <c r="T278" s="129"/>
      <c r="U278" s="129"/>
      <c r="V278" s="129"/>
      <c r="W278" s="129"/>
      <c r="X278" s="129"/>
      <c r="Y278" s="129"/>
      <c r="Z278" s="129"/>
    </row>
    <row r="279" ht="12.0" customHeight="1">
      <c r="A279" s="227"/>
      <c r="B279" s="387"/>
      <c r="C279" s="227"/>
      <c r="D279" s="227"/>
      <c r="E279" s="133"/>
      <c r="F279" s="133"/>
      <c r="G279" s="129"/>
      <c r="H279" s="129"/>
      <c r="I279" s="129"/>
      <c r="J279" s="129"/>
      <c r="K279" s="129"/>
      <c r="L279" s="129"/>
      <c r="M279" s="129"/>
      <c r="N279" s="129"/>
      <c r="O279" s="129"/>
      <c r="P279" s="129"/>
      <c r="Q279" s="129"/>
      <c r="R279" s="129"/>
      <c r="S279" s="129"/>
      <c r="T279" s="129"/>
      <c r="U279" s="129"/>
      <c r="V279" s="129"/>
      <c r="W279" s="129"/>
      <c r="X279" s="129"/>
      <c r="Y279" s="129"/>
      <c r="Z279" s="129"/>
    </row>
    <row r="280" ht="12.0" customHeight="1">
      <c r="A280" s="227"/>
      <c r="B280" s="387"/>
      <c r="C280" s="227"/>
      <c r="D280" s="227"/>
      <c r="E280" s="133"/>
      <c r="F280" s="133"/>
      <c r="G280" s="129"/>
      <c r="H280" s="129"/>
      <c r="I280" s="129"/>
      <c r="J280" s="129"/>
      <c r="K280" s="129"/>
      <c r="L280" s="129"/>
      <c r="M280" s="129"/>
      <c r="N280" s="129"/>
      <c r="O280" s="129"/>
      <c r="P280" s="129"/>
      <c r="Q280" s="129"/>
      <c r="R280" s="129"/>
      <c r="S280" s="129"/>
      <c r="T280" s="129"/>
      <c r="U280" s="129"/>
      <c r="V280" s="129"/>
      <c r="W280" s="129"/>
      <c r="X280" s="129"/>
      <c r="Y280" s="129"/>
      <c r="Z280" s="129"/>
    </row>
    <row r="281" ht="12.0" customHeight="1">
      <c r="A281" s="227"/>
      <c r="B281" s="387"/>
      <c r="C281" s="227"/>
      <c r="D281" s="227"/>
      <c r="E281" s="133"/>
      <c r="F281" s="133"/>
      <c r="G281" s="129"/>
      <c r="H281" s="129"/>
      <c r="I281" s="129"/>
      <c r="J281" s="129"/>
      <c r="K281" s="129"/>
      <c r="L281" s="129"/>
      <c r="M281" s="129"/>
      <c r="N281" s="129"/>
      <c r="O281" s="129"/>
      <c r="P281" s="129"/>
      <c r="Q281" s="129"/>
      <c r="R281" s="129"/>
      <c r="S281" s="129"/>
      <c r="T281" s="129"/>
      <c r="U281" s="129"/>
      <c r="V281" s="129"/>
      <c r="W281" s="129"/>
      <c r="X281" s="129"/>
      <c r="Y281" s="129"/>
      <c r="Z281" s="129"/>
    </row>
    <row r="282" ht="12.0" customHeight="1">
      <c r="A282" s="227"/>
      <c r="B282" s="387"/>
      <c r="C282" s="227"/>
      <c r="D282" s="227"/>
      <c r="E282" s="133"/>
      <c r="F282" s="133"/>
      <c r="G282" s="129"/>
      <c r="H282" s="129"/>
      <c r="I282" s="129"/>
      <c r="J282" s="129"/>
      <c r="K282" s="129"/>
      <c r="L282" s="129"/>
      <c r="M282" s="129"/>
      <c r="N282" s="129"/>
      <c r="O282" s="129"/>
      <c r="P282" s="129"/>
      <c r="Q282" s="129"/>
      <c r="R282" s="129"/>
      <c r="S282" s="129"/>
      <c r="T282" s="129"/>
      <c r="U282" s="129"/>
      <c r="V282" s="129"/>
      <c r="W282" s="129"/>
      <c r="X282" s="129"/>
      <c r="Y282" s="129"/>
      <c r="Z282" s="129"/>
    </row>
    <row r="283" ht="12.0" customHeight="1">
      <c r="A283" s="227"/>
      <c r="B283" s="387"/>
      <c r="C283" s="227"/>
      <c r="D283" s="227"/>
      <c r="E283" s="133"/>
      <c r="F283" s="133"/>
      <c r="G283" s="129"/>
      <c r="H283" s="129"/>
      <c r="I283" s="129"/>
      <c r="J283" s="129"/>
      <c r="K283" s="129"/>
      <c r="L283" s="129"/>
      <c r="M283" s="129"/>
      <c r="N283" s="129"/>
      <c r="O283" s="129"/>
      <c r="P283" s="129"/>
      <c r="Q283" s="129"/>
      <c r="R283" s="129"/>
      <c r="S283" s="129"/>
      <c r="T283" s="129"/>
      <c r="U283" s="129"/>
      <c r="V283" s="129"/>
      <c r="W283" s="129"/>
      <c r="X283" s="129"/>
      <c r="Y283" s="129"/>
      <c r="Z283" s="129"/>
    </row>
    <row r="284" ht="12.0" customHeight="1">
      <c r="A284" s="227"/>
      <c r="B284" s="387"/>
      <c r="C284" s="227"/>
      <c r="D284" s="227"/>
      <c r="E284" s="133"/>
      <c r="F284" s="133"/>
      <c r="G284" s="129"/>
      <c r="H284" s="129"/>
      <c r="I284" s="129"/>
      <c r="J284" s="129"/>
      <c r="K284" s="129"/>
      <c r="L284" s="129"/>
      <c r="M284" s="129"/>
      <c r="N284" s="129"/>
      <c r="O284" s="129"/>
      <c r="P284" s="129"/>
      <c r="Q284" s="129"/>
      <c r="R284" s="129"/>
      <c r="S284" s="129"/>
      <c r="T284" s="129"/>
      <c r="U284" s="129"/>
      <c r="V284" s="129"/>
      <c r="W284" s="129"/>
      <c r="X284" s="129"/>
      <c r="Y284" s="129"/>
      <c r="Z284" s="129"/>
    </row>
    <row r="285" ht="12.0" customHeight="1">
      <c r="A285" s="227"/>
      <c r="B285" s="387"/>
      <c r="C285" s="227"/>
      <c r="D285" s="227"/>
      <c r="E285" s="133"/>
      <c r="F285" s="133"/>
      <c r="G285" s="129"/>
      <c r="H285" s="129"/>
      <c r="I285" s="129"/>
      <c r="J285" s="129"/>
      <c r="K285" s="129"/>
      <c r="L285" s="129"/>
      <c r="M285" s="129"/>
      <c r="N285" s="129"/>
      <c r="O285" s="129"/>
      <c r="P285" s="129"/>
      <c r="Q285" s="129"/>
      <c r="R285" s="129"/>
      <c r="S285" s="129"/>
      <c r="T285" s="129"/>
      <c r="U285" s="129"/>
      <c r="V285" s="129"/>
      <c r="W285" s="129"/>
      <c r="X285" s="129"/>
      <c r="Y285" s="129"/>
      <c r="Z285" s="129"/>
    </row>
    <row r="286" ht="12.0" customHeight="1">
      <c r="A286" s="227"/>
      <c r="B286" s="387"/>
      <c r="C286" s="227"/>
      <c r="D286" s="227"/>
      <c r="E286" s="133"/>
      <c r="F286" s="133"/>
      <c r="G286" s="129"/>
      <c r="H286" s="129"/>
      <c r="I286" s="129"/>
      <c r="J286" s="129"/>
      <c r="K286" s="129"/>
      <c r="L286" s="129"/>
      <c r="M286" s="129"/>
      <c r="N286" s="129"/>
      <c r="O286" s="129"/>
      <c r="P286" s="129"/>
      <c r="Q286" s="129"/>
      <c r="R286" s="129"/>
      <c r="S286" s="129"/>
      <c r="T286" s="129"/>
      <c r="U286" s="129"/>
      <c r="V286" s="129"/>
      <c r="W286" s="129"/>
      <c r="X286" s="129"/>
      <c r="Y286" s="129"/>
      <c r="Z286" s="129"/>
    </row>
    <row r="287" ht="12.0" customHeight="1">
      <c r="A287" s="227"/>
      <c r="B287" s="387"/>
      <c r="C287" s="227"/>
      <c r="D287" s="227"/>
      <c r="E287" s="133"/>
      <c r="F287" s="133"/>
      <c r="G287" s="129"/>
      <c r="H287" s="129"/>
      <c r="I287" s="129"/>
      <c r="J287" s="129"/>
      <c r="K287" s="129"/>
      <c r="L287" s="129"/>
      <c r="M287" s="129"/>
      <c r="N287" s="129"/>
      <c r="O287" s="129"/>
      <c r="P287" s="129"/>
      <c r="Q287" s="129"/>
      <c r="R287" s="129"/>
      <c r="S287" s="129"/>
      <c r="T287" s="129"/>
      <c r="U287" s="129"/>
      <c r="V287" s="129"/>
      <c r="W287" s="129"/>
      <c r="X287" s="129"/>
      <c r="Y287" s="129"/>
      <c r="Z287" s="129"/>
    </row>
    <row r="288" ht="12.0" customHeight="1">
      <c r="A288" s="227"/>
      <c r="B288" s="387"/>
      <c r="C288" s="227"/>
      <c r="D288" s="227"/>
      <c r="E288" s="133"/>
      <c r="F288" s="133"/>
      <c r="G288" s="129"/>
      <c r="H288" s="129"/>
      <c r="I288" s="129"/>
      <c r="J288" s="129"/>
      <c r="K288" s="129"/>
      <c r="L288" s="129"/>
      <c r="M288" s="129"/>
      <c r="N288" s="129"/>
      <c r="O288" s="129"/>
      <c r="P288" s="129"/>
      <c r="Q288" s="129"/>
      <c r="R288" s="129"/>
      <c r="S288" s="129"/>
      <c r="T288" s="129"/>
      <c r="U288" s="129"/>
      <c r="V288" s="129"/>
      <c r="W288" s="129"/>
      <c r="X288" s="129"/>
      <c r="Y288" s="129"/>
      <c r="Z288" s="129"/>
    </row>
    <row r="289" ht="12.0" customHeight="1">
      <c r="A289" s="227"/>
      <c r="B289" s="387"/>
      <c r="C289" s="227"/>
      <c r="D289" s="227"/>
      <c r="E289" s="133"/>
      <c r="F289" s="133"/>
      <c r="G289" s="129"/>
      <c r="H289" s="129"/>
      <c r="I289" s="129"/>
      <c r="J289" s="129"/>
      <c r="K289" s="129"/>
      <c r="L289" s="129"/>
      <c r="M289" s="129"/>
      <c r="N289" s="129"/>
      <c r="O289" s="129"/>
      <c r="P289" s="129"/>
      <c r="Q289" s="129"/>
      <c r="R289" s="129"/>
      <c r="S289" s="129"/>
      <c r="T289" s="129"/>
      <c r="U289" s="129"/>
      <c r="V289" s="129"/>
      <c r="W289" s="129"/>
      <c r="X289" s="129"/>
      <c r="Y289" s="129"/>
      <c r="Z289" s="129"/>
    </row>
    <row r="290" ht="12.0" customHeight="1">
      <c r="A290" s="227"/>
      <c r="B290" s="387"/>
      <c r="C290" s="227"/>
      <c r="D290" s="227"/>
      <c r="E290" s="133"/>
      <c r="F290" s="133"/>
      <c r="G290" s="129"/>
      <c r="H290" s="129"/>
      <c r="I290" s="129"/>
      <c r="J290" s="129"/>
      <c r="K290" s="129"/>
      <c r="L290" s="129"/>
      <c r="M290" s="129"/>
      <c r="N290" s="129"/>
      <c r="O290" s="129"/>
      <c r="P290" s="129"/>
      <c r="Q290" s="129"/>
      <c r="R290" s="129"/>
      <c r="S290" s="129"/>
      <c r="T290" s="129"/>
      <c r="U290" s="129"/>
      <c r="V290" s="129"/>
      <c r="W290" s="129"/>
      <c r="X290" s="129"/>
      <c r="Y290" s="129"/>
      <c r="Z290" s="129"/>
    </row>
    <row r="291" ht="12.0" customHeight="1">
      <c r="A291" s="227"/>
      <c r="B291" s="387"/>
      <c r="C291" s="227"/>
      <c r="D291" s="227"/>
      <c r="E291" s="133"/>
      <c r="F291" s="133"/>
      <c r="G291" s="129"/>
      <c r="H291" s="129"/>
      <c r="I291" s="129"/>
      <c r="J291" s="129"/>
      <c r="K291" s="129"/>
      <c r="L291" s="129"/>
      <c r="M291" s="129"/>
      <c r="N291" s="129"/>
      <c r="O291" s="129"/>
      <c r="P291" s="129"/>
      <c r="Q291" s="129"/>
      <c r="R291" s="129"/>
      <c r="S291" s="129"/>
      <c r="T291" s="129"/>
      <c r="U291" s="129"/>
      <c r="V291" s="129"/>
      <c r="W291" s="129"/>
      <c r="X291" s="129"/>
      <c r="Y291" s="129"/>
      <c r="Z291" s="129"/>
    </row>
    <row r="292" ht="12.0" customHeight="1">
      <c r="A292" s="227"/>
      <c r="B292" s="387"/>
      <c r="C292" s="227"/>
      <c r="D292" s="227"/>
      <c r="E292" s="133"/>
      <c r="F292" s="133"/>
      <c r="G292" s="129"/>
      <c r="H292" s="129"/>
      <c r="I292" s="129"/>
      <c r="J292" s="129"/>
      <c r="K292" s="129"/>
      <c r="L292" s="129"/>
      <c r="M292" s="129"/>
      <c r="N292" s="129"/>
      <c r="O292" s="129"/>
      <c r="P292" s="129"/>
      <c r="Q292" s="129"/>
      <c r="R292" s="129"/>
      <c r="S292" s="129"/>
      <c r="T292" s="129"/>
      <c r="U292" s="129"/>
      <c r="V292" s="129"/>
      <c r="W292" s="129"/>
      <c r="X292" s="129"/>
      <c r="Y292" s="129"/>
      <c r="Z292" s="129"/>
    </row>
    <row r="293" ht="12.0" customHeight="1">
      <c r="A293" s="227"/>
      <c r="B293" s="387"/>
      <c r="C293" s="227"/>
      <c r="D293" s="227"/>
      <c r="E293" s="133"/>
      <c r="F293" s="133"/>
      <c r="G293" s="129"/>
      <c r="H293" s="129"/>
      <c r="I293" s="129"/>
      <c r="J293" s="129"/>
      <c r="K293" s="129"/>
      <c r="L293" s="129"/>
      <c r="M293" s="129"/>
      <c r="N293" s="129"/>
      <c r="O293" s="129"/>
      <c r="P293" s="129"/>
      <c r="Q293" s="129"/>
      <c r="R293" s="129"/>
      <c r="S293" s="129"/>
      <c r="T293" s="129"/>
      <c r="U293" s="129"/>
      <c r="V293" s="129"/>
      <c r="W293" s="129"/>
      <c r="X293" s="129"/>
      <c r="Y293" s="129"/>
      <c r="Z293" s="129"/>
    </row>
    <row r="294" ht="12.0" customHeight="1">
      <c r="A294" s="227"/>
      <c r="B294" s="387"/>
      <c r="C294" s="227"/>
      <c r="D294" s="227"/>
      <c r="E294" s="133"/>
      <c r="F294" s="133"/>
      <c r="G294" s="129"/>
      <c r="H294" s="129"/>
      <c r="I294" s="129"/>
      <c r="J294" s="129"/>
      <c r="K294" s="129"/>
      <c r="L294" s="129"/>
      <c r="M294" s="129"/>
      <c r="N294" s="129"/>
      <c r="O294" s="129"/>
      <c r="P294" s="129"/>
      <c r="Q294" s="129"/>
      <c r="R294" s="129"/>
      <c r="S294" s="129"/>
      <c r="T294" s="129"/>
      <c r="U294" s="129"/>
      <c r="V294" s="129"/>
      <c r="W294" s="129"/>
      <c r="X294" s="129"/>
      <c r="Y294" s="129"/>
      <c r="Z294" s="129"/>
    </row>
    <row r="295" ht="12.0" customHeight="1">
      <c r="A295" s="227"/>
      <c r="B295" s="387"/>
      <c r="C295" s="227"/>
      <c r="D295" s="227"/>
      <c r="E295" s="133"/>
      <c r="F295" s="133"/>
      <c r="G295" s="129"/>
      <c r="H295" s="129"/>
      <c r="I295" s="129"/>
      <c r="J295" s="129"/>
      <c r="K295" s="129"/>
      <c r="L295" s="129"/>
      <c r="M295" s="129"/>
      <c r="N295" s="129"/>
      <c r="O295" s="129"/>
      <c r="P295" s="129"/>
      <c r="Q295" s="129"/>
      <c r="R295" s="129"/>
      <c r="S295" s="129"/>
      <c r="T295" s="129"/>
      <c r="U295" s="129"/>
      <c r="V295" s="129"/>
      <c r="W295" s="129"/>
      <c r="X295" s="129"/>
      <c r="Y295" s="129"/>
      <c r="Z295" s="129"/>
    </row>
    <row r="296" ht="12.0" customHeight="1">
      <c r="A296" s="227"/>
      <c r="B296" s="387"/>
      <c r="C296" s="227"/>
      <c r="D296" s="227"/>
      <c r="E296" s="133"/>
      <c r="F296" s="133"/>
      <c r="G296" s="129"/>
      <c r="H296" s="129"/>
      <c r="I296" s="129"/>
      <c r="J296" s="129"/>
      <c r="K296" s="129"/>
      <c r="L296" s="129"/>
      <c r="M296" s="129"/>
      <c r="N296" s="129"/>
      <c r="O296" s="129"/>
      <c r="P296" s="129"/>
      <c r="Q296" s="129"/>
      <c r="R296" s="129"/>
      <c r="S296" s="129"/>
      <c r="T296" s="129"/>
      <c r="U296" s="129"/>
      <c r="V296" s="129"/>
      <c r="W296" s="129"/>
      <c r="X296" s="129"/>
      <c r="Y296" s="129"/>
      <c r="Z296" s="129"/>
    </row>
    <row r="297" ht="12.0" customHeight="1">
      <c r="A297" s="227"/>
      <c r="B297" s="387"/>
      <c r="C297" s="227"/>
      <c r="D297" s="227"/>
      <c r="E297" s="133"/>
      <c r="F297" s="133"/>
      <c r="G297" s="129"/>
      <c r="H297" s="129"/>
      <c r="I297" s="129"/>
      <c r="J297" s="129"/>
      <c r="K297" s="129"/>
      <c r="L297" s="129"/>
      <c r="M297" s="129"/>
      <c r="N297" s="129"/>
      <c r="O297" s="129"/>
      <c r="P297" s="129"/>
      <c r="Q297" s="129"/>
      <c r="R297" s="129"/>
      <c r="S297" s="129"/>
      <c r="T297" s="129"/>
      <c r="U297" s="129"/>
      <c r="V297" s="129"/>
      <c r="W297" s="129"/>
      <c r="X297" s="129"/>
      <c r="Y297" s="129"/>
      <c r="Z297" s="129"/>
    </row>
    <row r="298" ht="12.0" customHeight="1">
      <c r="A298" s="227"/>
      <c r="B298" s="387"/>
      <c r="C298" s="227"/>
      <c r="D298" s="227"/>
      <c r="E298" s="133"/>
      <c r="F298" s="133"/>
      <c r="G298" s="129"/>
      <c r="H298" s="129"/>
      <c r="I298" s="129"/>
      <c r="J298" s="129"/>
      <c r="K298" s="129"/>
      <c r="L298" s="129"/>
      <c r="M298" s="129"/>
      <c r="N298" s="129"/>
      <c r="O298" s="129"/>
      <c r="P298" s="129"/>
      <c r="Q298" s="129"/>
      <c r="R298" s="129"/>
      <c r="S298" s="129"/>
      <c r="T298" s="129"/>
      <c r="U298" s="129"/>
      <c r="V298" s="129"/>
      <c r="W298" s="129"/>
      <c r="X298" s="129"/>
      <c r="Y298" s="129"/>
      <c r="Z298" s="129"/>
    </row>
    <row r="299" ht="12.0" customHeight="1">
      <c r="A299" s="227"/>
      <c r="B299" s="387"/>
      <c r="C299" s="227"/>
      <c r="D299" s="227"/>
      <c r="E299" s="133"/>
      <c r="F299" s="133"/>
      <c r="G299" s="129"/>
      <c r="H299" s="129"/>
      <c r="I299" s="129"/>
      <c r="J299" s="129"/>
      <c r="K299" s="129"/>
      <c r="L299" s="129"/>
      <c r="M299" s="129"/>
      <c r="N299" s="129"/>
      <c r="O299" s="129"/>
      <c r="P299" s="129"/>
      <c r="Q299" s="129"/>
      <c r="R299" s="129"/>
      <c r="S299" s="129"/>
      <c r="T299" s="129"/>
      <c r="U299" s="129"/>
      <c r="V299" s="129"/>
      <c r="W299" s="129"/>
      <c r="X299" s="129"/>
      <c r="Y299" s="129"/>
      <c r="Z299" s="129"/>
    </row>
    <row r="300" ht="12.0" customHeight="1">
      <c r="A300" s="227"/>
      <c r="B300" s="387"/>
      <c r="C300" s="227"/>
      <c r="D300" s="227"/>
      <c r="E300" s="133"/>
      <c r="F300" s="133"/>
      <c r="G300" s="129"/>
      <c r="H300" s="129"/>
      <c r="I300" s="129"/>
      <c r="J300" s="129"/>
      <c r="K300" s="129"/>
      <c r="L300" s="129"/>
      <c r="M300" s="129"/>
      <c r="N300" s="129"/>
      <c r="O300" s="129"/>
      <c r="P300" s="129"/>
      <c r="Q300" s="129"/>
      <c r="R300" s="129"/>
      <c r="S300" s="129"/>
      <c r="T300" s="129"/>
      <c r="U300" s="129"/>
      <c r="V300" s="129"/>
      <c r="W300" s="129"/>
      <c r="X300" s="129"/>
      <c r="Y300" s="129"/>
      <c r="Z300" s="129"/>
    </row>
    <row r="301" ht="12.0" customHeight="1">
      <c r="A301" s="227"/>
      <c r="B301" s="387"/>
      <c r="C301" s="227"/>
      <c r="D301" s="227"/>
      <c r="E301" s="133"/>
      <c r="F301" s="133"/>
      <c r="G301" s="129"/>
      <c r="H301" s="129"/>
      <c r="I301" s="129"/>
      <c r="J301" s="129"/>
      <c r="K301" s="129"/>
      <c r="L301" s="129"/>
      <c r="M301" s="129"/>
      <c r="N301" s="129"/>
      <c r="O301" s="129"/>
      <c r="P301" s="129"/>
      <c r="Q301" s="129"/>
      <c r="R301" s="129"/>
      <c r="S301" s="129"/>
      <c r="T301" s="129"/>
      <c r="U301" s="129"/>
      <c r="V301" s="129"/>
      <c r="W301" s="129"/>
      <c r="X301" s="129"/>
      <c r="Y301" s="129"/>
      <c r="Z301" s="129"/>
    </row>
    <row r="302" ht="12.0" customHeight="1">
      <c r="A302" s="227"/>
      <c r="B302" s="387"/>
      <c r="C302" s="227"/>
      <c r="D302" s="227"/>
      <c r="E302" s="133"/>
      <c r="F302" s="133"/>
      <c r="G302" s="129"/>
      <c r="H302" s="129"/>
      <c r="I302" s="129"/>
      <c r="J302" s="129"/>
      <c r="K302" s="129"/>
      <c r="L302" s="129"/>
      <c r="M302" s="129"/>
      <c r="N302" s="129"/>
      <c r="O302" s="129"/>
      <c r="P302" s="129"/>
      <c r="Q302" s="129"/>
      <c r="R302" s="129"/>
      <c r="S302" s="129"/>
      <c r="T302" s="129"/>
      <c r="U302" s="129"/>
      <c r="V302" s="129"/>
      <c r="W302" s="129"/>
      <c r="X302" s="129"/>
      <c r="Y302" s="129"/>
      <c r="Z302" s="129"/>
    </row>
    <row r="303" ht="12.0" customHeight="1">
      <c r="A303" s="227"/>
      <c r="B303" s="387"/>
      <c r="C303" s="227"/>
      <c r="D303" s="227"/>
      <c r="E303" s="133"/>
      <c r="F303" s="133"/>
      <c r="G303" s="129"/>
      <c r="H303" s="129"/>
      <c r="I303" s="129"/>
      <c r="J303" s="129"/>
      <c r="K303" s="129"/>
      <c r="L303" s="129"/>
      <c r="M303" s="129"/>
      <c r="N303" s="129"/>
      <c r="O303" s="129"/>
      <c r="P303" s="129"/>
      <c r="Q303" s="129"/>
      <c r="R303" s="129"/>
      <c r="S303" s="129"/>
      <c r="T303" s="129"/>
      <c r="U303" s="129"/>
      <c r="V303" s="129"/>
      <c r="W303" s="129"/>
      <c r="X303" s="129"/>
      <c r="Y303" s="129"/>
      <c r="Z303" s="129"/>
    </row>
    <row r="304" ht="12.0" customHeight="1">
      <c r="A304" s="227"/>
      <c r="B304" s="387"/>
      <c r="C304" s="227"/>
      <c r="D304" s="227"/>
      <c r="E304" s="133"/>
      <c r="F304" s="133"/>
      <c r="G304" s="129"/>
      <c r="H304" s="129"/>
      <c r="I304" s="129"/>
      <c r="J304" s="129"/>
      <c r="K304" s="129"/>
      <c r="L304" s="129"/>
      <c r="M304" s="129"/>
      <c r="N304" s="129"/>
      <c r="O304" s="129"/>
      <c r="P304" s="129"/>
      <c r="Q304" s="129"/>
      <c r="R304" s="129"/>
      <c r="S304" s="129"/>
      <c r="T304" s="129"/>
      <c r="U304" s="129"/>
      <c r="V304" s="129"/>
      <c r="W304" s="129"/>
      <c r="X304" s="129"/>
      <c r="Y304" s="129"/>
      <c r="Z304" s="129"/>
    </row>
    <row r="305" ht="12.0" customHeight="1">
      <c r="A305" s="227"/>
      <c r="B305" s="387"/>
      <c r="C305" s="227"/>
      <c r="D305" s="227"/>
      <c r="E305" s="133"/>
      <c r="F305" s="133"/>
      <c r="G305" s="129"/>
      <c r="H305" s="129"/>
      <c r="I305" s="129"/>
      <c r="J305" s="129"/>
      <c r="K305" s="129"/>
      <c r="L305" s="129"/>
      <c r="M305" s="129"/>
      <c r="N305" s="129"/>
      <c r="O305" s="129"/>
      <c r="P305" s="129"/>
      <c r="Q305" s="129"/>
      <c r="R305" s="129"/>
      <c r="S305" s="129"/>
      <c r="T305" s="129"/>
      <c r="U305" s="129"/>
      <c r="V305" s="129"/>
      <c r="W305" s="129"/>
      <c r="X305" s="129"/>
      <c r="Y305" s="129"/>
      <c r="Z305" s="129"/>
    </row>
    <row r="306" ht="12.0" customHeight="1">
      <c r="A306" s="227"/>
      <c r="B306" s="387"/>
      <c r="C306" s="227"/>
      <c r="D306" s="227"/>
      <c r="E306" s="133"/>
      <c r="F306" s="133"/>
      <c r="G306" s="129"/>
      <c r="H306" s="129"/>
      <c r="I306" s="129"/>
      <c r="J306" s="129"/>
      <c r="K306" s="129"/>
      <c r="L306" s="129"/>
      <c r="M306" s="129"/>
      <c r="N306" s="129"/>
      <c r="O306" s="129"/>
      <c r="P306" s="129"/>
      <c r="Q306" s="129"/>
      <c r="R306" s="129"/>
      <c r="S306" s="129"/>
      <c r="T306" s="129"/>
      <c r="U306" s="129"/>
      <c r="V306" s="129"/>
      <c r="W306" s="129"/>
      <c r="X306" s="129"/>
      <c r="Y306" s="129"/>
      <c r="Z306" s="129"/>
    </row>
    <row r="307" ht="12.0" customHeight="1">
      <c r="A307" s="227"/>
      <c r="B307" s="387"/>
      <c r="C307" s="227"/>
      <c r="D307" s="227"/>
      <c r="E307" s="133"/>
      <c r="F307" s="133"/>
      <c r="G307" s="129"/>
      <c r="H307" s="129"/>
      <c r="I307" s="129"/>
      <c r="J307" s="129"/>
      <c r="K307" s="129"/>
      <c r="L307" s="129"/>
      <c r="M307" s="129"/>
      <c r="N307" s="129"/>
      <c r="O307" s="129"/>
      <c r="P307" s="129"/>
      <c r="Q307" s="129"/>
      <c r="R307" s="129"/>
      <c r="S307" s="129"/>
      <c r="T307" s="129"/>
      <c r="U307" s="129"/>
      <c r="V307" s="129"/>
      <c r="W307" s="129"/>
      <c r="X307" s="129"/>
      <c r="Y307" s="129"/>
      <c r="Z307" s="129"/>
    </row>
    <row r="308" ht="12.0" customHeight="1">
      <c r="A308" s="227"/>
      <c r="B308" s="387"/>
      <c r="C308" s="227"/>
      <c r="D308" s="227"/>
      <c r="E308" s="133"/>
      <c r="F308" s="133"/>
      <c r="G308" s="129"/>
      <c r="H308" s="129"/>
      <c r="I308" s="129"/>
      <c r="J308" s="129"/>
      <c r="K308" s="129"/>
      <c r="L308" s="129"/>
      <c r="M308" s="129"/>
      <c r="N308" s="129"/>
      <c r="O308" s="129"/>
      <c r="P308" s="129"/>
      <c r="Q308" s="129"/>
      <c r="R308" s="129"/>
      <c r="S308" s="129"/>
      <c r="T308" s="129"/>
      <c r="U308" s="129"/>
      <c r="V308" s="129"/>
      <c r="W308" s="129"/>
      <c r="X308" s="129"/>
      <c r="Y308" s="129"/>
      <c r="Z308" s="129"/>
    </row>
    <row r="309" ht="12.0" customHeight="1">
      <c r="A309" s="227"/>
      <c r="B309" s="387"/>
      <c r="C309" s="227"/>
      <c r="D309" s="227"/>
      <c r="E309" s="133"/>
      <c r="F309" s="133"/>
      <c r="G309" s="129"/>
      <c r="H309" s="129"/>
      <c r="I309" s="129"/>
      <c r="J309" s="129"/>
      <c r="K309" s="129"/>
      <c r="L309" s="129"/>
      <c r="M309" s="129"/>
      <c r="N309" s="129"/>
      <c r="O309" s="129"/>
      <c r="P309" s="129"/>
      <c r="Q309" s="129"/>
      <c r="R309" s="129"/>
      <c r="S309" s="129"/>
      <c r="T309" s="129"/>
      <c r="U309" s="129"/>
      <c r="V309" s="129"/>
      <c r="W309" s="129"/>
      <c r="X309" s="129"/>
      <c r="Y309" s="129"/>
      <c r="Z309" s="129"/>
    </row>
    <row r="310" ht="12.0" customHeight="1">
      <c r="A310" s="227"/>
      <c r="B310" s="387"/>
      <c r="C310" s="227"/>
      <c r="D310" s="227"/>
      <c r="E310" s="133"/>
      <c r="F310" s="133"/>
      <c r="G310" s="129"/>
      <c r="H310" s="129"/>
      <c r="I310" s="129"/>
      <c r="J310" s="129"/>
      <c r="K310" s="129"/>
      <c r="L310" s="129"/>
      <c r="M310" s="129"/>
      <c r="N310" s="129"/>
      <c r="O310" s="129"/>
      <c r="P310" s="129"/>
      <c r="Q310" s="129"/>
      <c r="R310" s="129"/>
      <c r="S310" s="129"/>
      <c r="T310" s="129"/>
      <c r="U310" s="129"/>
      <c r="V310" s="129"/>
      <c r="W310" s="129"/>
      <c r="X310" s="129"/>
      <c r="Y310" s="129"/>
      <c r="Z310" s="129"/>
    </row>
    <row r="311" ht="12.0" customHeight="1">
      <c r="A311" s="227"/>
      <c r="B311" s="387"/>
      <c r="C311" s="227"/>
      <c r="D311" s="227"/>
      <c r="E311" s="133"/>
      <c r="F311" s="133"/>
      <c r="G311" s="129"/>
      <c r="H311" s="129"/>
      <c r="I311" s="129"/>
      <c r="J311" s="129"/>
      <c r="K311" s="129"/>
      <c r="L311" s="129"/>
      <c r="M311" s="129"/>
      <c r="N311" s="129"/>
      <c r="O311" s="129"/>
      <c r="P311" s="129"/>
      <c r="Q311" s="129"/>
      <c r="R311" s="129"/>
      <c r="S311" s="129"/>
      <c r="T311" s="129"/>
      <c r="U311" s="129"/>
      <c r="V311" s="129"/>
      <c r="W311" s="129"/>
      <c r="X311" s="129"/>
      <c r="Y311" s="129"/>
      <c r="Z311" s="129"/>
    </row>
    <row r="312" ht="12.0" customHeight="1">
      <c r="A312" s="227"/>
      <c r="B312" s="387"/>
      <c r="C312" s="227"/>
      <c r="D312" s="227"/>
      <c r="E312" s="133"/>
      <c r="F312" s="133"/>
      <c r="G312" s="129"/>
      <c r="H312" s="129"/>
      <c r="I312" s="129"/>
      <c r="J312" s="129"/>
      <c r="K312" s="129"/>
      <c r="L312" s="129"/>
      <c r="M312" s="129"/>
      <c r="N312" s="129"/>
      <c r="O312" s="129"/>
      <c r="P312" s="129"/>
      <c r="Q312" s="129"/>
      <c r="R312" s="129"/>
      <c r="S312" s="129"/>
      <c r="T312" s="129"/>
      <c r="U312" s="129"/>
      <c r="V312" s="129"/>
      <c r="W312" s="129"/>
      <c r="X312" s="129"/>
      <c r="Y312" s="129"/>
      <c r="Z312" s="129"/>
    </row>
    <row r="313" ht="12.0" customHeight="1">
      <c r="A313" s="227"/>
      <c r="B313" s="387"/>
      <c r="C313" s="227"/>
      <c r="D313" s="227"/>
      <c r="E313" s="133"/>
      <c r="F313" s="133"/>
      <c r="G313" s="129"/>
      <c r="H313" s="129"/>
      <c r="I313" s="129"/>
      <c r="J313" s="129"/>
      <c r="K313" s="129"/>
      <c r="L313" s="129"/>
      <c r="M313" s="129"/>
      <c r="N313" s="129"/>
      <c r="O313" s="129"/>
      <c r="P313" s="129"/>
      <c r="Q313" s="129"/>
      <c r="R313" s="129"/>
      <c r="S313" s="129"/>
      <c r="T313" s="129"/>
      <c r="U313" s="129"/>
      <c r="V313" s="129"/>
      <c r="W313" s="129"/>
      <c r="X313" s="129"/>
      <c r="Y313" s="129"/>
      <c r="Z313" s="129"/>
    </row>
    <row r="314" ht="12.0" customHeight="1">
      <c r="A314" s="227"/>
      <c r="B314" s="387"/>
      <c r="C314" s="227"/>
      <c r="D314" s="227"/>
      <c r="E314" s="133"/>
      <c r="F314" s="133"/>
      <c r="G314" s="129"/>
      <c r="H314" s="129"/>
      <c r="I314" s="129"/>
      <c r="J314" s="129"/>
      <c r="K314" s="129"/>
      <c r="L314" s="129"/>
      <c r="M314" s="129"/>
      <c r="N314" s="129"/>
      <c r="O314" s="129"/>
      <c r="P314" s="129"/>
      <c r="Q314" s="129"/>
      <c r="R314" s="129"/>
      <c r="S314" s="129"/>
      <c r="T314" s="129"/>
      <c r="U314" s="129"/>
      <c r="V314" s="129"/>
      <c r="W314" s="129"/>
      <c r="X314" s="129"/>
      <c r="Y314" s="129"/>
      <c r="Z314" s="129"/>
    </row>
    <row r="315" ht="12.0" customHeight="1">
      <c r="A315" s="227"/>
      <c r="B315" s="387"/>
      <c r="C315" s="227"/>
      <c r="D315" s="227"/>
      <c r="E315" s="133"/>
      <c r="F315" s="133"/>
      <c r="G315" s="129"/>
      <c r="H315" s="129"/>
      <c r="I315" s="129"/>
      <c r="J315" s="129"/>
      <c r="K315" s="129"/>
      <c r="L315" s="129"/>
      <c r="M315" s="129"/>
      <c r="N315" s="129"/>
      <c r="O315" s="129"/>
      <c r="P315" s="129"/>
      <c r="Q315" s="129"/>
      <c r="R315" s="129"/>
      <c r="S315" s="129"/>
      <c r="T315" s="129"/>
      <c r="U315" s="129"/>
      <c r="V315" s="129"/>
      <c r="W315" s="129"/>
      <c r="X315" s="129"/>
      <c r="Y315" s="129"/>
      <c r="Z315" s="129"/>
    </row>
    <row r="316" ht="12.0" customHeight="1">
      <c r="A316" s="227"/>
      <c r="B316" s="387"/>
      <c r="C316" s="227"/>
      <c r="D316" s="227"/>
      <c r="E316" s="133"/>
      <c r="F316" s="133"/>
      <c r="G316" s="129"/>
      <c r="H316" s="129"/>
      <c r="I316" s="129"/>
      <c r="J316" s="129"/>
      <c r="K316" s="129"/>
      <c r="L316" s="129"/>
      <c r="M316" s="129"/>
      <c r="N316" s="129"/>
      <c r="O316" s="129"/>
      <c r="P316" s="129"/>
      <c r="Q316" s="129"/>
      <c r="R316" s="129"/>
      <c r="S316" s="129"/>
      <c r="T316" s="129"/>
      <c r="U316" s="129"/>
      <c r="V316" s="129"/>
      <c r="W316" s="129"/>
      <c r="X316" s="129"/>
      <c r="Y316" s="129"/>
      <c r="Z316" s="129"/>
    </row>
    <row r="317" ht="12.0" customHeight="1">
      <c r="A317" s="227"/>
      <c r="B317" s="387"/>
      <c r="C317" s="227"/>
      <c r="D317" s="227"/>
      <c r="E317" s="133"/>
      <c r="F317" s="133"/>
      <c r="G317" s="129"/>
      <c r="H317" s="129"/>
      <c r="I317" s="129"/>
      <c r="J317" s="129"/>
      <c r="K317" s="129"/>
      <c r="L317" s="129"/>
      <c r="M317" s="129"/>
      <c r="N317" s="129"/>
      <c r="O317" s="129"/>
      <c r="P317" s="129"/>
      <c r="Q317" s="129"/>
      <c r="R317" s="129"/>
      <c r="S317" s="129"/>
      <c r="T317" s="129"/>
      <c r="U317" s="129"/>
      <c r="V317" s="129"/>
      <c r="W317" s="129"/>
      <c r="X317" s="129"/>
      <c r="Y317" s="129"/>
      <c r="Z317" s="129"/>
    </row>
    <row r="318" ht="12.0" customHeight="1">
      <c r="A318" s="227"/>
      <c r="B318" s="387"/>
      <c r="C318" s="227"/>
      <c r="D318" s="227"/>
      <c r="E318" s="133"/>
      <c r="F318" s="133"/>
      <c r="G318" s="129"/>
      <c r="H318" s="129"/>
      <c r="I318" s="129"/>
      <c r="J318" s="129"/>
      <c r="K318" s="129"/>
      <c r="L318" s="129"/>
      <c r="M318" s="129"/>
      <c r="N318" s="129"/>
      <c r="O318" s="129"/>
      <c r="P318" s="129"/>
      <c r="Q318" s="129"/>
      <c r="R318" s="129"/>
      <c r="S318" s="129"/>
      <c r="T318" s="129"/>
      <c r="U318" s="129"/>
      <c r="V318" s="129"/>
      <c r="W318" s="129"/>
      <c r="X318" s="129"/>
      <c r="Y318" s="129"/>
      <c r="Z318" s="129"/>
    </row>
    <row r="319" ht="12.0" customHeight="1">
      <c r="A319" s="227"/>
      <c r="B319" s="387"/>
      <c r="C319" s="227"/>
      <c r="D319" s="227"/>
      <c r="E319" s="133"/>
      <c r="F319" s="133"/>
      <c r="G319" s="129"/>
      <c r="H319" s="129"/>
      <c r="I319" s="129"/>
      <c r="J319" s="129"/>
      <c r="K319" s="129"/>
      <c r="L319" s="129"/>
      <c r="M319" s="129"/>
      <c r="N319" s="129"/>
      <c r="O319" s="129"/>
      <c r="P319" s="129"/>
      <c r="Q319" s="129"/>
      <c r="R319" s="129"/>
      <c r="S319" s="129"/>
      <c r="T319" s="129"/>
      <c r="U319" s="129"/>
      <c r="V319" s="129"/>
      <c r="W319" s="129"/>
      <c r="X319" s="129"/>
      <c r="Y319" s="129"/>
      <c r="Z319" s="129"/>
    </row>
    <row r="320" ht="12.0" customHeight="1">
      <c r="A320" s="227"/>
      <c r="B320" s="387"/>
      <c r="C320" s="227"/>
      <c r="D320" s="227"/>
      <c r="E320" s="133"/>
      <c r="F320" s="133"/>
      <c r="G320" s="129"/>
      <c r="H320" s="129"/>
      <c r="I320" s="129"/>
      <c r="J320" s="129"/>
      <c r="K320" s="129"/>
      <c r="L320" s="129"/>
      <c r="M320" s="129"/>
      <c r="N320" s="129"/>
      <c r="O320" s="129"/>
      <c r="P320" s="129"/>
      <c r="Q320" s="129"/>
      <c r="R320" s="129"/>
      <c r="S320" s="129"/>
      <c r="T320" s="129"/>
      <c r="U320" s="129"/>
      <c r="V320" s="129"/>
      <c r="W320" s="129"/>
      <c r="X320" s="129"/>
      <c r="Y320" s="129"/>
      <c r="Z320" s="129"/>
    </row>
    <row r="321" ht="12.0" customHeight="1">
      <c r="A321" s="227"/>
      <c r="B321" s="387"/>
      <c r="C321" s="227"/>
      <c r="D321" s="227"/>
      <c r="E321" s="133"/>
      <c r="F321" s="133"/>
      <c r="G321" s="129"/>
      <c r="H321" s="129"/>
      <c r="I321" s="129"/>
      <c r="J321" s="129"/>
      <c r="K321" s="129"/>
      <c r="L321" s="129"/>
      <c r="M321" s="129"/>
      <c r="N321" s="129"/>
      <c r="O321" s="129"/>
      <c r="P321" s="129"/>
      <c r="Q321" s="129"/>
      <c r="R321" s="129"/>
      <c r="S321" s="129"/>
      <c r="T321" s="129"/>
      <c r="U321" s="129"/>
      <c r="V321" s="129"/>
      <c r="W321" s="129"/>
      <c r="X321" s="129"/>
      <c r="Y321" s="129"/>
      <c r="Z321" s="129"/>
    </row>
    <row r="322" ht="12.0" customHeight="1">
      <c r="A322" s="227"/>
      <c r="B322" s="387"/>
      <c r="C322" s="227"/>
      <c r="D322" s="227"/>
      <c r="E322" s="133"/>
      <c r="F322" s="133"/>
      <c r="G322" s="129"/>
      <c r="H322" s="129"/>
      <c r="I322" s="129"/>
      <c r="J322" s="129"/>
      <c r="K322" s="129"/>
      <c r="L322" s="129"/>
      <c r="M322" s="129"/>
      <c r="N322" s="129"/>
      <c r="O322" s="129"/>
      <c r="P322" s="129"/>
      <c r="Q322" s="129"/>
      <c r="R322" s="129"/>
      <c r="S322" s="129"/>
      <c r="T322" s="129"/>
      <c r="U322" s="129"/>
      <c r="V322" s="129"/>
      <c r="W322" s="129"/>
      <c r="X322" s="129"/>
      <c r="Y322" s="129"/>
      <c r="Z322" s="129"/>
    </row>
    <row r="323" ht="12.0" customHeight="1">
      <c r="A323" s="227"/>
      <c r="B323" s="387"/>
      <c r="C323" s="227"/>
      <c r="D323" s="227"/>
      <c r="E323" s="133"/>
      <c r="F323" s="133"/>
      <c r="G323" s="129"/>
      <c r="H323" s="129"/>
      <c r="I323" s="129"/>
      <c r="J323" s="129"/>
      <c r="K323" s="129"/>
      <c r="L323" s="129"/>
      <c r="M323" s="129"/>
      <c r="N323" s="129"/>
      <c r="O323" s="129"/>
      <c r="P323" s="129"/>
      <c r="Q323" s="129"/>
      <c r="R323" s="129"/>
      <c r="S323" s="129"/>
      <c r="T323" s="129"/>
      <c r="U323" s="129"/>
      <c r="V323" s="129"/>
      <c r="W323" s="129"/>
      <c r="X323" s="129"/>
      <c r="Y323" s="129"/>
      <c r="Z323" s="129"/>
    </row>
    <row r="324" ht="12.0" customHeight="1">
      <c r="A324" s="227"/>
      <c r="B324" s="387"/>
      <c r="C324" s="227"/>
      <c r="D324" s="227"/>
      <c r="E324" s="133"/>
      <c r="F324" s="133"/>
      <c r="G324" s="129"/>
      <c r="H324" s="129"/>
      <c r="I324" s="129"/>
      <c r="J324" s="129"/>
      <c r="K324" s="129"/>
      <c r="L324" s="129"/>
      <c r="M324" s="129"/>
      <c r="N324" s="129"/>
      <c r="O324" s="129"/>
      <c r="P324" s="129"/>
      <c r="Q324" s="129"/>
      <c r="R324" s="129"/>
      <c r="S324" s="129"/>
      <c r="T324" s="129"/>
      <c r="U324" s="129"/>
      <c r="V324" s="129"/>
      <c r="W324" s="129"/>
      <c r="X324" s="129"/>
      <c r="Y324" s="129"/>
      <c r="Z324" s="129"/>
    </row>
    <row r="325" ht="12.0" customHeight="1">
      <c r="A325" s="227"/>
      <c r="B325" s="387"/>
      <c r="C325" s="227"/>
      <c r="D325" s="227"/>
      <c r="E325" s="133"/>
      <c r="F325" s="133"/>
      <c r="G325" s="129"/>
      <c r="H325" s="129"/>
      <c r="I325" s="129"/>
      <c r="J325" s="129"/>
      <c r="K325" s="129"/>
      <c r="L325" s="129"/>
      <c r="M325" s="129"/>
      <c r="N325" s="129"/>
      <c r="O325" s="129"/>
      <c r="P325" s="129"/>
      <c r="Q325" s="129"/>
      <c r="R325" s="129"/>
      <c r="S325" s="129"/>
      <c r="T325" s="129"/>
      <c r="U325" s="129"/>
      <c r="V325" s="129"/>
      <c r="W325" s="129"/>
      <c r="X325" s="129"/>
      <c r="Y325" s="129"/>
      <c r="Z325" s="129"/>
    </row>
    <row r="326" ht="12.0" customHeight="1">
      <c r="A326" s="227"/>
      <c r="B326" s="387"/>
      <c r="C326" s="227"/>
      <c r="D326" s="227"/>
      <c r="E326" s="133"/>
      <c r="F326" s="133"/>
      <c r="G326" s="129"/>
      <c r="H326" s="129"/>
      <c r="I326" s="129"/>
      <c r="J326" s="129"/>
      <c r="K326" s="129"/>
      <c r="L326" s="129"/>
      <c r="M326" s="129"/>
      <c r="N326" s="129"/>
      <c r="O326" s="129"/>
      <c r="P326" s="129"/>
      <c r="Q326" s="129"/>
      <c r="R326" s="129"/>
      <c r="S326" s="129"/>
      <c r="T326" s="129"/>
      <c r="U326" s="129"/>
      <c r="V326" s="129"/>
      <c r="W326" s="129"/>
      <c r="X326" s="129"/>
      <c r="Y326" s="129"/>
      <c r="Z326" s="129"/>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5" footer="0.0" header="0.0" left="0.7" right="0.7" top="0.75"/>
  <pageSetup orientation="portrait"/>
  <rowBreaks count="2" manualBreakCount="2">
    <brk id="34" man="1"/>
    <brk id="61" man="1"/>
  </row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4.25"/>
    <col customWidth="1" min="2" max="2" width="74.75"/>
    <col customWidth="1" min="3" max="3" width="5.75"/>
    <col customWidth="1" min="4" max="4" width="4.88"/>
    <col customWidth="1" min="5" max="5" width="10.75"/>
    <col customWidth="1" min="6" max="6" width="14.38"/>
    <col customWidth="1" min="7" max="7" width="7.88"/>
    <col customWidth="1" min="8" max="8" width="4.88"/>
    <col customWidth="1" min="9" max="9" width="13.25"/>
    <col customWidth="1" min="10" max="10" width="14.38"/>
    <col customWidth="1" min="11" max="11" width="2.88"/>
    <col customWidth="1" min="12" max="12" width="4.88"/>
    <col customWidth="1" min="13" max="13" width="13.25"/>
    <col customWidth="1" min="14" max="14" width="14.38"/>
    <col customWidth="1" min="15" max="15" width="7.88"/>
    <col customWidth="1" min="16" max="16" width="4.88"/>
    <col customWidth="1" min="17" max="17" width="13.25"/>
    <col customWidth="1" min="18" max="18" width="14.38"/>
    <col customWidth="1" min="19" max="19" width="7.88"/>
    <col customWidth="1" min="20" max="20" width="4.88"/>
    <col customWidth="1" min="21" max="21" width="13.25"/>
    <col customWidth="1" min="22" max="22" width="14.38"/>
    <col customWidth="1" min="23" max="23" width="7.88"/>
    <col customWidth="1" min="24" max="24" width="4.88"/>
    <col customWidth="1" min="25" max="25" width="13.25"/>
    <col customWidth="1" min="26" max="26" width="7.88"/>
  </cols>
  <sheetData>
    <row r="1" ht="15.75" customHeight="1">
      <c r="A1" s="129" t="s">
        <v>19</v>
      </c>
      <c r="B1" s="196"/>
      <c r="C1" s="129"/>
      <c r="D1" s="129"/>
      <c r="E1" s="133"/>
      <c r="F1" s="133"/>
      <c r="G1" s="129"/>
      <c r="H1" s="129"/>
      <c r="I1" s="129"/>
      <c r="J1" s="129"/>
      <c r="K1" s="129"/>
      <c r="L1" s="129"/>
      <c r="M1" s="129"/>
      <c r="N1" s="129"/>
      <c r="O1" s="129"/>
      <c r="P1" s="129"/>
      <c r="Q1" s="129"/>
      <c r="R1" s="129"/>
      <c r="S1" s="129"/>
      <c r="T1" s="129"/>
      <c r="U1" s="129"/>
      <c r="V1" s="129"/>
      <c r="W1" s="129"/>
      <c r="X1" s="129"/>
      <c r="Y1" s="129"/>
      <c r="Z1" s="129"/>
    </row>
    <row r="2" ht="15.75" customHeight="1">
      <c r="A2" s="135" t="s">
        <v>1124</v>
      </c>
      <c r="B2" s="405"/>
      <c r="C2" s="135"/>
      <c r="D2" s="135"/>
      <c r="E2" s="139"/>
      <c r="F2" s="139"/>
      <c r="G2" s="129"/>
      <c r="H2" s="129"/>
      <c r="I2" s="129"/>
      <c r="J2" s="129"/>
      <c r="K2" s="129"/>
      <c r="L2" s="129"/>
      <c r="M2" s="129"/>
      <c r="N2" s="129"/>
      <c r="O2" s="129"/>
      <c r="P2" s="129"/>
      <c r="Q2" s="129"/>
      <c r="R2" s="129"/>
      <c r="S2" s="129"/>
      <c r="T2" s="129"/>
      <c r="U2" s="129"/>
      <c r="V2" s="129"/>
      <c r="W2" s="129"/>
      <c r="X2" s="129"/>
      <c r="Y2" s="129"/>
      <c r="Z2" s="129"/>
    </row>
    <row r="3" ht="15.75" customHeight="1">
      <c r="A3" s="389" t="s">
        <v>21</v>
      </c>
      <c r="B3" s="303" t="s">
        <v>4</v>
      </c>
      <c r="C3" s="303" t="s">
        <v>22</v>
      </c>
      <c r="D3" s="303" t="s">
        <v>23</v>
      </c>
      <c r="E3" s="390"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391" t="s">
        <v>24</v>
      </c>
      <c r="F4" s="391" t="s">
        <v>25</v>
      </c>
      <c r="G4" s="204"/>
      <c r="H4" s="204"/>
      <c r="I4" s="204"/>
      <c r="J4" s="204"/>
      <c r="K4" s="204"/>
      <c r="L4" s="204"/>
      <c r="M4" s="204"/>
      <c r="N4" s="204"/>
      <c r="O4" s="204"/>
      <c r="P4" s="204"/>
      <c r="Q4" s="204"/>
      <c r="R4" s="204"/>
      <c r="S4" s="204"/>
      <c r="T4" s="204"/>
      <c r="U4" s="204"/>
      <c r="V4" s="204"/>
      <c r="W4" s="204"/>
      <c r="X4" s="204"/>
      <c r="Y4" s="204"/>
      <c r="Z4" s="204"/>
    </row>
    <row r="5" ht="15.75" customHeight="1">
      <c r="A5" s="28"/>
      <c r="B5" s="29"/>
      <c r="C5" s="28"/>
      <c r="D5" s="28"/>
      <c r="E5" s="101"/>
      <c r="F5" s="101"/>
      <c r="G5" s="129"/>
      <c r="H5" s="129"/>
      <c r="I5" s="129"/>
      <c r="J5" s="129"/>
      <c r="K5" s="129"/>
      <c r="L5" s="129"/>
      <c r="M5" s="129"/>
      <c r="N5" s="129"/>
      <c r="O5" s="129"/>
      <c r="P5" s="129"/>
      <c r="Q5" s="129"/>
      <c r="R5" s="129"/>
      <c r="S5" s="129"/>
      <c r="T5" s="129"/>
      <c r="U5" s="129"/>
      <c r="V5" s="129"/>
      <c r="W5" s="129"/>
      <c r="X5" s="129"/>
      <c r="Y5" s="129"/>
      <c r="Z5" s="129"/>
    </row>
    <row r="6" ht="15.75" customHeight="1">
      <c r="A6" s="28"/>
      <c r="B6" s="53" t="s">
        <v>1125</v>
      </c>
      <c r="C6" s="406"/>
      <c r="D6" s="407"/>
      <c r="E6" s="101"/>
      <c r="F6" s="101"/>
      <c r="G6" s="129"/>
      <c r="H6" s="129"/>
      <c r="I6" s="129"/>
      <c r="J6" s="129"/>
      <c r="K6" s="129"/>
      <c r="L6" s="129"/>
      <c r="M6" s="129"/>
      <c r="N6" s="129"/>
      <c r="O6" s="129"/>
      <c r="P6" s="129"/>
      <c r="Q6" s="129"/>
      <c r="R6" s="129"/>
      <c r="S6" s="129"/>
      <c r="T6" s="129"/>
      <c r="U6" s="129"/>
      <c r="V6" s="129"/>
      <c r="W6" s="129"/>
      <c r="X6" s="129"/>
      <c r="Y6" s="129"/>
      <c r="Z6" s="129"/>
    </row>
    <row r="7" ht="15.75" customHeight="1">
      <c r="A7" s="28"/>
      <c r="B7" s="53" t="s">
        <v>925</v>
      </c>
      <c r="C7" s="406"/>
      <c r="D7" s="407"/>
      <c r="E7" s="101"/>
      <c r="F7" s="101"/>
      <c r="G7" s="129"/>
      <c r="H7" s="129"/>
      <c r="I7" s="129"/>
      <c r="J7" s="129"/>
      <c r="K7" s="129"/>
      <c r="L7" s="129"/>
      <c r="M7" s="129"/>
      <c r="N7" s="129"/>
      <c r="O7" s="129"/>
      <c r="P7" s="129"/>
      <c r="Q7" s="129"/>
      <c r="R7" s="129"/>
      <c r="S7" s="129"/>
      <c r="T7" s="129"/>
      <c r="U7" s="129"/>
      <c r="V7" s="129"/>
      <c r="W7" s="129"/>
      <c r="X7" s="129"/>
      <c r="Y7" s="129"/>
      <c r="Z7" s="129"/>
    </row>
    <row r="8" ht="15.75" customHeight="1">
      <c r="A8" s="28"/>
      <c r="B8" s="53" t="s">
        <v>1126</v>
      </c>
      <c r="C8" s="406"/>
      <c r="D8" s="407"/>
      <c r="E8" s="101"/>
      <c r="F8" s="101"/>
      <c r="G8" s="129"/>
      <c r="H8" s="129"/>
      <c r="I8" s="129"/>
      <c r="J8" s="129"/>
      <c r="K8" s="129"/>
      <c r="L8" s="129"/>
      <c r="M8" s="129"/>
      <c r="N8" s="129"/>
      <c r="O8" s="129"/>
      <c r="P8" s="129"/>
      <c r="Q8" s="129"/>
      <c r="R8" s="129"/>
      <c r="S8" s="129"/>
      <c r="T8" s="129"/>
      <c r="U8" s="129"/>
      <c r="V8" s="129"/>
      <c r="W8" s="129"/>
      <c r="X8" s="129"/>
      <c r="Y8" s="129"/>
      <c r="Z8" s="129"/>
    </row>
    <row r="9" ht="15.75" customHeight="1">
      <c r="A9" s="408">
        <v>1.0</v>
      </c>
      <c r="B9" s="409" t="s">
        <v>1127</v>
      </c>
      <c r="C9" s="410"/>
      <c r="D9" s="318"/>
      <c r="E9" s="147"/>
      <c r="F9" s="147"/>
      <c r="G9" s="129"/>
      <c r="H9" s="129"/>
      <c r="I9" s="129"/>
      <c r="J9" s="129"/>
      <c r="K9" s="129"/>
      <c r="L9" s="129"/>
      <c r="M9" s="129"/>
      <c r="N9" s="129"/>
      <c r="O9" s="129"/>
      <c r="P9" s="129"/>
      <c r="Q9" s="129"/>
      <c r="R9" s="129"/>
      <c r="S9" s="129"/>
      <c r="T9" s="129"/>
      <c r="U9" s="129"/>
      <c r="V9" s="129"/>
      <c r="W9" s="129"/>
      <c r="X9" s="129"/>
      <c r="Y9" s="129"/>
      <c r="Z9" s="129"/>
    </row>
    <row r="10" ht="15.75" customHeight="1">
      <c r="A10" s="411"/>
      <c r="B10" s="53" t="s">
        <v>1128</v>
      </c>
      <c r="C10" s="410"/>
      <c r="D10" s="314"/>
      <c r="E10" s="100"/>
      <c r="F10" s="412"/>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411"/>
      <c r="B11" s="413" t="s">
        <v>1129</v>
      </c>
      <c r="C11" s="410"/>
      <c r="D11" s="314"/>
      <c r="E11" s="100"/>
      <c r="F11" s="412"/>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411"/>
      <c r="B12" s="409" t="s">
        <v>1130</v>
      </c>
      <c r="C12" s="410"/>
      <c r="D12" s="314"/>
      <c r="E12" s="100"/>
      <c r="F12" s="412"/>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411"/>
      <c r="B13" s="409" t="s">
        <v>1131</v>
      </c>
      <c r="C13" s="410"/>
      <c r="D13" s="314"/>
      <c r="E13" s="100"/>
      <c r="F13" s="412"/>
      <c r="G13" s="129"/>
      <c r="H13" s="129"/>
      <c r="I13" s="129"/>
      <c r="J13" s="129"/>
      <c r="K13" s="129"/>
      <c r="L13" s="129"/>
      <c r="M13" s="129"/>
      <c r="N13" s="129"/>
      <c r="O13" s="129"/>
      <c r="P13" s="129"/>
      <c r="Q13" s="129"/>
      <c r="R13" s="129"/>
      <c r="S13" s="129"/>
      <c r="T13" s="129"/>
      <c r="U13" s="129"/>
      <c r="V13" s="129"/>
      <c r="W13" s="129"/>
      <c r="X13" s="129"/>
      <c r="Y13" s="129"/>
      <c r="Z13" s="129"/>
    </row>
    <row r="14" ht="15.75" customHeight="1">
      <c r="A14" s="411"/>
      <c r="B14" s="409" t="s">
        <v>1132</v>
      </c>
      <c r="C14" s="410"/>
      <c r="D14" s="314"/>
      <c r="E14" s="100"/>
      <c r="F14" s="412"/>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411" t="s">
        <v>51</v>
      </c>
      <c r="B15" s="414" t="s">
        <v>1133</v>
      </c>
      <c r="C15" s="415" t="s">
        <v>923</v>
      </c>
      <c r="D15" s="416">
        <v>160.0</v>
      </c>
      <c r="E15" s="100"/>
      <c r="F15" s="412">
        <f t="shared" ref="F15:F22" si="1">E15*D15</f>
        <v>0</v>
      </c>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411" t="s">
        <v>53</v>
      </c>
      <c r="B16" s="414" t="s">
        <v>1134</v>
      </c>
      <c r="C16" s="415" t="s">
        <v>923</v>
      </c>
      <c r="D16" s="416">
        <v>125.0</v>
      </c>
      <c r="E16" s="100"/>
      <c r="F16" s="412">
        <f t="shared" si="1"/>
        <v>0</v>
      </c>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411" t="s">
        <v>55</v>
      </c>
      <c r="B17" s="414" t="s">
        <v>1135</v>
      </c>
      <c r="C17" s="415" t="s">
        <v>923</v>
      </c>
      <c r="D17" s="416">
        <v>105.0</v>
      </c>
      <c r="E17" s="100"/>
      <c r="F17" s="412">
        <f t="shared" si="1"/>
        <v>0</v>
      </c>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411" t="s">
        <v>57</v>
      </c>
      <c r="B18" s="414" t="s">
        <v>1136</v>
      </c>
      <c r="C18" s="415" t="s">
        <v>923</v>
      </c>
      <c r="D18" s="416">
        <v>270.0</v>
      </c>
      <c r="E18" s="100"/>
      <c r="F18" s="412">
        <f t="shared" si="1"/>
        <v>0</v>
      </c>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411" t="s">
        <v>59</v>
      </c>
      <c r="B19" s="414" t="s">
        <v>1137</v>
      </c>
      <c r="C19" s="415" t="s">
        <v>923</v>
      </c>
      <c r="D19" s="416">
        <v>360.0</v>
      </c>
      <c r="E19" s="100"/>
      <c r="F19" s="412">
        <f t="shared" si="1"/>
        <v>0</v>
      </c>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411" t="s">
        <v>204</v>
      </c>
      <c r="B20" s="414" t="s">
        <v>1138</v>
      </c>
      <c r="C20" s="415" t="s">
        <v>923</v>
      </c>
      <c r="D20" s="416">
        <v>165.0</v>
      </c>
      <c r="E20" s="100"/>
      <c r="F20" s="412">
        <f t="shared" si="1"/>
        <v>0</v>
      </c>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411" t="s">
        <v>240</v>
      </c>
      <c r="B21" s="414" t="s">
        <v>1139</v>
      </c>
      <c r="C21" s="415" t="s">
        <v>923</v>
      </c>
      <c r="D21" s="416">
        <v>220.0</v>
      </c>
      <c r="E21" s="100"/>
      <c r="F21" s="412">
        <f t="shared" si="1"/>
        <v>0</v>
      </c>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411" t="s">
        <v>242</v>
      </c>
      <c r="B22" s="414" t="s">
        <v>1140</v>
      </c>
      <c r="C22" s="415" t="s">
        <v>923</v>
      </c>
      <c r="D22" s="416">
        <v>1800.0</v>
      </c>
      <c r="E22" s="100"/>
      <c r="F22" s="412">
        <f t="shared" si="1"/>
        <v>0</v>
      </c>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411"/>
      <c r="B23" s="414" t="s">
        <v>1141</v>
      </c>
      <c r="C23" s="313"/>
      <c r="D23" s="314"/>
      <c r="E23" s="100"/>
      <c r="F23" s="412"/>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53"/>
      <c r="B24" s="154"/>
      <c r="C24" s="97"/>
      <c r="D24" s="55"/>
      <c r="E24" s="100"/>
      <c r="F24" s="412"/>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408">
        <v>2.0</v>
      </c>
      <c r="B25" s="154" t="s">
        <v>1142</v>
      </c>
      <c r="C25" s="97" t="s">
        <v>33</v>
      </c>
      <c r="D25" s="55">
        <v>20.0</v>
      </c>
      <c r="E25" s="100"/>
      <c r="F25" s="412">
        <f>E25*D25</f>
        <v>0</v>
      </c>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408"/>
      <c r="B26" s="145" t="s">
        <v>1143</v>
      </c>
      <c r="C26" s="97"/>
      <c r="D26" s="55"/>
      <c r="E26" s="100"/>
      <c r="F26" s="412"/>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408"/>
      <c r="B27" s="154"/>
      <c r="C27" s="97"/>
      <c r="D27" s="55"/>
      <c r="E27" s="100"/>
      <c r="F27" s="412"/>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411">
        <v>3.1</v>
      </c>
      <c r="B28" s="154" t="s">
        <v>1144</v>
      </c>
      <c r="C28" s="97" t="s">
        <v>33</v>
      </c>
      <c r="D28" s="55">
        <v>435.0</v>
      </c>
      <c r="E28" s="100"/>
      <c r="F28" s="412">
        <f>E28*D28</f>
        <v>0</v>
      </c>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408"/>
      <c r="B29" s="145" t="s">
        <v>1143</v>
      </c>
      <c r="C29" s="97"/>
      <c r="D29" s="55"/>
      <c r="E29" s="100"/>
      <c r="F29" s="412"/>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408"/>
      <c r="B30" s="154"/>
      <c r="C30" s="97"/>
      <c r="D30" s="55"/>
      <c r="E30" s="100"/>
      <c r="F30" s="412"/>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411">
        <v>3.2</v>
      </c>
      <c r="B31" s="154" t="s">
        <v>1145</v>
      </c>
      <c r="C31" s="97" t="s">
        <v>33</v>
      </c>
      <c r="D31" s="55">
        <v>0.0</v>
      </c>
      <c r="E31" s="100"/>
      <c r="F31" s="412">
        <f>E31*D31</f>
        <v>0</v>
      </c>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408"/>
      <c r="B32" s="154"/>
      <c r="C32" s="97"/>
      <c r="D32" s="55"/>
      <c r="E32" s="100"/>
      <c r="F32" s="412"/>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411">
        <v>4.1</v>
      </c>
      <c r="B33" s="154" t="s">
        <v>1146</v>
      </c>
      <c r="C33" s="97" t="s">
        <v>33</v>
      </c>
      <c r="D33" s="55">
        <v>700.0</v>
      </c>
      <c r="E33" s="100"/>
      <c r="F33" s="412">
        <f>E33*D33</f>
        <v>0</v>
      </c>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408"/>
      <c r="B34" s="145" t="s">
        <v>1143</v>
      </c>
      <c r="C34" s="97"/>
      <c r="D34" s="55"/>
      <c r="E34" s="100"/>
      <c r="F34" s="412"/>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408"/>
      <c r="B35" s="145"/>
      <c r="C35" s="97"/>
      <c r="D35" s="55"/>
      <c r="E35" s="100"/>
      <c r="F35" s="412"/>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411">
        <v>4.2</v>
      </c>
      <c r="B36" s="154" t="s">
        <v>1147</v>
      </c>
      <c r="C36" s="97" t="s">
        <v>33</v>
      </c>
      <c r="D36" s="55">
        <v>0.0</v>
      </c>
      <c r="E36" s="100"/>
      <c r="F36" s="412">
        <f>E36*D36</f>
        <v>0</v>
      </c>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408"/>
      <c r="B37" s="145"/>
      <c r="C37" s="97"/>
      <c r="D37" s="55"/>
      <c r="E37" s="100"/>
      <c r="F37" s="412"/>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408">
        <v>5.0</v>
      </c>
      <c r="B38" s="154" t="s">
        <v>1148</v>
      </c>
      <c r="C38" s="97" t="s">
        <v>33</v>
      </c>
      <c r="D38" s="55">
        <v>200.0</v>
      </c>
      <c r="E38" s="100"/>
      <c r="F38" s="412">
        <f>E38*D38</f>
        <v>0</v>
      </c>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408"/>
      <c r="B39" s="145" t="s">
        <v>1143</v>
      </c>
      <c r="C39" s="97"/>
      <c r="D39" s="55"/>
      <c r="E39" s="100"/>
      <c r="F39" s="412"/>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408"/>
      <c r="B40" s="145"/>
      <c r="C40" s="97"/>
      <c r="D40" s="55"/>
      <c r="E40" s="100"/>
      <c r="F40" s="412"/>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408">
        <v>6.0</v>
      </c>
      <c r="B41" s="154" t="s">
        <v>1149</v>
      </c>
      <c r="C41" s="97"/>
      <c r="D41" s="55"/>
      <c r="E41" s="100"/>
      <c r="F41" s="412"/>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411">
        <v>6.1</v>
      </c>
      <c r="B42" s="154" t="s">
        <v>1150</v>
      </c>
      <c r="C42" s="97" t="s">
        <v>33</v>
      </c>
      <c r="D42" s="55">
        <v>0.0</v>
      </c>
      <c r="E42" s="100"/>
      <c r="F42" s="412">
        <f t="shared" ref="F42:F43" si="2">E42*D42</f>
        <v>0</v>
      </c>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411">
        <v>6.2</v>
      </c>
      <c r="B43" s="154" t="s">
        <v>1151</v>
      </c>
      <c r="C43" s="97" t="s">
        <v>33</v>
      </c>
      <c r="D43" s="55">
        <v>0.0</v>
      </c>
      <c r="E43" s="100"/>
      <c r="F43" s="412">
        <f t="shared" si="2"/>
        <v>0</v>
      </c>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408"/>
      <c r="B44" s="154"/>
      <c r="C44" s="97"/>
      <c r="D44" s="55"/>
      <c r="E44" s="100"/>
      <c r="F44" s="412"/>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408">
        <v>7.0</v>
      </c>
      <c r="B45" s="154" t="s">
        <v>1152</v>
      </c>
      <c r="C45" s="97"/>
      <c r="D45" s="55"/>
      <c r="E45" s="100"/>
      <c r="F45" s="412"/>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411">
        <v>7.1</v>
      </c>
      <c r="B46" s="154" t="s">
        <v>1153</v>
      </c>
      <c r="C46" s="178" t="s">
        <v>33</v>
      </c>
      <c r="D46" s="55">
        <v>55.0</v>
      </c>
      <c r="E46" s="100"/>
      <c r="F46" s="412">
        <f t="shared" ref="F46:F48" si="3">E46*D46</f>
        <v>0</v>
      </c>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411">
        <v>7.2</v>
      </c>
      <c r="B47" s="154" t="s">
        <v>1154</v>
      </c>
      <c r="C47" s="178" t="s">
        <v>33</v>
      </c>
      <c r="D47" s="55">
        <v>100.0</v>
      </c>
      <c r="E47" s="100"/>
      <c r="F47" s="412">
        <f t="shared" si="3"/>
        <v>0</v>
      </c>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411">
        <v>7.3</v>
      </c>
      <c r="B48" s="154" t="s">
        <v>1155</v>
      </c>
      <c r="C48" s="178" t="s">
        <v>33</v>
      </c>
      <c r="D48" s="55">
        <v>300.0</v>
      </c>
      <c r="E48" s="100"/>
      <c r="F48" s="412">
        <f t="shared" si="3"/>
        <v>0</v>
      </c>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408"/>
      <c r="B49" s="154" t="s">
        <v>1143</v>
      </c>
      <c r="C49" s="417"/>
      <c r="D49" s="55"/>
      <c r="E49" s="418"/>
      <c r="F49" s="412"/>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408"/>
      <c r="B50" s="154"/>
      <c r="C50" s="97"/>
      <c r="D50" s="55"/>
      <c r="E50" s="100"/>
      <c r="F50" s="412"/>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408"/>
      <c r="B51" s="154" t="s">
        <v>1156</v>
      </c>
      <c r="C51" s="97" t="s">
        <v>33</v>
      </c>
      <c r="D51" s="55">
        <v>0.0</v>
      </c>
      <c r="E51" s="100"/>
      <c r="F51" s="412">
        <f>E51*D51</f>
        <v>0</v>
      </c>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408"/>
      <c r="B52" s="154"/>
      <c r="C52" s="97"/>
      <c r="D52" s="55"/>
      <c r="E52" s="100"/>
      <c r="F52" s="412"/>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408">
        <v>8.0</v>
      </c>
      <c r="B53" s="154" t="s">
        <v>1157</v>
      </c>
      <c r="C53" s="97" t="s">
        <v>33</v>
      </c>
      <c r="D53" s="55">
        <v>200.0</v>
      </c>
      <c r="E53" s="100"/>
      <c r="F53" s="412">
        <f>E53*D53</f>
        <v>0</v>
      </c>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408"/>
      <c r="B54" s="154"/>
      <c r="C54" s="97"/>
      <c r="D54" s="55"/>
      <c r="E54" s="100"/>
      <c r="F54" s="412"/>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408">
        <v>9.0</v>
      </c>
      <c r="B55" s="154" t="s">
        <v>1158</v>
      </c>
      <c r="C55" s="97"/>
      <c r="D55" s="55"/>
      <c r="E55" s="100"/>
      <c r="F55" s="412"/>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411">
        <v>9.1</v>
      </c>
      <c r="B56" s="154" t="s">
        <v>1159</v>
      </c>
      <c r="C56" s="97" t="s">
        <v>33</v>
      </c>
      <c r="D56" s="55">
        <v>4.0</v>
      </c>
      <c r="E56" s="419"/>
      <c r="F56" s="412">
        <f t="shared" ref="F56:F57" si="4">E56*D56</f>
        <v>0</v>
      </c>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411">
        <v>9.2</v>
      </c>
      <c r="B57" s="154" t="s">
        <v>1160</v>
      </c>
      <c r="C57" s="97" t="s">
        <v>33</v>
      </c>
      <c r="D57" s="55">
        <v>0.0</v>
      </c>
      <c r="E57" s="419"/>
      <c r="F57" s="412">
        <f t="shared" si="4"/>
        <v>0</v>
      </c>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408"/>
      <c r="B58" s="154"/>
      <c r="C58" s="97"/>
      <c r="D58" s="55"/>
      <c r="E58" s="100"/>
      <c r="F58" s="412"/>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408">
        <v>10.0</v>
      </c>
      <c r="B59" s="154" t="s">
        <v>1161</v>
      </c>
      <c r="C59" s="97"/>
      <c r="D59" s="55"/>
      <c r="E59" s="100"/>
      <c r="F59" s="412"/>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53"/>
      <c r="B60" s="154" t="s">
        <v>1160</v>
      </c>
      <c r="C60" s="97" t="s">
        <v>33</v>
      </c>
      <c r="D60" s="55">
        <v>0.0</v>
      </c>
      <c r="E60" s="100"/>
      <c r="F60" s="412">
        <f t="shared" ref="F60:F61" si="5">E60*D60</f>
        <v>0</v>
      </c>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53"/>
      <c r="B61" s="161" t="s">
        <v>1159</v>
      </c>
      <c r="C61" s="166" t="s">
        <v>33</v>
      </c>
      <c r="D61" s="55">
        <v>4.0</v>
      </c>
      <c r="E61" s="100"/>
      <c r="F61" s="412">
        <f t="shared" si="5"/>
        <v>0</v>
      </c>
      <c r="G61" s="420"/>
      <c r="H61" s="129"/>
      <c r="I61" s="129"/>
      <c r="J61" s="129"/>
      <c r="K61" s="129"/>
      <c r="L61" s="129"/>
      <c r="M61" s="129"/>
      <c r="N61" s="129"/>
      <c r="O61" s="129"/>
      <c r="P61" s="129"/>
      <c r="Q61" s="129"/>
      <c r="R61" s="129"/>
      <c r="S61" s="129"/>
      <c r="T61" s="129"/>
      <c r="U61" s="129"/>
      <c r="V61" s="129"/>
      <c r="W61" s="129"/>
      <c r="X61" s="129"/>
      <c r="Y61" s="129"/>
      <c r="Z61" s="129"/>
    </row>
    <row r="62" ht="15.75" customHeight="1">
      <c r="A62" s="408"/>
      <c r="B62" s="154" t="s">
        <v>1143</v>
      </c>
      <c r="C62" s="97"/>
      <c r="D62" s="55"/>
      <c r="E62" s="100"/>
      <c r="F62" s="412"/>
      <c r="G62" s="420"/>
      <c r="H62" s="129"/>
      <c r="I62" s="129"/>
      <c r="J62" s="129"/>
      <c r="K62" s="129"/>
      <c r="L62" s="129"/>
      <c r="M62" s="129"/>
      <c r="N62" s="129"/>
      <c r="O62" s="129"/>
      <c r="P62" s="129"/>
      <c r="Q62" s="129"/>
      <c r="R62" s="129"/>
      <c r="S62" s="129"/>
      <c r="T62" s="129"/>
      <c r="U62" s="129"/>
      <c r="V62" s="129"/>
      <c r="W62" s="129"/>
      <c r="X62" s="129"/>
      <c r="Y62" s="129"/>
      <c r="Z62" s="129"/>
    </row>
    <row r="63" ht="15.75" customHeight="1">
      <c r="A63" s="408"/>
      <c r="B63" s="154"/>
      <c r="C63" s="97"/>
      <c r="D63" s="55"/>
      <c r="E63" s="100"/>
      <c r="F63" s="412"/>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408">
        <v>11.0</v>
      </c>
      <c r="B64" s="154" t="s">
        <v>1162</v>
      </c>
      <c r="C64" s="97" t="s">
        <v>33</v>
      </c>
      <c r="D64" s="55">
        <v>0.0</v>
      </c>
      <c r="E64" s="100"/>
      <c r="F64" s="412">
        <f>E64*D64</f>
        <v>0</v>
      </c>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408"/>
      <c r="B65" s="154" t="s">
        <v>1141</v>
      </c>
      <c r="C65" s="97"/>
      <c r="D65" s="55"/>
      <c r="E65" s="100"/>
      <c r="F65" s="412"/>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408"/>
      <c r="B66" s="154"/>
      <c r="C66" s="97"/>
      <c r="D66" s="55"/>
      <c r="E66" s="100"/>
      <c r="F66" s="412"/>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408">
        <v>12.0</v>
      </c>
      <c r="B67" s="154" t="s">
        <v>1163</v>
      </c>
      <c r="C67" s="97" t="s">
        <v>33</v>
      </c>
      <c r="D67" s="55">
        <v>4.0</v>
      </c>
      <c r="E67" s="419"/>
      <c r="F67" s="412">
        <f>E67*D67</f>
        <v>0</v>
      </c>
      <c r="G67" s="420"/>
      <c r="H67" s="129"/>
      <c r="I67" s="129"/>
      <c r="J67" s="129"/>
      <c r="K67" s="129"/>
      <c r="L67" s="129"/>
      <c r="M67" s="129"/>
      <c r="N67" s="129"/>
      <c r="O67" s="129"/>
      <c r="P67" s="129"/>
      <c r="Q67" s="129"/>
      <c r="R67" s="129"/>
      <c r="S67" s="129"/>
      <c r="T67" s="129"/>
      <c r="U67" s="129"/>
      <c r="V67" s="129"/>
      <c r="W67" s="129"/>
      <c r="X67" s="129"/>
      <c r="Y67" s="129"/>
      <c r="Z67" s="129"/>
    </row>
    <row r="68" ht="15.75" customHeight="1">
      <c r="A68" s="408"/>
      <c r="B68" s="154" t="s">
        <v>1141</v>
      </c>
      <c r="C68" s="97"/>
      <c r="D68" s="55"/>
      <c r="E68" s="419"/>
      <c r="F68" s="412"/>
      <c r="G68" s="420"/>
      <c r="H68" s="129"/>
      <c r="I68" s="129"/>
      <c r="J68" s="129"/>
      <c r="K68" s="129"/>
      <c r="L68" s="129"/>
      <c r="M68" s="129"/>
      <c r="N68" s="129"/>
      <c r="O68" s="129"/>
      <c r="P68" s="129"/>
      <c r="Q68" s="129"/>
      <c r="R68" s="129"/>
      <c r="S68" s="129"/>
      <c r="T68" s="129"/>
      <c r="U68" s="129"/>
      <c r="V68" s="129"/>
      <c r="W68" s="129"/>
      <c r="X68" s="129"/>
      <c r="Y68" s="129"/>
      <c r="Z68" s="129"/>
    </row>
    <row r="69" ht="15.75" customHeight="1">
      <c r="A69" s="408"/>
      <c r="B69" s="154"/>
      <c r="C69" s="97"/>
      <c r="D69" s="55"/>
      <c r="E69" s="419"/>
      <c r="F69" s="412"/>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408">
        <v>13.0</v>
      </c>
      <c r="B70" s="154" t="s">
        <v>1164</v>
      </c>
      <c r="C70" s="97" t="s">
        <v>33</v>
      </c>
      <c r="D70" s="55">
        <v>4.0</v>
      </c>
      <c r="E70" s="419"/>
      <c r="F70" s="412">
        <f>E70*D70</f>
        <v>0</v>
      </c>
      <c r="G70" s="420"/>
      <c r="H70" s="129"/>
      <c r="I70" s="129"/>
      <c r="J70" s="129"/>
      <c r="K70" s="129"/>
      <c r="L70" s="129"/>
      <c r="M70" s="129"/>
      <c r="N70" s="129"/>
      <c r="O70" s="129"/>
      <c r="P70" s="129"/>
      <c r="Q70" s="129"/>
      <c r="R70" s="129"/>
      <c r="S70" s="129"/>
      <c r="T70" s="129"/>
      <c r="U70" s="129"/>
      <c r="V70" s="129"/>
      <c r="W70" s="129"/>
      <c r="X70" s="129"/>
      <c r="Y70" s="129"/>
      <c r="Z70" s="129"/>
    </row>
    <row r="71" ht="15.75" customHeight="1">
      <c r="A71" s="408"/>
      <c r="B71" s="154" t="s">
        <v>1141</v>
      </c>
      <c r="C71" s="97"/>
      <c r="D71" s="55"/>
      <c r="E71" s="419"/>
      <c r="F71" s="412"/>
      <c r="G71" s="420"/>
      <c r="H71" s="129"/>
      <c r="I71" s="129"/>
      <c r="J71" s="129"/>
      <c r="K71" s="129"/>
      <c r="L71" s="129"/>
      <c r="M71" s="129"/>
      <c r="N71" s="129"/>
      <c r="O71" s="129"/>
      <c r="P71" s="129"/>
      <c r="Q71" s="129"/>
      <c r="R71" s="129"/>
      <c r="S71" s="129"/>
      <c r="T71" s="129"/>
      <c r="U71" s="129"/>
      <c r="V71" s="129"/>
      <c r="W71" s="129"/>
      <c r="X71" s="129"/>
      <c r="Y71" s="129"/>
      <c r="Z71" s="129"/>
    </row>
    <row r="72" ht="15.75" customHeight="1">
      <c r="A72" s="408"/>
      <c r="B72" s="154"/>
      <c r="C72" s="97"/>
      <c r="D72" s="55"/>
      <c r="E72" s="419"/>
      <c r="F72" s="412"/>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408">
        <v>14.0</v>
      </c>
      <c r="B73" s="154" t="s">
        <v>1165</v>
      </c>
      <c r="C73" s="97" t="s">
        <v>33</v>
      </c>
      <c r="D73" s="55">
        <v>4.0</v>
      </c>
      <c r="E73" s="419"/>
      <c r="F73" s="412">
        <f>E73*D73</f>
        <v>0</v>
      </c>
      <c r="G73" s="420"/>
      <c r="H73" s="129"/>
      <c r="I73" s="129"/>
      <c r="J73" s="129"/>
      <c r="K73" s="129"/>
      <c r="L73" s="129"/>
      <c r="M73" s="129"/>
      <c r="N73" s="129"/>
      <c r="O73" s="129"/>
      <c r="P73" s="129"/>
      <c r="Q73" s="129"/>
      <c r="R73" s="129"/>
      <c r="S73" s="129"/>
      <c r="T73" s="129"/>
      <c r="U73" s="129"/>
      <c r="V73" s="129"/>
      <c r="W73" s="129"/>
      <c r="X73" s="129"/>
      <c r="Y73" s="129"/>
      <c r="Z73" s="129"/>
    </row>
    <row r="74" ht="15.75" customHeight="1">
      <c r="A74" s="408"/>
      <c r="B74" s="154" t="s">
        <v>1166</v>
      </c>
      <c r="C74" s="97"/>
      <c r="D74" s="55"/>
      <c r="E74" s="100"/>
      <c r="F74" s="412"/>
      <c r="G74" s="420"/>
      <c r="H74" s="129"/>
      <c r="I74" s="129"/>
      <c r="J74" s="129"/>
      <c r="K74" s="129"/>
      <c r="L74" s="129"/>
      <c r="M74" s="129"/>
      <c r="N74" s="129"/>
      <c r="O74" s="129"/>
      <c r="P74" s="129"/>
      <c r="Q74" s="129"/>
      <c r="R74" s="129"/>
      <c r="S74" s="129"/>
      <c r="T74" s="129"/>
      <c r="U74" s="129"/>
      <c r="V74" s="129"/>
      <c r="W74" s="129"/>
      <c r="X74" s="129"/>
      <c r="Y74" s="129"/>
      <c r="Z74" s="129"/>
    </row>
    <row r="75" ht="15.75" customHeight="1">
      <c r="A75" s="408"/>
      <c r="B75" s="154"/>
      <c r="C75" s="97"/>
      <c r="D75" s="55"/>
      <c r="E75" s="100"/>
      <c r="F75" s="412"/>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408">
        <v>15.0</v>
      </c>
      <c r="B76" s="154" t="s">
        <v>1167</v>
      </c>
      <c r="C76" s="97" t="s">
        <v>33</v>
      </c>
      <c r="D76" s="55">
        <v>0.0</v>
      </c>
      <c r="E76" s="100"/>
      <c r="F76" s="412">
        <f>E76*D76</f>
        <v>0</v>
      </c>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408"/>
      <c r="B77" s="154"/>
      <c r="C77" s="97"/>
      <c r="D77" s="55"/>
      <c r="E77" s="100"/>
      <c r="F77" s="412"/>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408">
        <v>16.0</v>
      </c>
      <c r="B78" s="154" t="s">
        <v>1168</v>
      </c>
      <c r="C78" s="97" t="s">
        <v>33</v>
      </c>
      <c r="D78" s="55">
        <v>4.0</v>
      </c>
      <c r="E78" s="100"/>
      <c r="F78" s="412">
        <f>E78*D78</f>
        <v>0</v>
      </c>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408"/>
      <c r="B79" s="154"/>
      <c r="C79" s="97"/>
      <c r="D79" s="55"/>
      <c r="E79" s="100"/>
      <c r="F79" s="412"/>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408">
        <v>17.0</v>
      </c>
      <c r="B80" s="154" t="s">
        <v>1169</v>
      </c>
      <c r="C80" s="97" t="s">
        <v>1170</v>
      </c>
      <c r="D80" s="55">
        <v>2.0</v>
      </c>
      <c r="E80" s="100"/>
      <c r="F80" s="412">
        <f>E80*D80</f>
        <v>0</v>
      </c>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408"/>
      <c r="B81" s="154"/>
      <c r="C81" s="97"/>
      <c r="D81" s="55"/>
      <c r="E81" s="100"/>
      <c r="F81" s="412"/>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408">
        <v>18.0</v>
      </c>
      <c r="B82" s="154" t="s">
        <v>1171</v>
      </c>
      <c r="C82" s="97" t="s">
        <v>1170</v>
      </c>
      <c r="D82" s="55">
        <v>4.0</v>
      </c>
      <c r="E82" s="100"/>
      <c r="F82" s="412">
        <f>E82*D82</f>
        <v>0</v>
      </c>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408"/>
      <c r="B83" s="154"/>
      <c r="C83" s="97"/>
      <c r="D83" s="55"/>
      <c r="E83" s="100"/>
      <c r="F83" s="412"/>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408"/>
      <c r="B84" s="154"/>
      <c r="C84" s="97"/>
      <c r="D84" s="55"/>
      <c r="E84" s="100"/>
      <c r="F84" s="421"/>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285"/>
      <c r="B85" s="286" t="s">
        <v>383</v>
      </c>
      <c r="C85" s="285"/>
      <c r="D85" s="285"/>
      <c r="E85" s="285"/>
      <c r="F85" s="403">
        <f>SUM(F9:F84)</f>
        <v>0</v>
      </c>
      <c r="G85" s="204"/>
      <c r="H85" s="204"/>
      <c r="I85" s="204"/>
      <c r="J85" s="204"/>
      <c r="K85" s="204"/>
      <c r="L85" s="204"/>
      <c r="M85" s="204"/>
      <c r="N85" s="204"/>
      <c r="O85" s="204"/>
      <c r="P85" s="204"/>
      <c r="Q85" s="204"/>
      <c r="R85" s="204"/>
      <c r="S85" s="204"/>
      <c r="T85" s="204"/>
      <c r="U85" s="204"/>
      <c r="V85" s="204"/>
      <c r="W85" s="204"/>
      <c r="X85" s="204"/>
      <c r="Y85" s="204"/>
      <c r="Z85" s="204"/>
    </row>
    <row r="86" ht="15.75" customHeight="1">
      <c r="A86" s="192"/>
      <c r="B86" s="192"/>
      <c r="C86" s="192"/>
      <c r="D86" s="192"/>
      <c r="E86" s="195"/>
      <c r="F86" s="133"/>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129"/>
      <c r="D87" s="129"/>
      <c r="E87" s="133"/>
      <c r="F87" s="133"/>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129"/>
      <c r="D88" s="129"/>
      <c r="E88" s="133"/>
      <c r="F88" s="133"/>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129"/>
      <c r="D89" s="129"/>
      <c r="E89" s="133"/>
      <c r="F89" s="133"/>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129"/>
      <c r="D90" s="129"/>
      <c r="E90" s="133"/>
      <c r="F90" s="133"/>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129"/>
      <c r="D91" s="129"/>
      <c r="E91" s="133"/>
      <c r="F91" s="133"/>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129"/>
      <c r="D92" s="129"/>
      <c r="E92" s="133"/>
      <c r="F92" s="133"/>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129"/>
      <c r="D93" s="129"/>
      <c r="E93" s="133"/>
      <c r="F93" s="133"/>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129"/>
      <c r="D94" s="129"/>
      <c r="E94" s="133"/>
      <c r="F94" s="133"/>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129"/>
      <c r="D95" s="129"/>
      <c r="E95" s="133"/>
      <c r="F95" s="133"/>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129"/>
      <c r="D96" s="129"/>
      <c r="E96" s="133"/>
      <c r="F96" s="133"/>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129"/>
      <c r="D97" s="129"/>
      <c r="E97" s="133"/>
      <c r="F97" s="133"/>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129"/>
      <c r="D98" s="129"/>
      <c r="E98" s="133"/>
      <c r="F98" s="133"/>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129"/>
      <c r="D99" s="129"/>
      <c r="E99" s="133"/>
      <c r="F99" s="133"/>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129"/>
      <c r="D100" s="129"/>
      <c r="E100" s="133"/>
      <c r="F100" s="133"/>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129"/>
      <c r="D101" s="129"/>
      <c r="E101" s="133"/>
      <c r="F101" s="133"/>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129"/>
      <c r="D102" s="129"/>
      <c r="E102" s="133"/>
      <c r="F102" s="133"/>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129"/>
      <c r="D103" s="129"/>
      <c r="E103" s="133"/>
      <c r="F103" s="133"/>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129"/>
      <c r="D104" s="129"/>
      <c r="E104" s="133"/>
      <c r="F104" s="133"/>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129"/>
      <c r="D105" s="129"/>
      <c r="E105" s="133"/>
      <c r="F105" s="133"/>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129"/>
      <c r="D106" s="129"/>
      <c r="E106" s="133"/>
      <c r="F106" s="133"/>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129"/>
      <c r="D107" s="129"/>
      <c r="E107" s="133"/>
      <c r="F107" s="133"/>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129"/>
      <c r="D108" s="129"/>
      <c r="E108" s="133"/>
      <c r="F108" s="133"/>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129"/>
      <c r="D109" s="129"/>
      <c r="E109" s="133"/>
      <c r="F109" s="133"/>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129"/>
      <c r="D110" s="129"/>
      <c r="E110" s="133"/>
      <c r="F110" s="133"/>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129"/>
      <c r="D111" s="129"/>
      <c r="E111" s="133"/>
      <c r="F111" s="133"/>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129"/>
      <c r="D112" s="129"/>
      <c r="E112" s="133"/>
      <c r="F112" s="133"/>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129"/>
      <c r="D113" s="129"/>
      <c r="E113" s="133"/>
      <c r="F113" s="133"/>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129"/>
      <c r="D114" s="129"/>
      <c r="E114" s="133"/>
      <c r="F114" s="133"/>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129"/>
      <c r="D115" s="129"/>
      <c r="E115" s="133"/>
      <c r="F115" s="133"/>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129"/>
      <c r="D116" s="129"/>
      <c r="E116" s="133"/>
      <c r="F116" s="133"/>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129"/>
      <c r="D117" s="129"/>
      <c r="E117" s="133"/>
      <c r="F117" s="133"/>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129"/>
      <c r="D118" s="129"/>
      <c r="E118" s="133"/>
      <c r="F118" s="133"/>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129"/>
      <c r="D119" s="129"/>
      <c r="E119" s="133"/>
      <c r="F119" s="133"/>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129"/>
      <c r="D120" s="129"/>
      <c r="E120" s="133"/>
      <c r="F120" s="133"/>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129"/>
      <c r="D121" s="129"/>
      <c r="E121" s="133"/>
      <c r="F121" s="133"/>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129"/>
      <c r="D122" s="129"/>
      <c r="E122" s="133"/>
      <c r="F122" s="133"/>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129"/>
      <c r="D123" s="129"/>
      <c r="E123" s="133"/>
      <c r="F123" s="133"/>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129"/>
      <c r="D124" s="129"/>
      <c r="E124" s="133"/>
      <c r="F124" s="133"/>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129"/>
      <c r="D125" s="129"/>
      <c r="E125" s="133"/>
      <c r="F125" s="133"/>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129"/>
      <c r="D126" s="129"/>
      <c r="E126" s="133"/>
      <c r="F126" s="133"/>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129"/>
      <c r="D127" s="129"/>
      <c r="E127" s="133"/>
      <c r="F127" s="133"/>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129"/>
      <c r="D128" s="129"/>
      <c r="E128" s="133"/>
      <c r="F128" s="133"/>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129"/>
      <c r="D129" s="129"/>
      <c r="E129" s="133"/>
      <c r="F129" s="133"/>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129"/>
      <c r="D130" s="129"/>
      <c r="E130" s="133"/>
      <c r="F130" s="133"/>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129"/>
      <c r="D131" s="129"/>
      <c r="E131" s="133"/>
      <c r="F131" s="133"/>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129"/>
      <c r="D132" s="129"/>
      <c r="E132" s="133"/>
      <c r="F132" s="133"/>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129"/>
      <c r="D133" s="129"/>
      <c r="E133" s="133"/>
      <c r="F133" s="133"/>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129"/>
      <c r="D134" s="129"/>
      <c r="E134" s="133"/>
      <c r="F134" s="133"/>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129"/>
      <c r="D135" s="129"/>
      <c r="E135" s="133"/>
      <c r="F135" s="133"/>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129"/>
      <c r="D136" s="129"/>
      <c r="E136" s="133"/>
      <c r="F136" s="133"/>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129"/>
      <c r="D137" s="129"/>
      <c r="E137" s="133"/>
      <c r="F137" s="133"/>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129"/>
      <c r="D138" s="129"/>
      <c r="E138" s="133"/>
      <c r="F138" s="133"/>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129"/>
      <c r="D139" s="129"/>
      <c r="E139" s="133"/>
      <c r="F139" s="133"/>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129"/>
      <c r="D140" s="129"/>
      <c r="E140" s="133"/>
      <c r="F140" s="133"/>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129"/>
      <c r="D141" s="129"/>
      <c r="E141" s="133"/>
      <c r="F141" s="133"/>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129"/>
      <c r="D142" s="129"/>
      <c r="E142" s="133"/>
      <c r="F142" s="133"/>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129"/>
      <c r="D143" s="129"/>
      <c r="E143" s="133"/>
      <c r="F143" s="133"/>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129"/>
      <c r="D144" s="129"/>
      <c r="E144" s="133"/>
      <c r="F144" s="133"/>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129"/>
      <c r="D145" s="129"/>
      <c r="E145" s="133"/>
      <c r="F145" s="133"/>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129"/>
      <c r="D146" s="129"/>
      <c r="E146" s="133"/>
      <c r="F146" s="133"/>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129"/>
      <c r="D147" s="129"/>
      <c r="E147" s="133"/>
      <c r="F147" s="133"/>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129"/>
      <c r="D148" s="129"/>
      <c r="E148" s="133"/>
      <c r="F148" s="133"/>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129"/>
      <c r="D149" s="129"/>
      <c r="E149" s="133"/>
      <c r="F149" s="133"/>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129"/>
      <c r="D150" s="129"/>
      <c r="E150" s="133"/>
      <c r="F150" s="133"/>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129"/>
      <c r="D151" s="129"/>
      <c r="E151" s="133"/>
      <c r="F151" s="133"/>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129"/>
      <c r="D152" s="129"/>
      <c r="E152" s="133"/>
      <c r="F152" s="133"/>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129"/>
      <c r="D153" s="129"/>
      <c r="E153" s="133"/>
      <c r="F153" s="133"/>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129"/>
      <c r="D154" s="129"/>
      <c r="E154" s="133"/>
      <c r="F154" s="133"/>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129"/>
      <c r="D155" s="129"/>
      <c r="E155" s="133"/>
      <c r="F155" s="133"/>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129"/>
      <c r="D156" s="129"/>
      <c r="E156" s="133"/>
      <c r="F156" s="133"/>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129"/>
      <c r="D157" s="129"/>
      <c r="E157" s="133"/>
      <c r="F157" s="133"/>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129"/>
      <c r="D158" s="129"/>
      <c r="E158" s="133"/>
      <c r="F158" s="133"/>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129"/>
      <c r="D159" s="129"/>
      <c r="E159" s="133"/>
      <c r="F159" s="133"/>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129"/>
      <c r="D160" s="129"/>
      <c r="E160" s="133"/>
      <c r="F160" s="133"/>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129"/>
      <c r="D161" s="129"/>
      <c r="E161" s="133"/>
      <c r="F161" s="133"/>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129"/>
      <c r="D162" s="129"/>
      <c r="E162" s="133"/>
      <c r="F162" s="133"/>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129"/>
      <c r="D163" s="129"/>
      <c r="E163" s="133"/>
      <c r="F163" s="133"/>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129"/>
      <c r="D164" s="129"/>
      <c r="E164" s="133"/>
      <c r="F164" s="133"/>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129"/>
      <c r="D165" s="129"/>
      <c r="E165" s="133"/>
      <c r="F165" s="133"/>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129"/>
      <c r="D166" s="129"/>
      <c r="E166" s="133"/>
      <c r="F166" s="133"/>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129"/>
      <c r="D167" s="129"/>
      <c r="E167" s="133"/>
      <c r="F167" s="133"/>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129"/>
      <c r="D168" s="129"/>
      <c r="E168" s="133"/>
      <c r="F168" s="133"/>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129"/>
      <c r="D169" s="129"/>
      <c r="E169" s="133"/>
      <c r="F169" s="133"/>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129"/>
      <c r="D170" s="129"/>
      <c r="E170" s="133"/>
      <c r="F170" s="133"/>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129"/>
      <c r="D171" s="129"/>
      <c r="E171" s="133"/>
      <c r="F171" s="133"/>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129"/>
      <c r="D172" s="129"/>
      <c r="E172" s="133"/>
      <c r="F172" s="133"/>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129"/>
      <c r="D173" s="129"/>
      <c r="E173" s="133"/>
      <c r="F173" s="133"/>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129"/>
      <c r="D174" s="129"/>
      <c r="E174" s="133"/>
      <c r="F174" s="133"/>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129"/>
      <c r="D175" s="129"/>
      <c r="E175" s="133"/>
      <c r="F175" s="133"/>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129"/>
      <c r="D176" s="129"/>
      <c r="E176" s="133"/>
      <c r="F176" s="133"/>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129"/>
      <c r="D177" s="129"/>
      <c r="E177" s="133"/>
      <c r="F177" s="133"/>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129"/>
      <c r="D178" s="129"/>
      <c r="E178" s="133"/>
      <c r="F178" s="133"/>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129"/>
      <c r="D179" s="129"/>
      <c r="E179" s="133"/>
      <c r="F179" s="133"/>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129"/>
      <c r="D180" s="129"/>
      <c r="E180" s="133"/>
      <c r="F180" s="133"/>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129"/>
      <c r="D181" s="129"/>
      <c r="E181" s="133"/>
      <c r="F181" s="133"/>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129"/>
      <c r="D182" s="129"/>
      <c r="E182" s="133"/>
      <c r="F182" s="133"/>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129"/>
      <c r="D183" s="129"/>
      <c r="E183" s="133"/>
      <c r="F183" s="133"/>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129"/>
      <c r="D184" s="129"/>
      <c r="E184" s="133"/>
      <c r="F184" s="133"/>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129"/>
      <c r="D185" s="129"/>
      <c r="E185" s="133"/>
      <c r="F185" s="133"/>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129"/>
      <c r="D186" s="129"/>
      <c r="E186" s="133"/>
      <c r="F186" s="133"/>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129"/>
      <c r="D187" s="129"/>
      <c r="E187" s="133"/>
      <c r="F187" s="133"/>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129"/>
      <c r="D188" s="129"/>
      <c r="E188" s="133"/>
      <c r="F188" s="133"/>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129"/>
      <c r="D189" s="129"/>
      <c r="E189" s="133"/>
      <c r="F189" s="133"/>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129"/>
      <c r="D190" s="129"/>
      <c r="E190" s="133"/>
      <c r="F190" s="133"/>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129"/>
      <c r="D191" s="129"/>
      <c r="E191" s="133"/>
      <c r="F191" s="133"/>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129"/>
      <c r="D192" s="129"/>
      <c r="E192" s="133"/>
      <c r="F192" s="133"/>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129"/>
      <c r="D193" s="129"/>
      <c r="E193" s="133"/>
      <c r="F193" s="133"/>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129"/>
      <c r="D194" s="129"/>
      <c r="E194" s="133"/>
      <c r="F194" s="133"/>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129"/>
      <c r="D195" s="129"/>
      <c r="E195" s="133"/>
      <c r="F195" s="133"/>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129"/>
      <c r="D196" s="129"/>
      <c r="E196" s="133"/>
      <c r="F196" s="133"/>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129"/>
      <c r="D197" s="129"/>
      <c r="E197" s="133"/>
      <c r="F197" s="133"/>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129"/>
      <c r="D198" s="129"/>
      <c r="E198" s="133"/>
      <c r="F198" s="133"/>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129"/>
      <c r="D199" s="129"/>
      <c r="E199" s="133"/>
      <c r="F199" s="133"/>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129"/>
      <c r="D200" s="129"/>
      <c r="E200" s="133"/>
      <c r="F200" s="133"/>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129"/>
      <c r="D201" s="129"/>
      <c r="E201" s="133"/>
      <c r="F201" s="133"/>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129"/>
      <c r="D202" s="129"/>
      <c r="E202" s="133"/>
      <c r="F202" s="133"/>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129"/>
      <c r="D203" s="129"/>
      <c r="E203" s="133"/>
      <c r="F203" s="133"/>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129"/>
      <c r="D204" s="129"/>
      <c r="E204" s="133"/>
      <c r="F204" s="133"/>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129"/>
      <c r="D205" s="129"/>
      <c r="E205" s="133"/>
      <c r="F205" s="133"/>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29"/>
      <c r="D206" s="129"/>
      <c r="E206" s="133"/>
      <c r="F206" s="133"/>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29"/>
      <c r="D207" s="129"/>
      <c r="E207" s="133"/>
      <c r="F207" s="133"/>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29"/>
      <c r="D208" s="129"/>
      <c r="E208" s="133"/>
      <c r="F208" s="133"/>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29"/>
      <c r="D209" s="129"/>
      <c r="E209" s="133"/>
      <c r="F209" s="133"/>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129"/>
      <c r="E210" s="133"/>
      <c r="F210" s="133"/>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29"/>
      <c r="D211" s="129"/>
      <c r="E211" s="133"/>
      <c r="F211" s="133"/>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29"/>
      <c r="D212" s="129"/>
      <c r="E212" s="133"/>
      <c r="F212" s="133"/>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129"/>
      <c r="E213" s="133"/>
      <c r="F213" s="133"/>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29"/>
      <c r="D214" s="129"/>
      <c r="E214" s="133"/>
      <c r="F214" s="133"/>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29"/>
      <c r="D215" s="129"/>
      <c r="E215" s="133"/>
      <c r="F215" s="133"/>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29"/>
      <c r="D216" s="129"/>
      <c r="E216" s="133"/>
      <c r="F216" s="133"/>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29"/>
      <c r="D217" s="129"/>
      <c r="E217" s="133"/>
      <c r="F217" s="133"/>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29"/>
      <c r="D218" s="129"/>
      <c r="E218" s="133"/>
      <c r="F218" s="133"/>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29"/>
      <c r="D219" s="129"/>
      <c r="E219" s="133"/>
      <c r="F219" s="133"/>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29"/>
      <c r="D220" s="129"/>
      <c r="E220" s="133"/>
      <c r="F220" s="133"/>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c r="A221" s="129"/>
      <c r="B221" s="129"/>
      <c r="C221" s="129"/>
      <c r="D221" s="129"/>
      <c r="E221" s="133"/>
      <c r="F221" s="133"/>
      <c r="G221" s="129"/>
      <c r="H221" s="129"/>
      <c r="I221" s="129"/>
      <c r="J221" s="129"/>
      <c r="K221" s="129"/>
      <c r="L221" s="129"/>
      <c r="M221" s="129"/>
      <c r="N221" s="129"/>
      <c r="O221" s="129"/>
      <c r="P221" s="129"/>
      <c r="Q221" s="129"/>
      <c r="R221" s="129"/>
      <c r="S221" s="129"/>
      <c r="T221" s="129"/>
      <c r="U221" s="129"/>
      <c r="V221" s="129"/>
      <c r="W221" s="129"/>
      <c r="X221" s="129"/>
      <c r="Y221" s="129"/>
      <c r="Z221" s="129"/>
    </row>
    <row r="222" ht="15.75" customHeight="1">
      <c r="A222" s="129"/>
      <c r="B222" s="129"/>
      <c r="C222" s="129"/>
      <c r="D222" s="129"/>
      <c r="E222" s="133"/>
      <c r="F222" s="133"/>
      <c r="G222" s="129"/>
      <c r="H222" s="129"/>
      <c r="I222" s="129"/>
      <c r="J222" s="129"/>
      <c r="K222" s="129"/>
      <c r="L222" s="129"/>
      <c r="M222" s="129"/>
      <c r="N222" s="129"/>
      <c r="O222" s="129"/>
      <c r="P222" s="129"/>
      <c r="Q222" s="129"/>
      <c r="R222" s="129"/>
      <c r="S222" s="129"/>
      <c r="T222" s="129"/>
      <c r="U222" s="129"/>
      <c r="V222" s="129"/>
      <c r="W222" s="129"/>
      <c r="X222" s="129"/>
      <c r="Y222" s="129"/>
      <c r="Z222" s="129"/>
    </row>
    <row r="223" ht="15.75" customHeight="1">
      <c r="A223" s="129"/>
      <c r="B223" s="129"/>
      <c r="C223" s="129"/>
      <c r="D223" s="129"/>
      <c r="E223" s="133"/>
      <c r="F223" s="133"/>
      <c r="G223" s="129"/>
      <c r="H223" s="129"/>
      <c r="I223" s="129"/>
      <c r="J223" s="129"/>
      <c r="K223" s="129"/>
      <c r="L223" s="129"/>
      <c r="M223" s="129"/>
      <c r="N223" s="129"/>
      <c r="O223" s="129"/>
      <c r="P223" s="129"/>
      <c r="Q223" s="129"/>
      <c r="R223" s="129"/>
      <c r="S223" s="129"/>
      <c r="T223" s="129"/>
      <c r="U223" s="129"/>
      <c r="V223" s="129"/>
      <c r="W223" s="129"/>
      <c r="X223" s="129"/>
      <c r="Y223" s="129"/>
      <c r="Z223" s="129"/>
    </row>
    <row r="224" ht="15.75" customHeight="1">
      <c r="A224" s="129"/>
      <c r="B224" s="129"/>
      <c r="C224" s="129"/>
      <c r="D224" s="129"/>
      <c r="E224" s="133"/>
      <c r="F224" s="133"/>
      <c r="G224" s="129"/>
      <c r="H224" s="129"/>
      <c r="I224" s="129"/>
      <c r="J224" s="129"/>
      <c r="K224" s="129"/>
      <c r="L224" s="129"/>
      <c r="M224" s="129"/>
      <c r="N224" s="129"/>
      <c r="O224" s="129"/>
      <c r="P224" s="129"/>
      <c r="Q224" s="129"/>
      <c r="R224" s="129"/>
      <c r="S224" s="129"/>
      <c r="T224" s="129"/>
      <c r="U224" s="129"/>
      <c r="V224" s="129"/>
      <c r="W224" s="129"/>
      <c r="X224" s="129"/>
      <c r="Y224" s="129"/>
      <c r="Z224" s="129"/>
    </row>
    <row r="225" ht="15.75" customHeight="1">
      <c r="A225" s="129"/>
      <c r="B225" s="129"/>
      <c r="C225" s="129"/>
      <c r="D225" s="129"/>
      <c r="E225" s="133"/>
      <c r="F225" s="133"/>
      <c r="G225" s="129"/>
      <c r="H225" s="129"/>
      <c r="I225" s="129"/>
      <c r="J225" s="129"/>
      <c r="K225" s="129"/>
      <c r="L225" s="129"/>
      <c r="M225" s="129"/>
      <c r="N225" s="129"/>
      <c r="O225" s="129"/>
      <c r="P225" s="129"/>
      <c r="Q225" s="129"/>
      <c r="R225" s="129"/>
      <c r="S225" s="129"/>
      <c r="T225" s="129"/>
      <c r="U225" s="129"/>
      <c r="V225" s="129"/>
      <c r="W225" s="129"/>
      <c r="X225" s="129"/>
      <c r="Y225" s="129"/>
      <c r="Z225" s="129"/>
    </row>
    <row r="226" ht="15.75" customHeight="1">
      <c r="A226" s="129"/>
      <c r="B226" s="129"/>
      <c r="C226" s="129"/>
      <c r="D226" s="129"/>
      <c r="E226" s="133"/>
      <c r="F226" s="133"/>
      <c r="G226" s="129"/>
      <c r="H226" s="129"/>
      <c r="I226" s="129"/>
      <c r="J226" s="129"/>
      <c r="K226" s="129"/>
      <c r="L226" s="129"/>
      <c r="M226" s="129"/>
      <c r="N226" s="129"/>
      <c r="O226" s="129"/>
      <c r="P226" s="129"/>
      <c r="Q226" s="129"/>
      <c r="R226" s="129"/>
      <c r="S226" s="129"/>
      <c r="T226" s="129"/>
      <c r="U226" s="129"/>
      <c r="V226" s="129"/>
      <c r="W226" s="129"/>
      <c r="X226" s="129"/>
      <c r="Y226" s="129"/>
      <c r="Z226" s="129"/>
    </row>
    <row r="227" ht="15.75" customHeight="1">
      <c r="A227" s="129"/>
      <c r="B227" s="129"/>
      <c r="C227" s="129"/>
      <c r="D227" s="129"/>
      <c r="E227" s="133"/>
      <c r="F227" s="133"/>
      <c r="G227" s="129"/>
      <c r="H227" s="129"/>
      <c r="I227" s="129"/>
      <c r="J227" s="129"/>
      <c r="K227" s="129"/>
      <c r="L227" s="129"/>
      <c r="M227" s="129"/>
      <c r="N227" s="129"/>
      <c r="O227" s="129"/>
      <c r="P227" s="129"/>
      <c r="Q227" s="129"/>
      <c r="R227" s="129"/>
      <c r="S227" s="129"/>
      <c r="T227" s="129"/>
      <c r="U227" s="129"/>
      <c r="V227" s="129"/>
      <c r="W227" s="129"/>
      <c r="X227" s="129"/>
      <c r="Y227" s="129"/>
      <c r="Z227" s="129"/>
    </row>
    <row r="228" ht="15.75" customHeight="1">
      <c r="A228" s="129"/>
      <c r="B228" s="129"/>
      <c r="C228" s="129"/>
      <c r="D228" s="129"/>
      <c r="E228" s="133"/>
      <c r="F228" s="133"/>
      <c r="G228" s="129"/>
      <c r="H228" s="129"/>
      <c r="I228" s="129"/>
      <c r="J228" s="129"/>
      <c r="K228" s="129"/>
      <c r="L228" s="129"/>
      <c r="M228" s="129"/>
      <c r="N228" s="129"/>
      <c r="O228" s="129"/>
      <c r="P228" s="129"/>
      <c r="Q228" s="129"/>
      <c r="R228" s="129"/>
      <c r="S228" s="129"/>
      <c r="T228" s="129"/>
      <c r="U228" s="129"/>
      <c r="V228" s="129"/>
      <c r="W228" s="129"/>
      <c r="X228" s="129"/>
      <c r="Y228" s="129"/>
      <c r="Z228" s="129"/>
    </row>
    <row r="229" ht="15.75" customHeight="1">
      <c r="A229" s="129"/>
      <c r="B229" s="129"/>
      <c r="C229" s="129"/>
      <c r="D229" s="129"/>
      <c r="E229" s="133"/>
      <c r="F229" s="133"/>
      <c r="G229" s="129"/>
      <c r="H229" s="129"/>
      <c r="I229" s="129"/>
      <c r="J229" s="129"/>
      <c r="K229" s="129"/>
      <c r="L229" s="129"/>
      <c r="M229" s="129"/>
      <c r="N229" s="129"/>
      <c r="O229" s="129"/>
      <c r="P229" s="129"/>
      <c r="Q229" s="129"/>
      <c r="R229" s="129"/>
      <c r="S229" s="129"/>
      <c r="T229" s="129"/>
      <c r="U229" s="129"/>
      <c r="V229" s="129"/>
      <c r="W229" s="129"/>
      <c r="X229" s="129"/>
      <c r="Y229" s="129"/>
      <c r="Z229" s="129"/>
    </row>
    <row r="230" ht="15.75" customHeight="1">
      <c r="A230" s="129"/>
      <c r="B230" s="129"/>
      <c r="C230" s="129"/>
      <c r="D230" s="129"/>
      <c r="E230" s="133"/>
      <c r="F230" s="133"/>
      <c r="G230" s="129"/>
      <c r="H230" s="129"/>
      <c r="I230" s="129"/>
      <c r="J230" s="129"/>
      <c r="K230" s="129"/>
      <c r="L230" s="129"/>
      <c r="M230" s="129"/>
      <c r="N230" s="129"/>
      <c r="O230" s="129"/>
      <c r="P230" s="129"/>
      <c r="Q230" s="129"/>
      <c r="R230" s="129"/>
      <c r="S230" s="129"/>
      <c r="T230" s="129"/>
      <c r="U230" s="129"/>
      <c r="V230" s="129"/>
      <c r="W230" s="129"/>
      <c r="X230" s="129"/>
      <c r="Y230" s="129"/>
      <c r="Z230" s="129"/>
    </row>
    <row r="231" ht="15.75" customHeight="1">
      <c r="A231" s="129"/>
      <c r="B231" s="129"/>
      <c r="C231" s="129"/>
      <c r="D231" s="129"/>
      <c r="E231" s="133"/>
      <c r="F231" s="133"/>
      <c r="G231" s="129"/>
      <c r="H231" s="129"/>
      <c r="I231" s="129"/>
      <c r="J231" s="129"/>
      <c r="K231" s="129"/>
      <c r="L231" s="129"/>
      <c r="M231" s="129"/>
      <c r="N231" s="129"/>
      <c r="O231" s="129"/>
      <c r="P231" s="129"/>
      <c r="Q231" s="129"/>
      <c r="R231" s="129"/>
      <c r="S231" s="129"/>
      <c r="T231" s="129"/>
      <c r="U231" s="129"/>
      <c r="V231" s="129"/>
      <c r="W231" s="129"/>
      <c r="X231" s="129"/>
      <c r="Y231" s="129"/>
      <c r="Z231" s="129"/>
    </row>
    <row r="232" ht="15.75" customHeight="1">
      <c r="A232" s="129"/>
      <c r="B232" s="129"/>
      <c r="C232" s="129"/>
      <c r="D232" s="129"/>
      <c r="E232" s="133"/>
      <c r="F232" s="133"/>
      <c r="G232" s="129"/>
      <c r="H232" s="129"/>
      <c r="I232" s="129"/>
      <c r="J232" s="129"/>
      <c r="K232" s="129"/>
      <c r="L232" s="129"/>
      <c r="M232" s="129"/>
      <c r="N232" s="129"/>
      <c r="O232" s="129"/>
      <c r="P232" s="129"/>
      <c r="Q232" s="129"/>
      <c r="R232" s="129"/>
      <c r="S232" s="129"/>
      <c r="T232" s="129"/>
      <c r="U232" s="129"/>
      <c r="V232" s="129"/>
      <c r="W232" s="129"/>
      <c r="X232" s="129"/>
      <c r="Y232" s="129"/>
      <c r="Z232" s="129"/>
    </row>
    <row r="233" ht="15.75" customHeight="1">
      <c r="A233" s="129"/>
      <c r="B233" s="129"/>
      <c r="C233" s="129"/>
      <c r="D233" s="129"/>
      <c r="E233" s="133"/>
      <c r="F233" s="133"/>
      <c r="G233" s="129"/>
      <c r="H233" s="129"/>
      <c r="I233" s="129"/>
      <c r="J233" s="129"/>
      <c r="K233" s="129"/>
      <c r="L233" s="129"/>
      <c r="M233" s="129"/>
      <c r="N233" s="129"/>
      <c r="O233" s="129"/>
      <c r="P233" s="129"/>
      <c r="Q233" s="129"/>
      <c r="R233" s="129"/>
      <c r="S233" s="129"/>
      <c r="T233" s="129"/>
      <c r="U233" s="129"/>
      <c r="V233" s="129"/>
      <c r="W233" s="129"/>
      <c r="X233" s="129"/>
      <c r="Y233" s="129"/>
      <c r="Z233" s="129"/>
    </row>
    <row r="234" ht="15.75" customHeight="1">
      <c r="A234" s="129"/>
      <c r="B234" s="129"/>
      <c r="C234" s="129"/>
      <c r="D234" s="129"/>
      <c r="E234" s="133"/>
      <c r="F234" s="133"/>
      <c r="G234" s="129"/>
      <c r="H234" s="129"/>
      <c r="I234" s="129"/>
      <c r="J234" s="129"/>
      <c r="K234" s="129"/>
      <c r="L234" s="129"/>
      <c r="M234" s="129"/>
      <c r="N234" s="129"/>
      <c r="O234" s="129"/>
      <c r="P234" s="129"/>
      <c r="Q234" s="129"/>
      <c r="R234" s="129"/>
      <c r="S234" s="129"/>
      <c r="T234" s="129"/>
      <c r="U234" s="129"/>
      <c r="V234" s="129"/>
      <c r="W234" s="129"/>
      <c r="X234" s="129"/>
      <c r="Y234" s="129"/>
      <c r="Z234" s="129"/>
    </row>
    <row r="235" ht="15.75" customHeight="1">
      <c r="A235" s="129"/>
      <c r="B235" s="129"/>
      <c r="C235" s="129"/>
      <c r="D235" s="129"/>
      <c r="E235" s="133"/>
      <c r="F235" s="133"/>
      <c r="G235" s="129"/>
      <c r="H235" s="129"/>
      <c r="I235" s="129"/>
      <c r="J235" s="129"/>
      <c r="K235" s="129"/>
      <c r="L235" s="129"/>
      <c r="M235" s="129"/>
      <c r="N235" s="129"/>
      <c r="O235" s="129"/>
      <c r="P235" s="129"/>
      <c r="Q235" s="129"/>
      <c r="R235" s="129"/>
      <c r="S235" s="129"/>
      <c r="T235" s="129"/>
      <c r="U235" s="129"/>
      <c r="V235" s="129"/>
      <c r="W235" s="129"/>
      <c r="X235" s="129"/>
      <c r="Y235" s="129"/>
      <c r="Z235" s="129"/>
    </row>
    <row r="236" ht="15.75" customHeight="1">
      <c r="A236" s="129"/>
      <c r="B236" s="129"/>
      <c r="C236" s="129"/>
      <c r="D236" s="129"/>
      <c r="E236" s="133"/>
      <c r="F236" s="133"/>
      <c r="G236" s="129"/>
      <c r="H236" s="129"/>
      <c r="I236" s="129"/>
      <c r="J236" s="129"/>
      <c r="K236" s="129"/>
      <c r="L236" s="129"/>
      <c r="M236" s="129"/>
      <c r="N236" s="129"/>
      <c r="O236" s="129"/>
      <c r="P236" s="129"/>
      <c r="Q236" s="129"/>
      <c r="R236" s="129"/>
      <c r="S236" s="129"/>
      <c r="T236" s="129"/>
      <c r="U236" s="129"/>
      <c r="V236" s="129"/>
      <c r="W236" s="129"/>
      <c r="X236" s="129"/>
      <c r="Y236" s="129"/>
      <c r="Z236" s="129"/>
    </row>
    <row r="237" ht="15.75" customHeight="1">
      <c r="A237" s="129"/>
      <c r="B237" s="129"/>
      <c r="C237" s="129"/>
      <c r="D237" s="129"/>
      <c r="E237" s="133"/>
      <c r="F237" s="133"/>
      <c r="G237" s="129"/>
      <c r="H237" s="129"/>
      <c r="I237" s="129"/>
      <c r="J237" s="129"/>
      <c r="K237" s="129"/>
      <c r="L237" s="129"/>
      <c r="M237" s="129"/>
      <c r="N237" s="129"/>
      <c r="O237" s="129"/>
      <c r="P237" s="129"/>
      <c r="Q237" s="129"/>
      <c r="R237" s="129"/>
      <c r="S237" s="129"/>
      <c r="T237" s="129"/>
      <c r="U237" s="129"/>
      <c r="V237" s="129"/>
      <c r="W237" s="129"/>
      <c r="X237" s="129"/>
      <c r="Y237" s="129"/>
      <c r="Z237" s="129"/>
    </row>
    <row r="238" ht="15.75" customHeight="1">
      <c r="A238" s="129"/>
      <c r="B238" s="129"/>
      <c r="C238" s="129"/>
      <c r="D238" s="129"/>
      <c r="E238" s="133"/>
      <c r="F238" s="133"/>
      <c r="G238" s="129"/>
      <c r="H238" s="129"/>
      <c r="I238" s="129"/>
      <c r="J238" s="129"/>
      <c r="K238" s="129"/>
      <c r="L238" s="129"/>
      <c r="M238" s="129"/>
      <c r="N238" s="129"/>
      <c r="O238" s="129"/>
      <c r="P238" s="129"/>
      <c r="Q238" s="129"/>
      <c r="R238" s="129"/>
      <c r="S238" s="129"/>
      <c r="T238" s="129"/>
      <c r="U238" s="129"/>
      <c r="V238" s="129"/>
      <c r="W238" s="129"/>
      <c r="X238" s="129"/>
      <c r="Y238" s="129"/>
      <c r="Z238" s="129"/>
    </row>
    <row r="239" ht="15.75" customHeight="1">
      <c r="A239" s="129"/>
      <c r="B239" s="129"/>
      <c r="C239" s="129"/>
      <c r="D239" s="129"/>
      <c r="E239" s="133"/>
      <c r="F239" s="133"/>
      <c r="G239" s="129"/>
      <c r="H239" s="129"/>
      <c r="I239" s="129"/>
      <c r="J239" s="129"/>
      <c r="K239" s="129"/>
      <c r="L239" s="129"/>
      <c r="M239" s="129"/>
      <c r="N239" s="129"/>
      <c r="O239" s="129"/>
      <c r="P239" s="129"/>
      <c r="Q239" s="129"/>
      <c r="R239" s="129"/>
      <c r="S239" s="129"/>
      <c r="T239" s="129"/>
      <c r="U239" s="129"/>
      <c r="V239" s="129"/>
      <c r="W239" s="129"/>
      <c r="X239" s="129"/>
      <c r="Y239" s="129"/>
      <c r="Z239" s="129"/>
    </row>
    <row r="240" ht="15.75" customHeight="1">
      <c r="A240" s="129"/>
      <c r="B240" s="129"/>
      <c r="C240" s="129"/>
      <c r="D240" s="129"/>
      <c r="E240" s="133"/>
      <c r="F240" s="133"/>
      <c r="G240" s="129"/>
      <c r="H240" s="129"/>
      <c r="I240" s="129"/>
      <c r="J240" s="129"/>
      <c r="K240" s="129"/>
      <c r="L240" s="129"/>
      <c r="M240" s="129"/>
      <c r="N240" s="129"/>
      <c r="O240" s="129"/>
      <c r="P240" s="129"/>
      <c r="Q240" s="129"/>
      <c r="R240" s="129"/>
      <c r="S240" s="129"/>
      <c r="T240" s="129"/>
      <c r="U240" s="129"/>
      <c r="V240" s="129"/>
      <c r="W240" s="129"/>
      <c r="X240" s="129"/>
      <c r="Y240" s="129"/>
      <c r="Z240" s="129"/>
    </row>
    <row r="241" ht="15.75" customHeight="1">
      <c r="A241" s="129"/>
      <c r="B241" s="129"/>
      <c r="C241" s="129"/>
      <c r="D241" s="129"/>
      <c r="E241" s="133"/>
      <c r="F241" s="133"/>
      <c r="G241" s="129"/>
      <c r="H241" s="129"/>
      <c r="I241" s="129"/>
      <c r="J241" s="129"/>
      <c r="K241" s="129"/>
      <c r="L241" s="129"/>
      <c r="M241" s="129"/>
      <c r="N241" s="129"/>
      <c r="O241" s="129"/>
      <c r="P241" s="129"/>
      <c r="Q241" s="129"/>
      <c r="R241" s="129"/>
      <c r="S241" s="129"/>
      <c r="T241" s="129"/>
      <c r="U241" s="129"/>
      <c r="V241" s="129"/>
      <c r="W241" s="129"/>
      <c r="X241" s="129"/>
      <c r="Y241" s="129"/>
      <c r="Z241" s="129"/>
    </row>
    <row r="242" ht="15.75" customHeight="1">
      <c r="A242" s="129"/>
      <c r="B242" s="129"/>
      <c r="C242" s="129"/>
      <c r="D242" s="129"/>
      <c r="E242" s="133"/>
      <c r="F242" s="133"/>
      <c r="G242" s="129"/>
      <c r="H242" s="129"/>
      <c r="I242" s="129"/>
      <c r="J242" s="129"/>
      <c r="K242" s="129"/>
      <c r="L242" s="129"/>
      <c r="M242" s="129"/>
      <c r="N242" s="129"/>
      <c r="O242" s="129"/>
      <c r="P242" s="129"/>
      <c r="Q242" s="129"/>
      <c r="R242" s="129"/>
      <c r="S242" s="129"/>
      <c r="T242" s="129"/>
      <c r="U242" s="129"/>
      <c r="V242" s="129"/>
      <c r="W242" s="129"/>
      <c r="X242" s="129"/>
      <c r="Y242" s="129"/>
      <c r="Z242" s="129"/>
    </row>
    <row r="243" ht="15.75" customHeight="1">
      <c r="A243" s="129"/>
      <c r="B243" s="129"/>
      <c r="C243" s="129"/>
      <c r="D243" s="129"/>
      <c r="E243" s="133"/>
      <c r="F243" s="133"/>
      <c r="G243" s="129"/>
      <c r="H243" s="129"/>
      <c r="I243" s="129"/>
      <c r="J243" s="129"/>
      <c r="K243" s="129"/>
      <c r="L243" s="129"/>
      <c r="M243" s="129"/>
      <c r="N243" s="129"/>
      <c r="O243" s="129"/>
      <c r="P243" s="129"/>
      <c r="Q243" s="129"/>
      <c r="R243" s="129"/>
      <c r="S243" s="129"/>
      <c r="T243" s="129"/>
      <c r="U243" s="129"/>
      <c r="V243" s="129"/>
      <c r="W243" s="129"/>
      <c r="X243" s="129"/>
      <c r="Y243" s="129"/>
      <c r="Z243" s="129"/>
    </row>
    <row r="244" ht="15.75" customHeight="1">
      <c r="A244" s="129"/>
      <c r="B244" s="129"/>
      <c r="C244" s="129"/>
      <c r="D244" s="129"/>
      <c r="E244" s="133"/>
      <c r="F244" s="133"/>
      <c r="G244" s="129"/>
      <c r="H244" s="129"/>
      <c r="I244" s="129"/>
      <c r="J244" s="129"/>
      <c r="K244" s="129"/>
      <c r="L244" s="129"/>
      <c r="M244" s="129"/>
      <c r="N244" s="129"/>
      <c r="O244" s="129"/>
      <c r="P244" s="129"/>
      <c r="Q244" s="129"/>
      <c r="R244" s="129"/>
      <c r="S244" s="129"/>
      <c r="T244" s="129"/>
      <c r="U244" s="129"/>
      <c r="V244" s="129"/>
      <c r="W244" s="129"/>
      <c r="X244" s="129"/>
      <c r="Y244" s="129"/>
      <c r="Z244" s="129"/>
    </row>
    <row r="245" ht="15.75" customHeight="1">
      <c r="A245" s="129"/>
      <c r="B245" s="129"/>
      <c r="C245" s="129"/>
      <c r="D245" s="129"/>
      <c r="E245" s="133"/>
      <c r="F245" s="133"/>
      <c r="G245" s="129"/>
      <c r="H245" s="129"/>
      <c r="I245" s="129"/>
      <c r="J245" s="129"/>
      <c r="K245" s="129"/>
      <c r="L245" s="129"/>
      <c r="M245" s="129"/>
      <c r="N245" s="129"/>
      <c r="O245" s="129"/>
      <c r="P245" s="129"/>
      <c r="Q245" s="129"/>
      <c r="R245" s="129"/>
      <c r="S245" s="129"/>
      <c r="T245" s="129"/>
      <c r="U245" s="129"/>
      <c r="V245" s="129"/>
      <c r="W245" s="129"/>
      <c r="X245" s="129"/>
      <c r="Y245" s="129"/>
      <c r="Z245" s="129"/>
    </row>
    <row r="246" ht="15.75" customHeight="1">
      <c r="A246" s="129"/>
      <c r="B246" s="129"/>
      <c r="C246" s="129"/>
      <c r="D246" s="129"/>
      <c r="E246" s="133"/>
      <c r="F246" s="133"/>
      <c r="G246" s="129"/>
      <c r="H246" s="129"/>
      <c r="I246" s="129"/>
      <c r="J246" s="129"/>
      <c r="K246" s="129"/>
      <c r="L246" s="129"/>
      <c r="M246" s="129"/>
      <c r="N246" s="129"/>
      <c r="O246" s="129"/>
      <c r="P246" s="129"/>
      <c r="Q246" s="129"/>
      <c r="R246" s="129"/>
      <c r="S246" s="129"/>
      <c r="T246" s="129"/>
      <c r="U246" s="129"/>
      <c r="V246" s="129"/>
      <c r="W246" s="129"/>
      <c r="X246" s="129"/>
      <c r="Y246" s="129"/>
      <c r="Z246" s="129"/>
    </row>
    <row r="247" ht="15.75" customHeight="1">
      <c r="A247" s="129"/>
      <c r="B247" s="129"/>
      <c r="C247" s="129"/>
      <c r="D247" s="129"/>
      <c r="E247" s="133"/>
      <c r="F247" s="133"/>
      <c r="G247" s="129"/>
      <c r="H247" s="129"/>
      <c r="I247" s="129"/>
      <c r="J247" s="129"/>
      <c r="K247" s="129"/>
      <c r="L247" s="129"/>
      <c r="M247" s="129"/>
      <c r="N247" s="129"/>
      <c r="O247" s="129"/>
      <c r="P247" s="129"/>
      <c r="Q247" s="129"/>
      <c r="R247" s="129"/>
      <c r="S247" s="129"/>
      <c r="T247" s="129"/>
      <c r="U247" s="129"/>
      <c r="V247" s="129"/>
      <c r="W247" s="129"/>
      <c r="X247" s="129"/>
      <c r="Y247" s="129"/>
      <c r="Z247" s="129"/>
    </row>
    <row r="248" ht="15.75" customHeight="1">
      <c r="A248" s="129"/>
      <c r="B248" s="129"/>
      <c r="C248" s="129"/>
      <c r="D248" s="129"/>
      <c r="E248" s="133"/>
      <c r="F248" s="133"/>
      <c r="G248" s="129"/>
      <c r="H248" s="129"/>
      <c r="I248" s="129"/>
      <c r="J248" s="129"/>
      <c r="K248" s="129"/>
      <c r="L248" s="129"/>
      <c r="M248" s="129"/>
      <c r="N248" s="129"/>
      <c r="O248" s="129"/>
      <c r="P248" s="129"/>
      <c r="Q248" s="129"/>
      <c r="R248" s="129"/>
      <c r="S248" s="129"/>
      <c r="T248" s="129"/>
      <c r="U248" s="129"/>
      <c r="V248" s="129"/>
      <c r="W248" s="129"/>
      <c r="X248" s="129"/>
      <c r="Y248" s="129"/>
      <c r="Z248" s="129"/>
    </row>
    <row r="249" ht="15.75" customHeight="1">
      <c r="A249" s="129"/>
      <c r="B249" s="129"/>
      <c r="C249" s="129"/>
      <c r="D249" s="129"/>
      <c r="E249" s="133"/>
      <c r="F249" s="133"/>
      <c r="G249" s="129"/>
      <c r="H249" s="129"/>
      <c r="I249" s="129"/>
      <c r="J249" s="129"/>
      <c r="K249" s="129"/>
      <c r="L249" s="129"/>
      <c r="M249" s="129"/>
      <c r="N249" s="129"/>
      <c r="O249" s="129"/>
      <c r="P249" s="129"/>
      <c r="Q249" s="129"/>
      <c r="R249" s="129"/>
      <c r="S249" s="129"/>
      <c r="T249" s="129"/>
      <c r="U249" s="129"/>
      <c r="V249" s="129"/>
      <c r="W249" s="129"/>
      <c r="X249" s="129"/>
      <c r="Y249" s="129"/>
      <c r="Z249" s="129"/>
    </row>
    <row r="250" ht="15.75" customHeight="1">
      <c r="A250" s="129"/>
      <c r="B250" s="129"/>
      <c r="C250" s="129"/>
      <c r="D250" s="129"/>
      <c r="E250" s="133"/>
      <c r="F250" s="133"/>
      <c r="G250" s="129"/>
      <c r="H250" s="129"/>
      <c r="I250" s="129"/>
      <c r="J250" s="129"/>
      <c r="K250" s="129"/>
      <c r="L250" s="129"/>
      <c r="M250" s="129"/>
      <c r="N250" s="129"/>
      <c r="O250" s="129"/>
      <c r="P250" s="129"/>
      <c r="Q250" s="129"/>
      <c r="R250" s="129"/>
      <c r="S250" s="129"/>
      <c r="T250" s="129"/>
      <c r="U250" s="129"/>
      <c r="V250" s="129"/>
      <c r="W250" s="129"/>
      <c r="X250" s="129"/>
      <c r="Y250" s="129"/>
      <c r="Z250" s="129"/>
    </row>
    <row r="251" ht="15.75" customHeight="1">
      <c r="A251" s="129"/>
      <c r="B251" s="129"/>
      <c r="C251" s="129"/>
      <c r="D251" s="129"/>
      <c r="E251" s="133"/>
      <c r="F251" s="133"/>
      <c r="G251" s="129"/>
      <c r="H251" s="129"/>
      <c r="I251" s="129"/>
      <c r="J251" s="129"/>
      <c r="K251" s="129"/>
      <c r="L251" s="129"/>
      <c r="M251" s="129"/>
      <c r="N251" s="129"/>
      <c r="O251" s="129"/>
      <c r="P251" s="129"/>
      <c r="Q251" s="129"/>
      <c r="R251" s="129"/>
      <c r="S251" s="129"/>
      <c r="T251" s="129"/>
      <c r="U251" s="129"/>
      <c r="V251" s="129"/>
      <c r="W251" s="129"/>
      <c r="X251" s="129"/>
      <c r="Y251" s="129"/>
      <c r="Z251" s="129"/>
    </row>
    <row r="252" ht="15.75" customHeight="1">
      <c r="A252" s="129"/>
      <c r="B252" s="129"/>
      <c r="C252" s="129"/>
      <c r="D252" s="129"/>
      <c r="E252" s="133"/>
      <c r="F252" s="133"/>
      <c r="G252" s="129"/>
      <c r="H252" s="129"/>
      <c r="I252" s="129"/>
      <c r="J252" s="129"/>
      <c r="K252" s="129"/>
      <c r="L252" s="129"/>
      <c r="M252" s="129"/>
      <c r="N252" s="129"/>
      <c r="O252" s="129"/>
      <c r="P252" s="129"/>
      <c r="Q252" s="129"/>
      <c r="R252" s="129"/>
      <c r="S252" s="129"/>
      <c r="T252" s="129"/>
      <c r="U252" s="129"/>
      <c r="V252" s="129"/>
      <c r="W252" s="129"/>
      <c r="X252" s="129"/>
      <c r="Y252" s="129"/>
      <c r="Z252" s="129"/>
    </row>
    <row r="253" ht="15.75" customHeight="1">
      <c r="A253" s="129"/>
      <c r="B253" s="129"/>
      <c r="C253" s="129"/>
      <c r="D253" s="129"/>
      <c r="E253" s="133"/>
      <c r="F253" s="133"/>
      <c r="G253" s="129"/>
      <c r="H253" s="129"/>
      <c r="I253" s="129"/>
      <c r="J253" s="129"/>
      <c r="K253" s="129"/>
      <c r="L253" s="129"/>
      <c r="M253" s="129"/>
      <c r="N253" s="129"/>
      <c r="O253" s="129"/>
      <c r="P253" s="129"/>
      <c r="Q253" s="129"/>
      <c r="R253" s="129"/>
      <c r="S253" s="129"/>
      <c r="T253" s="129"/>
      <c r="U253" s="129"/>
      <c r="V253" s="129"/>
      <c r="W253" s="129"/>
      <c r="X253" s="129"/>
      <c r="Y253" s="129"/>
      <c r="Z253" s="129"/>
    </row>
    <row r="254" ht="15.75" customHeight="1">
      <c r="A254" s="129"/>
      <c r="B254" s="129"/>
      <c r="C254" s="129"/>
      <c r="D254" s="129"/>
      <c r="E254" s="133"/>
      <c r="F254" s="133"/>
      <c r="G254" s="129"/>
      <c r="H254" s="129"/>
      <c r="I254" s="129"/>
      <c r="J254" s="129"/>
      <c r="K254" s="129"/>
      <c r="L254" s="129"/>
      <c r="M254" s="129"/>
      <c r="N254" s="129"/>
      <c r="O254" s="129"/>
      <c r="P254" s="129"/>
      <c r="Q254" s="129"/>
      <c r="R254" s="129"/>
      <c r="S254" s="129"/>
      <c r="T254" s="129"/>
      <c r="U254" s="129"/>
      <c r="V254" s="129"/>
      <c r="W254" s="129"/>
      <c r="X254" s="129"/>
      <c r="Y254" s="129"/>
      <c r="Z254" s="129"/>
    </row>
    <row r="255" ht="15.75" customHeight="1">
      <c r="A255" s="129"/>
      <c r="B255" s="129"/>
      <c r="C255" s="129"/>
      <c r="D255" s="129"/>
      <c r="E255" s="133"/>
      <c r="F255" s="133"/>
      <c r="G255" s="129"/>
      <c r="H255" s="129"/>
      <c r="I255" s="129"/>
      <c r="J255" s="129"/>
      <c r="K255" s="129"/>
      <c r="L255" s="129"/>
      <c r="M255" s="129"/>
      <c r="N255" s="129"/>
      <c r="O255" s="129"/>
      <c r="P255" s="129"/>
      <c r="Q255" s="129"/>
      <c r="R255" s="129"/>
      <c r="S255" s="129"/>
      <c r="T255" s="129"/>
      <c r="U255" s="129"/>
      <c r="V255" s="129"/>
      <c r="W255" s="129"/>
      <c r="X255" s="129"/>
      <c r="Y255" s="129"/>
      <c r="Z255" s="129"/>
    </row>
    <row r="256" ht="15.75" customHeight="1">
      <c r="A256" s="129"/>
      <c r="B256" s="129"/>
      <c r="C256" s="129"/>
      <c r="D256" s="129"/>
      <c r="E256" s="133"/>
      <c r="F256" s="133"/>
      <c r="G256" s="129"/>
      <c r="H256" s="129"/>
      <c r="I256" s="129"/>
      <c r="J256" s="129"/>
      <c r="K256" s="129"/>
      <c r="L256" s="129"/>
      <c r="M256" s="129"/>
      <c r="N256" s="129"/>
      <c r="O256" s="129"/>
      <c r="P256" s="129"/>
      <c r="Q256" s="129"/>
      <c r="R256" s="129"/>
      <c r="S256" s="129"/>
      <c r="T256" s="129"/>
      <c r="U256" s="129"/>
      <c r="V256" s="129"/>
      <c r="W256" s="129"/>
      <c r="X256" s="129"/>
      <c r="Y256" s="129"/>
      <c r="Z256" s="129"/>
    </row>
    <row r="257" ht="15.75" customHeight="1">
      <c r="A257" s="129"/>
      <c r="B257" s="129"/>
      <c r="C257" s="129"/>
      <c r="D257" s="129"/>
      <c r="E257" s="133"/>
      <c r="F257" s="133"/>
      <c r="G257" s="129"/>
      <c r="H257" s="129"/>
      <c r="I257" s="129"/>
      <c r="J257" s="129"/>
      <c r="K257" s="129"/>
      <c r="L257" s="129"/>
      <c r="M257" s="129"/>
      <c r="N257" s="129"/>
      <c r="O257" s="129"/>
      <c r="P257" s="129"/>
      <c r="Q257" s="129"/>
      <c r="R257" s="129"/>
      <c r="S257" s="129"/>
      <c r="T257" s="129"/>
      <c r="U257" s="129"/>
      <c r="V257" s="129"/>
      <c r="W257" s="129"/>
      <c r="X257" s="129"/>
      <c r="Y257" s="129"/>
      <c r="Z257" s="129"/>
    </row>
    <row r="258" ht="15.75" customHeight="1">
      <c r="A258" s="129"/>
      <c r="B258" s="129"/>
      <c r="C258" s="129"/>
      <c r="D258" s="129"/>
      <c r="E258" s="133"/>
      <c r="F258" s="133"/>
      <c r="G258" s="129"/>
      <c r="H258" s="129"/>
      <c r="I258" s="129"/>
      <c r="J258" s="129"/>
      <c r="K258" s="129"/>
      <c r="L258" s="129"/>
      <c r="M258" s="129"/>
      <c r="N258" s="129"/>
      <c r="O258" s="129"/>
      <c r="P258" s="129"/>
      <c r="Q258" s="129"/>
      <c r="R258" s="129"/>
      <c r="S258" s="129"/>
      <c r="T258" s="129"/>
      <c r="U258" s="129"/>
      <c r="V258" s="129"/>
      <c r="W258" s="129"/>
      <c r="X258" s="129"/>
      <c r="Y258" s="129"/>
      <c r="Z258" s="129"/>
    </row>
    <row r="259" ht="15.75" customHeight="1">
      <c r="A259" s="129"/>
      <c r="B259" s="129"/>
      <c r="C259" s="129"/>
      <c r="D259" s="129"/>
      <c r="E259" s="133"/>
      <c r="F259" s="133"/>
      <c r="G259" s="129"/>
      <c r="H259" s="129"/>
      <c r="I259" s="129"/>
      <c r="J259" s="129"/>
      <c r="K259" s="129"/>
      <c r="L259" s="129"/>
      <c r="M259" s="129"/>
      <c r="N259" s="129"/>
      <c r="O259" s="129"/>
      <c r="P259" s="129"/>
      <c r="Q259" s="129"/>
      <c r="R259" s="129"/>
      <c r="S259" s="129"/>
      <c r="T259" s="129"/>
      <c r="U259" s="129"/>
      <c r="V259" s="129"/>
      <c r="W259" s="129"/>
      <c r="X259" s="129"/>
      <c r="Y259" s="129"/>
      <c r="Z259" s="129"/>
    </row>
    <row r="260" ht="15.75" customHeight="1">
      <c r="A260" s="129"/>
      <c r="B260" s="129"/>
      <c r="C260" s="129"/>
      <c r="D260" s="129"/>
      <c r="E260" s="133"/>
      <c r="F260" s="133"/>
      <c r="G260" s="129"/>
      <c r="H260" s="129"/>
      <c r="I260" s="129"/>
      <c r="J260" s="129"/>
      <c r="K260" s="129"/>
      <c r="L260" s="129"/>
      <c r="M260" s="129"/>
      <c r="N260" s="129"/>
      <c r="O260" s="129"/>
      <c r="P260" s="129"/>
      <c r="Q260" s="129"/>
      <c r="R260" s="129"/>
      <c r="S260" s="129"/>
      <c r="T260" s="129"/>
      <c r="U260" s="129"/>
      <c r="V260" s="129"/>
      <c r="W260" s="129"/>
      <c r="X260" s="129"/>
      <c r="Y260" s="129"/>
      <c r="Z260" s="129"/>
    </row>
    <row r="261" ht="15.75" customHeight="1">
      <c r="A261" s="129"/>
      <c r="B261" s="129"/>
      <c r="C261" s="129"/>
      <c r="D261" s="129"/>
      <c r="E261" s="133"/>
      <c r="F261" s="133"/>
      <c r="G261" s="129"/>
      <c r="H261" s="129"/>
      <c r="I261" s="129"/>
      <c r="J261" s="129"/>
      <c r="K261" s="129"/>
      <c r="L261" s="129"/>
      <c r="M261" s="129"/>
      <c r="N261" s="129"/>
      <c r="O261" s="129"/>
      <c r="P261" s="129"/>
      <c r="Q261" s="129"/>
      <c r="R261" s="129"/>
      <c r="S261" s="129"/>
      <c r="T261" s="129"/>
      <c r="U261" s="129"/>
      <c r="V261" s="129"/>
      <c r="W261" s="129"/>
      <c r="X261" s="129"/>
      <c r="Y261" s="129"/>
      <c r="Z261" s="129"/>
    </row>
    <row r="262" ht="15.75" customHeight="1">
      <c r="A262" s="129"/>
      <c r="B262" s="129"/>
      <c r="C262" s="129"/>
      <c r="D262" s="129"/>
      <c r="E262" s="133"/>
      <c r="F262" s="133"/>
      <c r="G262" s="129"/>
      <c r="H262" s="129"/>
      <c r="I262" s="129"/>
      <c r="J262" s="129"/>
      <c r="K262" s="129"/>
      <c r="L262" s="129"/>
      <c r="M262" s="129"/>
      <c r="N262" s="129"/>
      <c r="O262" s="129"/>
      <c r="P262" s="129"/>
      <c r="Q262" s="129"/>
      <c r="R262" s="129"/>
      <c r="S262" s="129"/>
      <c r="T262" s="129"/>
      <c r="U262" s="129"/>
      <c r="V262" s="129"/>
      <c r="W262" s="129"/>
      <c r="X262" s="129"/>
      <c r="Y262" s="129"/>
      <c r="Z262" s="129"/>
    </row>
    <row r="263" ht="15.75" customHeight="1">
      <c r="A263" s="129"/>
      <c r="B263" s="129"/>
      <c r="C263" s="129"/>
      <c r="D263" s="129"/>
      <c r="E263" s="133"/>
      <c r="F263" s="133"/>
      <c r="G263" s="129"/>
      <c r="H263" s="129"/>
      <c r="I263" s="129"/>
      <c r="J263" s="129"/>
      <c r="K263" s="129"/>
      <c r="L263" s="129"/>
      <c r="M263" s="129"/>
      <c r="N263" s="129"/>
      <c r="O263" s="129"/>
      <c r="P263" s="129"/>
      <c r="Q263" s="129"/>
      <c r="R263" s="129"/>
      <c r="S263" s="129"/>
      <c r="T263" s="129"/>
      <c r="U263" s="129"/>
      <c r="V263" s="129"/>
      <c r="W263" s="129"/>
      <c r="X263" s="129"/>
      <c r="Y263" s="129"/>
      <c r="Z263" s="129"/>
    </row>
    <row r="264" ht="15.75" customHeight="1">
      <c r="A264" s="129"/>
      <c r="B264" s="129"/>
      <c r="C264" s="129"/>
      <c r="D264" s="129"/>
      <c r="E264" s="133"/>
      <c r="F264" s="133"/>
      <c r="G264" s="129"/>
      <c r="H264" s="129"/>
      <c r="I264" s="129"/>
      <c r="J264" s="129"/>
      <c r="K264" s="129"/>
      <c r="L264" s="129"/>
      <c r="M264" s="129"/>
      <c r="N264" s="129"/>
      <c r="O264" s="129"/>
      <c r="P264" s="129"/>
      <c r="Q264" s="129"/>
      <c r="R264" s="129"/>
      <c r="S264" s="129"/>
      <c r="T264" s="129"/>
      <c r="U264" s="129"/>
      <c r="V264" s="129"/>
      <c r="W264" s="129"/>
      <c r="X264" s="129"/>
      <c r="Y264" s="129"/>
      <c r="Z264" s="129"/>
    </row>
    <row r="265" ht="15.75" customHeight="1">
      <c r="A265" s="129"/>
      <c r="B265" s="129"/>
      <c r="C265" s="129"/>
      <c r="D265" s="129"/>
      <c r="E265" s="133"/>
      <c r="F265" s="133"/>
      <c r="G265" s="129"/>
      <c r="H265" s="129"/>
      <c r="I265" s="129"/>
      <c r="J265" s="129"/>
      <c r="K265" s="129"/>
      <c r="L265" s="129"/>
      <c r="M265" s="129"/>
      <c r="N265" s="129"/>
      <c r="O265" s="129"/>
      <c r="P265" s="129"/>
      <c r="Q265" s="129"/>
      <c r="R265" s="129"/>
      <c r="S265" s="129"/>
      <c r="T265" s="129"/>
      <c r="U265" s="129"/>
      <c r="V265" s="129"/>
      <c r="W265" s="129"/>
      <c r="X265" s="129"/>
      <c r="Y265" s="129"/>
      <c r="Z265" s="129"/>
    </row>
    <row r="266" ht="15.75" customHeight="1">
      <c r="A266" s="129"/>
      <c r="B266" s="129"/>
      <c r="C266" s="129"/>
      <c r="D266" s="129"/>
      <c r="E266" s="133"/>
      <c r="F266" s="133"/>
      <c r="G266" s="129"/>
      <c r="H266" s="129"/>
      <c r="I266" s="129"/>
      <c r="J266" s="129"/>
      <c r="K266" s="129"/>
      <c r="L266" s="129"/>
      <c r="M266" s="129"/>
      <c r="N266" s="129"/>
      <c r="O266" s="129"/>
      <c r="P266" s="129"/>
      <c r="Q266" s="129"/>
      <c r="R266" s="129"/>
      <c r="S266" s="129"/>
      <c r="T266" s="129"/>
      <c r="U266" s="129"/>
      <c r="V266" s="129"/>
      <c r="W266" s="129"/>
      <c r="X266" s="129"/>
      <c r="Y266" s="129"/>
      <c r="Z266" s="129"/>
    </row>
    <row r="267" ht="15.75" customHeight="1">
      <c r="A267" s="129"/>
      <c r="B267" s="129"/>
      <c r="C267" s="129"/>
      <c r="D267" s="129"/>
      <c r="E267" s="133"/>
      <c r="F267" s="133"/>
      <c r="G267" s="129"/>
      <c r="H267" s="129"/>
      <c r="I267" s="129"/>
      <c r="J267" s="129"/>
      <c r="K267" s="129"/>
      <c r="L267" s="129"/>
      <c r="M267" s="129"/>
      <c r="N267" s="129"/>
      <c r="O267" s="129"/>
      <c r="P267" s="129"/>
      <c r="Q267" s="129"/>
      <c r="R267" s="129"/>
      <c r="S267" s="129"/>
      <c r="T267" s="129"/>
      <c r="U267" s="129"/>
      <c r="V267" s="129"/>
      <c r="W267" s="129"/>
      <c r="X267" s="129"/>
      <c r="Y267" s="129"/>
      <c r="Z267" s="129"/>
    </row>
    <row r="268" ht="15.75" customHeight="1">
      <c r="A268" s="129"/>
      <c r="B268" s="129"/>
      <c r="C268" s="129"/>
      <c r="D268" s="129"/>
      <c r="E268" s="133"/>
      <c r="F268" s="133"/>
      <c r="G268" s="129"/>
      <c r="H268" s="129"/>
      <c r="I268" s="129"/>
      <c r="J268" s="129"/>
      <c r="K268" s="129"/>
      <c r="L268" s="129"/>
      <c r="M268" s="129"/>
      <c r="N268" s="129"/>
      <c r="O268" s="129"/>
      <c r="P268" s="129"/>
      <c r="Q268" s="129"/>
      <c r="R268" s="129"/>
      <c r="S268" s="129"/>
      <c r="T268" s="129"/>
      <c r="U268" s="129"/>
      <c r="V268" s="129"/>
      <c r="W268" s="129"/>
      <c r="X268" s="129"/>
      <c r="Y268" s="129"/>
      <c r="Z268" s="129"/>
    </row>
    <row r="269" ht="15.75" customHeight="1">
      <c r="A269" s="129"/>
      <c r="B269" s="129"/>
      <c r="C269" s="129"/>
      <c r="D269" s="129"/>
      <c r="E269" s="133"/>
      <c r="F269" s="133"/>
      <c r="G269" s="129"/>
      <c r="H269" s="129"/>
      <c r="I269" s="129"/>
      <c r="J269" s="129"/>
      <c r="K269" s="129"/>
      <c r="L269" s="129"/>
      <c r="M269" s="129"/>
      <c r="N269" s="129"/>
      <c r="O269" s="129"/>
      <c r="P269" s="129"/>
      <c r="Q269" s="129"/>
      <c r="R269" s="129"/>
      <c r="S269" s="129"/>
      <c r="T269" s="129"/>
      <c r="U269" s="129"/>
      <c r="V269" s="129"/>
      <c r="W269" s="129"/>
      <c r="X269" s="129"/>
      <c r="Y269" s="129"/>
      <c r="Z269" s="129"/>
    </row>
    <row r="270" ht="15.75" customHeight="1">
      <c r="A270" s="129"/>
      <c r="B270" s="129"/>
      <c r="C270" s="129"/>
      <c r="D270" s="129"/>
      <c r="E270" s="133"/>
      <c r="F270" s="133"/>
      <c r="G270" s="129"/>
      <c r="H270" s="129"/>
      <c r="I270" s="129"/>
      <c r="J270" s="129"/>
      <c r="K270" s="129"/>
      <c r="L270" s="129"/>
      <c r="M270" s="129"/>
      <c r="N270" s="129"/>
      <c r="O270" s="129"/>
      <c r="P270" s="129"/>
      <c r="Q270" s="129"/>
      <c r="R270" s="129"/>
      <c r="S270" s="129"/>
      <c r="T270" s="129"/>
      <c r="U270" s="129"/>
      <c r="V270" s="129"/>
      <c r="W270" s="129"/>
      <c r="X270" s="129"/>
      <c r="Y270" s="129"/>
      <c r="Z270" s="129"/>
    </row>
    <row r="271" ht="15.75" customHeight="1">
      <c r="A271" s="129"/>
      <c r="B271" s="129"/>
      <c r="C271" s="129"/>
      <c r="D271" s="129"/>
      <c r="E271" s="133"/>
      <c r="F271" s="133"/>
      <c r="G271" s="129"/>
      <c r="H271" s="129"/>
      <c r="I271" s="129"/>
      <c r="J271" s="129"/>
      <c r="K271" s="129"/>
      <c r="L271" s="129"/>
      <c r="M271" s="129"/>
      <c r="N271" s="129"/>
      <c r="O271" s="129"/>
      <c r="P271" s="129"/>
      <c r="Q271" s="129"/>
      <c r="R271" s="129"/>
      <c r="S271" s="129"/>
      <c r="T271" s="129"/>
      <c r="U271" s="129"/>
      <c r="V271" s="129"/>
      <c r="W271" s="129"/>
      <c r="X271" s="129"/>
      <c r="Y271" s="129"/>
      <c r="Z271" s="129"/>
    </row>
    <row r="272" ht="15.75" customHeight="1">
      <c r="A272" s="129"/>
      <c r="B272" s="129"/>
      <c r="C272" s="129"/>
      <c r="D272" s="129"/>
      <c r="E272" s="133"/>
      <c r="F272" s="133"/>
      <c r="G272" s="129"/>
      <c r="H272" s="129"/>
      <c r="I272" s="129"/>
      <c r="J272" s="129"/>
      <c r="K272" s="129"/>
      <c r="L272" s="129"/>
      <c r="M272" s="129"/>
      <c r="N272" s="129"/>
      <c r="O272" s="129"/>
      <c r="P272" s="129"/>
      <c r="Q272" s="129"/>
      <c r="R272" s="129"/>
      <c r="S272" s="129"/>
      <c r="T272" s="129"/>
      <c r="U272" s="129"/>
      <c r="V272" s="129"/>
      <c r="W272" s="129"/>
      <c r="X272" s="129"/>
      <c r="Y272" s="129"/>
      <c r="Z272" s="129"/>
    </row>
    <row r="273" ht="15.75" customHeight="1">
      <c r="A273" s="129"/>
      <c r="B273" s="129"/>
      <c r="C273" s="129"/>
      <c r="D273" s="129"/>
      <c r="E273" s="133"/>
      <c r="F273" s="133"/>
      <c r="G273" s="129"/>
      <c r="H273" s="129"/>
      <c r="I273" s="129"/>
      <c r="J273" s="129"/>
      <c r="K273" s="129"/>
      <c r="L273" s="129"/>
      <c r="M273" s="129"/>
      <c r="N273" s="129"/>
      <c r="O273" s="129"/>
      <c r="P273" s="129"/>
      <c r="Q273" s="129"/>
      <c r="R273" s="129"/>
      <c r="S273" s="129"/>
      <c r="T273" s="129"/>
      <c r="U273" s="129"/>
      <c r="V273" s="129"/>
      <c r="W273" s="129"/>
      <c r="X273" s="129"/>
      <c r="Y273" s="129"/>
      <c r="Z273" s="129"/>
    </row>
    <row r="274" ht="15.75" customHeight="1">
      <c r="A274" s="129"/>
      <c r="B274" s="129"/>
      <c r="C274" s="129"/>
      <c r="D274" s="129"/>
      <c r="E274" s="133"/>
      <c r="F274" s="133"/>
      <c r="G274" s="129"/>
      <c r="H274" s="129"/>
      <c r="I274" s="129"/>
      <c r="J274" s="129"/>
      <c r="K274" s="129"/>
      <c r="L274" s="129"/>
      <c r="M274" s="129"/>
      <c r="N274" s="129"/>
      <c r="O274" s="129"/>
      <c r="P274" s="129"/>
      <c r="Q274" s="129"/>
      <c r="R274" s="129"/>
      <c r="S274" s="129"/>
      <c r="T274" s="129"/>
      <c r="U274" s="129"/>
      <c r="V274" s="129"/>
      <c r="W274" s="129"/>
      <c r="X274" s="129"/>
      <c r="Y274" s="129"/>
      <c r="Z274" s="129"/>
    </row>
    <row r="275" ht="15.75" customHeight="1">
      <c r="A275" s="129"/>
      <c r="B275" s="129"/>
      <c r="C275" s="129"/>
      <c r="D275" s="129"/>
      <c r="E275" s="133"/>
      <c r="F275" s="133"/>
      <c r="G275" s="129"/>
      <c r="H275" s="129"/>
      <c r="I275" s="129"/>
      <c r="J275" s="129"/>
      <c r="K275" s="129"/>
      <c r="L275" s="129"/>
      <c r="M275" s="129"/>
      <c r="N275" s="129"/>
      <c r="O275" s="129"/>
      <c r="P275" s="129"/>
      <c r="Q275" s="129"/>
      <c r="R275" s="129"/>
      <c r="S275" s="129"/>
      <c r="T275" s="129"/>
      <c r="U275" s="129"/>
      <c r="V275" s="129"/>
      <c r="W275" s="129"/>
      <c r="X275" s="129"/>
      <c r="Y275" s="129"/>
      <c r="Z275" s="129"/>
    </row>
    <row r="276" ht="15.75" customHeight="1">
      <c r="A276" s="129"/>
      <c r="B276" s="129"/>
      <c r="C276" s="129"/>
      <c r="D276" s="129"/>
      <c r="E276" s="133"/>
      <c r="F276" s="133"/>
      <c r="G276" s="129"/>
      <c r="H276" s="129"/>
      <c r="I276" s="129"/>
      <c r="J276" s="129"/>
      <c r="K276" s="129"/>
      <c r="L276" s="129"/>
      <c r="M276" s="129"/>
      <c r="N276" s="129"/>
      <c r="O276" s="129"/>
      <c r="P276" s="129"/>
      <c r="Q276" s="129"/>
      <c r="R276" s="129"/>
      <c r="S276" s="129"/>
      <c r="T276" s="129"/>
      <c r="U276" s="129"/>
      <c r="V276" s="129"/>
      <c r="W276" s="129"/>
      <c r="X276" s="129"/>
      <c r="Y276" s="129"/>
      <c r="Z276" s="129"/>
    </row>
    <row r="277" ht="15.75" customHeight="1">
      <c r="A277" s="129"/>
      <c r="B277" s="129"/>
      <c r="C277" s="129"/>
      <c r="D277" s="129"/>
      <c r="E277" s="133"/>
      <c r="F277" s="133"/>
      <c r="G277" s="129"/>
      <c r="H277" s="129"/>
      <c r="I277" s="129"/>
      <c r="J277" s="129"/>
      <c r="K277" s="129"/>
      <c r="L277" s="129"/>
      <c r="M277" s="129"/>
      <c r="N277" s="129"/>
      <c r="O277" s="129"/>
      <c r="P277" s="129"/>
      <c r="Q277" s="129"/>
      <c r="R277" s="129"/>
      <c r="S277" s="129"/>
      <c r="T277" s="129"/>
      <c r="U277" s="129"/>
      <c r="V277" s="129"/>
      <c r="W277" s="129"/>
      <c r="X277" s="129"/>
      <c r="Y277" s="129"/>
      <c r="Z277" s="129"/>
    </row>
    <row r="278" ht="15.75" customHeight="1">
      <c r="A278" s="129"/>
      <c r="B278" s="129"/>
      <c r="C278" s="129"/>
      <c r="D278" s="129"/>
      <c r="E278" s="133"/>
      <c r="F278" s="133"/>
      <c r="G278" s="129"/>
      <c r="H278" s="129"/>
      <c r="I278" s="129"/>
      <c r="J278" s="129"/>
      <c r="K278" s="129"/>
      <c r="L278" s="129"/>
      <c r="M278" s="129"/>
      <c r="N278" s="129"/>
      <c r="O278" s="129"/>
      <c r="P278" s="129"/>
      <c r="Q278" s="129"/>
      <c r="R278" s="129"/>
      <c r="S278" s="129"/>
      <c r="T278" s="129"/>
      <c r="U278" s="129"/>
      <c r="V278" s="129"/>
      <c r="W278" s="129"/>
      <c r="X278" s="129"/>
      <c r="Y278" s="129"/>
      <c r="Z278" s="129"/>
    </row>
    <row r="279" ht="15.75" customHeight="1">
      <c r="A279" s="129"/>
      <c r="B279" s="129"/>
      <c r="C279" s="129"/>
      <c r="D279" s="129"/>
      <c r="E279" s="133"/>
      <c r="F279" s="133"/>
      <c r="G279" s="129"/>
      <c r="H279" s="129"/>
      <c r="I279" s="129"/>
      <c r="J279" s="129"/>
      <c r="K279" s="129"/>
      <c r="L279" s="129"/>
      <c r="M279" s="129"/>
      <c r="N279" s="129"/>
      <c r="O279" s="129"/>
      <c r="P279" s="129"/>
      <c r="Q279" s="129"/>
      <c r="R279" s="129"/>
      <c r="S279" s="129"/>
      <c r="T279" s="129"/>
      <c r="U279" s="129"/>
      <c r="V279" s="129"/>
      <c r="W279" s="129"/>
      <c r="X279" s="129"/>
      <c r="Y279" s="129"/>
      <c r="Z279" s="129"/>
    </row>
    <row r="280" ht="15.75" customHeight="1">
      <c r="A280" s="129"/>
      <c r="B280" s="129"/>
      <c r="C280" s="129"/>
      <c r="D280" s="129"/>
      <c r="E280" s="133"/>
      <c r="F280" s="133"/>
      <c r="G280" s="129"/>
      <c r="H280" s="129"/>
      <c r="I280" s="129"/>
      <c r="J280" s="129"/>
      <c r="K280" s="129"/>
      <c r="L280" s="129"/>
      <c r="M280" s="129"/>
      <c r="N280" s="129"/>
      <c r="O280" s="129"/>
      <c r="P280" s="129"/>
      <c r="Q280" s="129"/>
      <c r="R280" s="129"/>
      <c r="S280" s="129"/>
      <c r="T280" s="129"/>
      <c r="U280" s="129"/>
      <c r="V280" s="129"/>
      <c r="W280" s="129"/>
      <c r="X280" s="129"/>
      <c r="Y280" s="129"/>
      <c r="Z280" s="129"/>
    </row>
    <row r="281" ht="15.75" customHeight="1">
      <c r="A281" s="129"/>
      <c r="B281" s="129"/>
      <c r="C281" s="129"/>
      <c r="D281" s="129"/>
      <c r="E281" s="133"/>
      <c r="F281" s="133"/>
      <c r="G281" s="129"/>
      <c r="H281" s="129"/>
      <c r="I281" s="129"/>
      <c r="J281" s="129"/>
      <c r="K281" s="129"/>
      <c r="L281" s="129"/>
      <c r="M281" s="129"/>
      <c r="N281" s="129"/>
      <c r="O281" s="129"/>
      <c r="P281" s="129"/>
      <c r="Q281" s="129"/>
      <c r="R281" s="129"/>
      <c r="S281" s="129"/>
      <c r="T281" s="129"/>
      <c r="U281" s="129"/>
      <c r="V281" s="129"/>
      <c r="W281" s="129"/>
      <c r="X281" s="129"/>
      <c r="Y281" s="129"/>
      <c r="Z281" s="129"/>
    </row>
    <row r="282" ht="15.75" customHeight="1">
      <c r="A282" s="129"/>
      <c r="B282" s="129"/>
      <c r="C282" s="129"/>
      <c r="D282" s="129"/>
      <c r="E282" s="133"/>
      <c r="F282" s="133"/>
      <c r="G282" s="129"/>
      <c r="H282" s="129"/>
      <c r="I282" s="129"/>
      <c r="J282" s="129"/>
      <c r="K282" s="129"/>
      <c r="L282" s="129"/>
      <c r="M282" s="129"/>
      <c r="N282" s="129"/>
      <c r="O282" s="129"/>
      <c r="P282" s="129"/>
      <c r="Q282" s="129"/>
      <c r="R282" s="129"/>
      <c r="S282" s="129"/>
      <c r="T282" s="129"/>
      <c r="U282" s="129"/>
      <c r="V282" s="129"/>
      <c r="W282" s="129"/>
      <c r="X282" s="129"/>
      <c r="Y282" s="129"/>
      <c r="Z282" s="129"/>
    </row>
    <row r="283" ht="15.75" customHeight="1">
      <c r="A283" s="129"/>
      <c r="B283" s="129"/>
      <c r="C283" s="129"/>
      <c r="D283" s="129"/>
      <c r="E283" s="133"/>
      <c r="F283" s="133"/>
      <c r="G283" s="129"/>
      <c r="H283" s="129"/>
      <c r="I283" s="129"/>
      <c r="J283" s="129"/>
      <c r="K283" s="129"/>
      <c r="L283" s="129"/>
      <c r="M283" s="129"/>
      <c r="N283" s="129"/>
      <c r="O283" s="129"/>
      <c r="P283" s="129"/>
      <c r="Q283" s="129"/>
      <c r="R283" s="129"/>
      <c r="S283" s="129"/>
      <c r="T283" s="129"/>
      <c r="U283" s="129"/>
      <c r="V283" s="129"/>
      <c r="W283" s="129"/>
      <c r="X283" s="129"/>
      <c r="Y283" s="129"/>
      <c r="Z283" s="129"/>
    </row>
    <row r="284" ht="15.75" customHeight="1">
      <c r="A284" s="129"/>
      <c r="B284" s="129"/>
      <c r="C284" s="129"/>
      <c r="D284" s="129"/>
      <c r="E284" s="133"/>
      <c r="F284" s="133"/>
      <c r="G284" s="129"/>
      <c r="H284" s="129"/>
      <c r="I284" s="129"/>
      <c r="J284" s="129"/>
      <c r="K284" s="129"/>
      <c r="L284" s="129"/>
      <c r="M284" s="129"/>
      <c r="N284" s="129"/>
      <c r="O284" s="129"/>
      <c r="P284" s="129"/>
      <c r="Q284" s="129"/>
      <c r="R284" s="129"/>
      <c r="S284" s="129"/>
      <c r="T284" s="129"/>
      <c r="U284" s="129"/>
      <c r="V284" s="129"/>
      <c r="W284" s="129"/>
      <c r="X284" s="129"/>
      <c r="Y284" s="129"/>
      <c r="Z284" s="129"/>
    </row>
    <row r="285" ht="15.75" customHeight="1">
      <c r="A285" s="129"/>
      <c r="B285" s="129"/>
      <c r="C285" s="129"/>
      <c r="D285" s="129"/>
      <c r="E285" s="133"/>
      <c r="F285" s="133"/>
      <c r="G285" s="129"/>
      <c r="H285" s="129"/>
      <c r="I285" s="129"/>
      <c r="J285" s="129"/>
      <c r="K285" s="129"/>
      <c r="L285" s="129"/>
      <c r="M285" s="129"/>
      <c r="N285" s="129"/>
      <c r="O285" s="129"/>
      <c r="P285" s="129"/>
      <c r="Q285" s="129"/>
      <c r="R285" s="129"/>
      <c r="S285" s="129"/>
      <c r="T285" s="129"/>
      <c r="U285" s="129"/>
      <c r="V285" s="129"/>
      <c r="W285" s="129"/>
      <c r="X285" s="129"/>
      <c r="Y285" s="129"/>
      <c r="Z285" s="129"/>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480314960629921" footer="0.0" header="0.0" left="0.2362204724409449" right="0.2362204724409449" top="0.7480314960629921"/>
  <pageSetup paperSize="9" orientation="portrait"/>
  <headerFooter>
    <oddFooter>&amp;R&amp;P of</oddFooter>
  </headerFooter>
  <rowBreaks count="1" manualBreakCount="1">
    <brk id="50"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48.13"/>
    <col customWidth="1" min="3" max="3" width="5.25"/>
    <col customWidth="1" min="4" max="4" width="4.75"/>
    <col customWidth="1" min="5" max="5" width="11.38"/>
    <col customWidth="1" min="6" max="6" width="12.38"/>
    <col customWidth="1" min="7" max="7" width="7.88"/>
    <col customWidth="1" min="8" max="8" width="5.25"/>
    <col customWidth="1" min="9" max="9" width="12.0"/>
    <col customWidth="1" min="10" max="10" width="17.25"/>
    <col customWidth="1" min="11" max="11" width="7.88"/>
    <col customWidth="1" min="12" max="12" width="3.88"/>
    <col customWidth="1" min="13" max="13" width="12.0"/>
    <col customWidth="1" min="14" max="14" width="17.25"/>
    <col customWidth="1" min="15" max="15" width="7.88"/>
    <col customWidth="1" min="16" max="16" width="3.88"/>
    <col customWidth="1" min="17" max="17" width="12.0"/>
    <col customWidth="1" min="18" max="18" width="17.25"/>
    <col customWidth="1" min="19" max="19" width="7.88"/>
    <col customWidth="1" min="20" max="20" width="3.88"/>
    <col customWidth="1" min="21" max="21" width="12.0"/>
    <col customWidth="1" min="22" max="22" width="11.75"/>
    <col customWidth="1" min="23" max="23" width="7.88"/>
    <col customWidth="1" min="24" max="24" width="3.88"/>
    <col customWidth="1" min="25" max="25" width="12.0"/>
    <col customWidth="1" min="26" max="26" width="7.88"/>
  </cols>
  <sheetData>
    <row r="1" ht="15.75" customHeight="1">
      <c r="A1" s="129" t="s">
        <v>19</v>
      </c>
      <c r="B1" s="196"/>
      <c r="C1" s="129"/>
      <c r="D1" s="129"/>
      <c r="E1" s="133"/>
      <c r="F1" s="133"/>
      <c r="G1" s="129"/>
      <c r="H1" s="129"/>
      <c r="I1" s="129"/>
      <c r="J1" s="129"/>
      <c r="K1" s="129"/>
      <c r="L1" s="129"/>
      <c r="M1" s="129"/>
      <c r="N1" s="129"/>
      <c r="O1" s="129"/>
      <c r="P1" s="129"/>
      <c r="Q1" s="129"/>
      <c r="R1" s="129"/>
      <c r="S1" s="129"/>
      <c r="T1" s="129"/>
      <c r="U1" s="129"/>
      <c r="V1" s="129"/>
      <c r="W1" s="129"/>
      <c r="X1" s="129"/>
      <c r="Y1" s="129"/>
      <c r="Z1" s="129"/>
    </row>
    <row r="2" ht="15.75" customHeight="1">
      <c r="A2" s="135" t="s">
        <v>1172</v>
      </c>
      <c r="B2" s="405"/>
      <c r="C2" s="135"/>
      <c r="D2" s="135"/>
      <c r="E2" s="139"/>
      <c r="F2" s="139"/>
      <c r="G2" s="129"/>
      <c r="H2" s="129"/>
      <c r="I2" s="129"/>
      <c r="J2" s="129"/>
      <c r="K2" s="129"/>
      <c r="L2" s="129"/>
      <c r="M2" s="129"/>
      <c r="N2" s="129"/>
      <c r="O2" s="129"/>
      <c r="P2" s="129"/>
      <c r="Q2" s="129"/>
      <c r="R2" s="129"/>
      <c r="S2" s="129"/>
      <c r="T2" s="129"/>
      <c r="U2" s="129"/>
      <c r="V2" s="129"/>
      <c r="W2" s="129"/>
      <c r="X2" s="129"/>
      <c r="Y2" s="129"/>
      <c r="Z2" s="129"/>
    </row>
    <row r="3" ht="15.75" customHeight="1">
      <c r="A3" s="389" t="s">
        <v>21</v>
      </c>
      <c r="B3" s="302" t="s">
        <v>4</v>
      </c>
      <c r="C3" s="303" t="s">
        <v>22</v>
      </c>
      <c r="D3" s="303" t="s">
        <v>23</v>
      </c>
      <c r="E3" s="390"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391" t="s">
        <v>24</v>
      </c>
      <c r="F4" s="391" t="s">
        <v>25</v>
      </c>
      <c r="G4" s="204"/>
      <c r="H4" s="204"/>
      <c r="I4" s="204"/>
      <c r="J4" s="204"/>
      <c r="K4" s="204"/>
      <c r="L4" s="204"/>
      <c r="M4" s="204"/>
      <c r="N4" s="204"/>
      <c r="O4" s="204"/>
      <c r="P4" s="204"/>
      <c r="Q4" s="204"/>
      <c r="R4" s="204"/>
      <c r="S4" s="204"/>
      <c r="T4" s="204"/>
      <c r="U4" s="204"/>
      <c r="V4" s="204"/>
      <c r="W4" s="204"/>
      <c r="X4" s="204"/>
      <c r="Y4" s="204"/>
      <c r="Z4" s="204"/>
    </row>
    <row r="5" ht="15.75" customHeight="1">
      <c r="A5" s="422"/>
      <c r="B5" s="407"/>
      <c r="C5" s="28"/>
      <c r="D5" s="407"/>
      <c r="E5" s="101"/>
      <c r="F5" s="101"/>
      <c r="G5" s="129"/>
      <c r="H5" s="129"/>
      <c r="I5" s="129"/>
      <c r="J5" s="129"/>
      <c r="K5" s="129"/>
      <c r="L5" s="129"/>
      <c r="M5" s="129"/>
      <c r="N5" s="129"/>
      <c r="O5" s="129"/>
      <c r="P5" s="129"/>
      <c r="Q5" s="129"/>
      <c r="R5" s="129"/>
      <c r="S5" s="129"/>
      <c r="T5" s="129"/>
      <c r="U5" s="129"/>
      <c r="V5" s="129"/>
      <c r="W5" s="129"/>
      <c r="X5" s="129"/>
      <c r="Y5" s="129"/>
      <c r="Z5" s="129"/>
    </row>
    <row r="6" ht="15.75" customHeight="1">
      <c r="A6" s="423">
        <v>1.0</v>
      </c>
      <c r="B6" s="424" t="s">
        <v>1173</v>
      </c>
      <c r="C6" s="97" t="s">
        <v>33</v>
      </c>
      <c r="D6" s="207">
        <v>25.0</v>
      </c>
      <c r="E6" s="158"/>
      <c r="F6" s="412">
        <f>E6*D6</f>
        <v>0</v>
      </c>
      <c r="G6" s="129"/>
      <c r="H6" s="129"/>
      <c r="I6" s="129"/>
      <c r="J6" s="129"/>
      <c r="K6" s="129"/>
      <c r="L6" s="129"/>
      <c r="M6" s="129"/>
      <c r="N6" s="129"/>
      <c r="O6" s="129"/>
      <c r="P6" s="129"/>
      <c r="Q6" s="129"/>
      <c r="R6" s="129"/>
      <c r="S6" s="129"/>
      <c r="T6" s="129"/>
      <c r="U6" s="129"/>
      <c r="V6" s="129"/>
      <c r="W6" s="129"/>
      <c r="X6" s="129"/>
      <c r="Y6" s="129"/>
      <c r="Z6" s="129"/>
    </row>
    <row r="7" ht="15.75" customHeight="1">
      <c r="A7" s="423"/>
      <c r="B7" s="425"/>
      <c r="C7" s="178"/>
      <c r="D7" s="207"/>
      <c r="E7" s="343"/>
      <c r="F7" s="412"/>
      <c r="G7" s="129"/>
      <c r="H7" s="129"/>
      <c r="I7" s="129"/>
      <c r="J7" s="129"/>
      <c r="K7" s="129"/>
      <c r="L7" s="129"/>
      <c r="M7" s="129"/>
      <c r="N7" s="129"/>
      <c r="O7" s="129"/>
      <c r="P7" s="129"/>
      <c r="Q7" s="129"/>
      <c r="R7" s="129"/>
      <c r="S7" s="129"/>
      <c r="T7" s="129"/>
      <c r="U7" s="129"/>
      <c r="V7" s="129"/>
      <c r="W7" s="129"/>
      <c r="X7" s="129"/>
      <c r="Y7" s="129"/>
      <c r="Z7" s="129"/>
    </row>
    <row r="8" ht="15.75" customHeight="1">
      <c r="A8" s="423">
        <v>2.0</v>
      </c>
      <c r="B8" s="424" t="s">
        <v>1174</v>
      </c>
      <c r="C8" s="97" t="s">
        <v>33</v>
      </c>
      <c r="D8" s="207">
        <v>38.0</v>
      </c>
      <c r="E8" s="158"/>
      <c r="F8" s="412">
        <f>E8*D8</f>
        <v>0</v>
      </c>
      <c r="G8" s="129"/>
      <c r="H8" s="129"/>
      <c r="I8" s="129"/>
      <c r="J8" s="129"/>
      <c r="K8" s="129"/>
      <c r="L8" s="129"/>
      <c r="M8" s="129"/>
      <c r="N8" s="129"/>
      <c r="O8" s="129"/>
      <c r="P8" s="129"/>
      <c r="Q8" s="129"/>
      <c r="R8" s="129"/>
      <c r="S8" s="129"/>
      <c r="T8" s="129"/>
      <c r="U8" s="129"/>
      <c r="V8" s="129"/>
      <c r="W8" s="129"/>
      <c r="X8" s="129"/>
      <c r="Y8" s="129"/>
      <c r="Z8" s="129"/>
    </row>
    <row r="9" ht="15.75" customHeight="1">
      <c r="A9" s="423"/>
      <c r="B9" s="425"/>
      <c r="C9" s="178"/>
      <c r="D9" s="207"/>
      <c r="E9" s="343"/>
      <c r="F9" s="412"/>
      <c r="G9" s="129"/>
      <c r="H9" s="129"/>
      <c r="I9" s="129"/>
      <c r="J9" s="129"/>
      <c r="K9" s="129"/>
      <c r="L9" s="129"/>
      <c r="M9" s="129"/>
      <c r="N9" s="129"/>
      <c r="O9" s="129"/>
      <c r="P9" s="129"/>
      <c r="Q9" s="129"/>
      <c r="R9" s="129"/>
      <c r="S9" s="129"/>
      <c r="T9" s="129"/>
      <c r="U9" s="129"/>
      <c r="V9" s="129"/>
      <c r="W9" s="129"/>
      <c r="X9" s="129"/>
      <c r="Y9" s="129"/>
      <c r="Z9" s="129"/>
    </row>
    <row r="10" ht="15.75" customHeight="1">
      <c r="A10" s="423">
        <v>3.0</v>
      </c>
      <c r="B10" s="426" t="s">
        <v>1175</v>
      </c>
      <c r="C10" s="178" t="s">
        <v>33</v>
      </c>
      <c r="D10" s="153">
        <f>D8+D6</f>
        <v>63</v>
      </c>
      <c r="E10" s="343"/>
      <c r="F10" s="412">
        <f>E10*D10</f>
        <v>0</v>
      </c>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423"/>
      <c r="B11" s="427"/>
      <c r="C11" s="178"/>
      <c r="D11" s="153"/>
      <c r="E11" s="343"/>
      <c r="F11" s="412"/>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423">
        <v>4.0</v>
      </c>
      <c r="B12" s="424" t="s">
        <v>1176</v>
      </c>
      <c r="C12" s="178" t="s">
        <v>33</v>
      </c>
      <c r="D12" s="207">
        <f>D10</f>
        <v>63</v>
      </c>
      <c r="E12" s="343"/>
      <c r="F12" s="412">
        <f>E12*D12</f>
        <v>0</v>
      </c>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423"/>
      <c r="B13" s="177"/>
      <c r="C13" s="178"/>
      <c r="D13" s="207"/>
      <c r="E13" s="343"/>
      <c r="F13" s="412"/>
      <c r="G13" s="129"/>
      <c r="H13" s="129"/>
      <c r="I13" s="129"/>
      <c r="J13" s="129"/>
      <c r="K13" s="129"/>
      <c r="L13" s="129"/>
      <c r="M13" s="129"/>
      <c r="N13" s="129"/>
      <c r="O13" s="129"/>
      <c r="P13" s="129"/>
      <c r="Q13" s="129"/>
      <c r="R13" s="129"/>
      <c r="S13" s="129"/>
      <c r="T13" s="129"/>
      <c r="U13" s="129"/>
      <c r="V13" s="129"/>
      <c r="W13" s="129"/>
      <c r="X13" s="129"/>
      <c r="Y13" s="129"/>
      <c r="Z13" s="129"/>
    </row>
    <row r="14" ht="15.75" customHeight="1">
      <c r="A14" s="428">
        <v>5.0</v>
      </c>
      <c r="B14" s="154" t="s">
        <v>1177</v>
      </c>
      <c r="C14" s="97" t="s">
        <v>33</v>
      </c>
      <c r="D14" s="153">
        <v>10.0</v>
      </c>
      <c r="E14" s="100"/>
      <c r="F14" s="412">
        <f>E14*D14</f>
        <v>0</v>
      </c>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428"/>
      <c r="B15" s="154"/>
      <c r="C15" s="97"/>
      <c r="D15" s="153"/>
      <c r="E15" s="100"/>
      <c r="F15" s="412"/>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428">
        <v>6.0</v>
      </c>
      <c r="B16" s="154" t="s">
        <v>1178</v>
      </c>
      <c r="C16" s="97" t="s">
        <v>33</v>
      </c>
      <c r="D16" s="153">
        <v>15.0</v>
      </c>
      <c r="E16" s="100"/>
      <c r="F16" s="412">
        <f>E16*D16</f>
        <v>0</v>
      </c>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428"/>
      <c r="B17" s="154"/>
      <c r="C17" s="97"/>
      <c r="D17" s="153"/>
      <c r="E17" s="100"/>
      <c r="F17" s="412"/>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428">
        <v>7.0</v>
      </c>
      <c r="B18" s="177" t="s">
        <v>1179</v>
      </c>
      <c r="C18" s="97" t="s">
        <v>33</v>
      </c>
      <c r="D18" s="153">
        <v>0.0</v>
      </c>
      <c r="E18" s="100"/>
      <c r="F18" s="412">
        <f>E18*D18</f>
        <v>0</v>
      </c>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177"/>
      <c r="B19" s="177"/>
      <c r="C19" s="32"/>
      <c r="D19" s="177"/>
      <c r="E19" s="343"/>
      <c r="F19" s="101"/>
      <c r="G19" s="284"/>
      <c r="H19" s="129"/>
      <c r="I19" s="129"/>
      <c r="J19" s="129"/>
      <c r="K19" s="129"/>
      <c r="L19" s="129"/>
      <c r="M19" s="129"/>
      <c r="N19" s="129"/>
      <c r="O19" s="129"/>
      <c r="P19" s="129"/>
      <c r="Q19" s="129"/>
      <c r="R19" s="129"/>
      <c r="S19" s="129"/>
      <c r="T19" s="129"/>
      <c r="U19" s="129"/>
      <c r="V19" s="129"/>
      <c r="W19" s="129"/>
      <c r="X19" s="129"/>
      <c r="Y19" s="129"/>
      <c r="Z19" s="129"/>
    </row>
    <row r="20" ht="15.75" customHeight="1">
      <c r="A20" s="429"/>
      <c r="B20" s="286" t="s">
        <v>383</v>
      </c>
      <c r="C20" s="429"/>
      <c r="D20" s="429"/>
      <c r="E20" s="285"/>
      <c r="F20" s="403">
        <f>SUM(F6:F19)</f>
        <v>0</v>
      </c>
      <c r="G20" s="265"/>
      <c r="H20" s="204"/>
      <c r="I20" s="204"/>
      <c r="J20" s="204"/>
      <c r="K20" s="204"/>
      <c r="L20" s="204"/>
      <c r="M20" s="204"/>
      <c r="N20" s="204"/>
      <c r="O20" s="204"/>
      <c r="P20" s="204"/>
      <c r="Q20" s="204"/>
      <c r="R20" s="204"/>
      <c r="S20" s="204"/>
      <c r="T20" s="204"/>
      <c r="U20" s="204"/>
      <c r="V20" s="204"/>
      <c r="W20" s="204"/>
      <c r="X20" s="204"/>
      <c r="Y20" s="204"/>
      <c r="Z20" s="204"/>
    </row>
    <row r="21" ht="15.75" customHeight="1">
      <c r="A21" s="192"/>
      <c r="B21" s="192"/>
      <c r="C21" s="192"/>
      <c r="D21" s="192"/>
      <c r="E21" s="195"/>
      <c r="F21" s="195"/>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129"/>
      <c r="B22" s="129"/>
      <c r="C22" s="129"/>
      <c r="D22" s="129"/>
      <c r="E22" s="133"/>
      <c r="F22" s="133"/>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129"/>
      <c r="B23" s="129"/>
      <c r="C23" s="129"/>
      <c r="D23" s="129"/>
      <c r="E23" s="133"/>
      <c r="F23" s="133"/>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29"/>
      <c r="B24" s="129"/>
      <c r="C24" s="129"/>
      <c r="D24" s="129"/>
      <c r="E24" s="133"/>
      <c r="F24" s="133"/>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129"/>
      <c r="B25" s="129"/>
      <c r="C25" s="129"/>
      <c r="D25" s="129"/>
      <c r="E25" s="133"/>
      <c r="F25" s="133"/>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129"/>
      <c r="B26" s="129"/>
      <c r="C26" s="129"/>
      <c r="D26" s="129"/>
      <c r="E26" s="133"/>
      <c r="F26" s="133"/>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129"/>
      <c r="B27" s="129"/>
      <c r="C27" s="129"/>
      <c r="D27" s="129"/>
      <c r="E27" s="133"/>
      <c r="F27" s="133"/>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129"/>
      <c r="B28" s="129"/>
      <c r="C28" s="129"/>
      <c r="D28" s="129"/>
      <c r="E28" s="133"/>
      <c r="F28" s="133"/>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129"/>
      <c r="B29" s="129"/>
      <c r="C29" s="129"/>
      <c r="D29" s="129"/>
      <c r="E29" s="133"/>
      <c r="F29" s="133"/>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29"/>
      <c r="C30" s="129"/>
      <c r="D30" s="129"/>
      <c r="E30" s="133"/>
      <c r="F30" s="133"/>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29"/>
      <c r="C31" s="129"/>
      <c r="D31" s="129"/>
      <c r="E31" s="133"/>
      <c r="F31" s="133"/>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29"/>
      <c r="C32" s="129"/>
      <c r="D32" s="129"/>
      <c r="E32" s="133"/>
      <c r="F32" s="133"/>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29"/>
      <c r="C33" s="129"/>
      <c r="D33" s="129"/>
      <c r="E33" s="133"/>
      <c r="F33" s="133"/>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29"/>
      <c r="C34" s="129"/>
      <c r="D34" s="129"/>
      <c r="E34" s="133"/>
      <c r="F34" s="133"/>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29"/>
      <c r="C35" s="129"/>
      <c r="D35" s="129"/>
      <c r="E35" s="133"/>
      <c r="F35" s="133"/>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29"/>
      <c r="C36" s="129"/>
      <c r="D36" s="129"/>
      <c r="E36" s="133"/>
      <c r="F36" s="133"/>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29"/>
      <c r="C37" s="129"/>
      <c r="D37" s="129"/>
      <c r="E37" s="133"/>
      <c r="F37" s="133"/>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29"/>
      <c r="C38" s="129"/>
      <c r="D38" s="129"/>
      <c r="E38" s="133"/>
      <c r="F38" s="133"/>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29"/>
      <c r="C39" s="129"/>
      <c r="D39" s="129"/>
      <c r="E39" s="133"/>
      <c r="F39" s="133"/>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29"/>
      <c r="C40" s="129"/>
      <c r="D40" s="129"/>
      <c r="E40" s="133"/>
      <c r="F40" s="133"/>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29"/>
      <c r="C41" s="129"/>
      <c r="D41" s="129"/>
      <c r="E41" s="133"/>
      <c r="F41" s="133"/>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29"/>
      <c r="C42" s="129"/>
      <c r="D42" s="129"/>
      <c r="E42" s="133"/>
      <c r="F42" s="133"/>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29"/>
      <c r="C43" s="129"/>
      <c r="D43" s="129"/>
      <c r="E43" s="133"/>
      <c r="F43" s="133"/>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29"/>
      <c r="C44" s="129"/>
      <c r="D44" s="129"/>
      <c r="E44" s="133"/>
      <c r="F44" s="133"/>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29"/>
      <c r="C45" s="129"/>
      <c r="D45" s="129"/>
      <c r="E45" s="133"/>
      <c r="F45" s="133"/>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29"/>
      <c r="C46" s="129"/>
      <c r="D46" s="129"/>
      <c r="E46" s="133"/>
      <c r="F46" s="133"/>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29"/>
      <c r="C47" s="129"/>
      <c r="D47" s="129"/>
      <c r="E47" s="133"/>
      <c r="F47" s="133"/>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29"/>
      <c r="C48" s="129"/>
      <c r="D48" s="129"/>
      <c r="E48" s="133"/>
      <c r="F48" s="133"/>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29"/>
      <c r="C49" s="129"/>
      <c r="D49" s="129"/>
      <c r="E49" s="133"/>
      <c r="F49" s="133"/>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29"/>
      <c r="C50" s="129"/>
      <c r="D50" s="129"/>
      <c r="E50" s="133"/>
      <c r="F50" s="133"/>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29"/>
      <c r="C51" s="129"/>
      <c r="D51" s="129"/>
      <c r="E51" s="133"/>
      <c r="F51" s="133"/>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29"/>
      <c r="C52" s="129"/>
      <c r="D52" s="129"/>
      <c r="E52" s="133"/>
      <c r="F52" s="133"/>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29"/>
      <c r="C53" s="129"/>
      <c r="D53" s="129"/>
      <c r="E53" s="133"/>
      <c r="F53" s="133"/>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29"/>
      <c r="C54" s="129"/>
      <c r="D54" s="129"/>
      <c r="E54" s="133"/>
      <c r="F54" s="133"/>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29"/>
      <c r="C55" s="129"/>
      <c r="D55" s="129"/>
      <c r="E55" s="133"/>
      <c r="F55" s="133"/>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29"/>
      <c r="C56" s="129"/>
      <c r="D56" s="129"/>
      <c r="E56" s="133"/>
      <c r="F56" s="133"/>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29"/>
      <c r="C57" s="129"/>
      <c r="D57" s="129"/>
      <c r="E57" s="133"/>
      <c r="F57" s="133"/>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29"/>
      <c r="C58" s="129"/>
      <c r="D58" s="129"/>
      <c r="E58" s="133"/>
      <c r="F58" s="133"/>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29"/>
      <c r="C59" s="129"/>
      <c r="D59" s="129"/>
      <c r="E59" s="133"/>
      <c r="F59" s="133"/>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29"/>
      <c r="C60" s="129"/>
      <c r="D60" s="129"/>
      <c r="E60" s="133"/>
      <c r="F60" s="133"/>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29"/>
      <c r="C61" s="129"/>
      <c r="D61" s="129"/>
      <c r="E61" s="133"/>
      <c r="F61" s="133"/>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29"/>
      <c r="C62" s="129"/>
      <c r="D62" s="129"/>
      <c r="E62" s="133"/>
      <c r="F62" s="133"/>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29"/>
      <c r="C63" s="129"/>
      <c r="D63" s="129"/>
      <c r="E63" s="133"/>
      <c r="F63" s="133"/>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29"/>
      <c r="C64" s="129"/>
      <c r="D64" s="129"/>
      <c r="E64" s="133"/>
      <c r="F64" s="133"/>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29"/>
      <c r="C65" s="129"/>
      <c r="D65" s="129"/>
      <c r="E65" s="133"/>
      <c r="F65" s="133"/>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29"/>
      <c r="C66" s="129"/>
      <c r="D66" s="129"/>
      <c r="E66" s="133"/>
      <c r="F66" s="133"/>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29"/>
      <c r="C67" s="129"/>
      <c r="D67" s="129"/>
      <c r="E67" s="133"/>
      <c r="F67" s="133"/>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29"/>
      <c r="C68" s="129"/>
      <c r="D68" s="129"/>
      <c r="E68" s="133"/>
      <c r="F68" s="133"/>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29"/>
      <c r="C69" s="129"/>
      <c r="D69" s="129"/>
      <c r="E69" s="133"/>
      <c r="F69" s="133"/>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29"/>
      <c r="C70" s="129"/>
      <c r="D70" s="129"/>
      <c r="E70" s="133"/>
      <c r="F70" s="133"/>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29"/>
      <c r="C71" s="129"/>
      <c r="D71" s="129"/>
      <c r="E71" s="133"/>
      <c r="F71" s="133"/>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29"/>
      <c r="C72" s="129"/>
      <c r="D72" s="129"/>
      <c r="E72" s="133"/>
      <c r="F72" s="133"/>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29"/>
      <c r="C73" s="129"/>
      <c r="D73" s="129"/>
      <c r="E73" s="133"/>
      <c r="F73" s="133"/>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129"/>
      <c r="D74" s="129"/>
      <c r="E74" s="133"/>
      <c r="F74" s="133"/>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129"/>
      <c r="D75" s="129"/>
      <c r="E75" s="133"/>
      <c r="F75" s="133"/>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129"/>
      <c r="D76" s="129"/>
      <c r="E76" s="133"/>
      <c r="F76" s="133"/>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129"/>
      <c r="D77" s="129"/>
      <c r="E77" s="133"/>
      <c r="F77" s="133"/>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129"/>
      <c r="D78" s="129"/>
      <c r="E78" s="133"/>
      <c r="F78" s="133"/>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129"/>
      <c r="D79" s="129"/>
      <c r="E79" s="133"/>
      <c r="F79" s="133"/>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129"/>
      <c r="D80" s="129"/>
      <c r="E80" s="133"/>
      <c r="F80" s="133"/>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129"/>
      <c r="D81" s="129"/>
      <c r="E81" s="133"/>
      <c r="F81" s="133"/>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129"/>
      <c r="D82" s="129"/>
      <c r="E82" s="133"/>
      <c r="F82" s="133"/>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129"/>
      <c r="D83" s="129"/>
      <c r="E83" s="133"/>
      <c r="F83" s="133"/>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129"/>
      <c r="D84" s="129"/>
      <c r="E84" s="133"/>
      <c r="F84" s="133"/>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129"/>
      <c r="D85" s="129"/>
      <c r="E85" s="133"/>
      <c r="F85" s="133"/>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129"/>
      <c r="D86" s="129"/>
      <c r="E86" s="133"/>
      <c r="F86" s="133"/>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129"/>
      <c r="D87" s="129"/>
      <c r="E87" s="133"/>
      <c r="F87" s="133"/>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129"/>
      <c r="D88" s="129"/>
      <c r="E88" s="133"/>
      <c r="F88" s="133"/>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129"/>
      <c r="D89" s="129"/>
      <c r="E89" s="133"/>
      <c r="F89" s="133"/>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129"/>
      <c r="D90" s="129"/>
      <c r="E90" s="133"/>
      <c r="F90" s="133"/>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129"/>
      <c r="D91" s="129"/>
      <c r="E91" s="133"/>
      <c r="F91" s="133"/>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129"/>
      <c r="D92" s="129"/>
      <c r="E92" s="133"/>
      <c r="F92" s="133"/>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129"/>
      <c r="D93" s="129"/>
      <c r="E93" s="133"/>
      <c r="F93" s="133"/>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129"/>
      <c r="D94" s="129"/>
      <c r="E94" s="133"/>
      <c r="F94" s="133"/>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129"/>
      <c r="D95" s="129"/>
      <c r="E95" s="133"/>
      <c r="F95" s="133"/>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129"/>
      <c r="D96" s="129"/>
      <c r="E96" s="133"/>
      <c r="F96" s="133"/>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129"/>
      <c r="D97" s="129"/>
      <c r="E97" s="133"/>
      <c r="F97" s="133"/>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129"/>
      <c r="D98" s="129"/>
      <c r="E98" s="133"/>
      <c r="F98" s="133"/>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129"/>
      <c r="D99" s="129"/>
      <c r="E99" s="133"/>
      <c r="F99" s="133"/>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129"/>
      <c r="D100" s="129"/>
      <c r="E100" s="133"/>
      <c r="F100" s="133"/>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129"/>
      <c r="D101" s="129"/>
      <c r="E101" s="133"/>
      <c r="F101" s="133"/>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129"/>
      <c r="D102" s="129"/>
      <c r="E102" s="133"/>
      <c r="F102" s="133"/>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129"/>
      <c r="D103" s="129"/>
      <c r="E103" s="133"/>
      <c r="F103" s="133"/>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129"/>
      <c r="D104" s="129"/>
      <c r="E104" s="133"/>
      <c r="F104" s="133"/>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129"/>
      <c r="D105" s="129"/>
      <c r="E105" s="133"/>
      <c r="F105" s="133"/>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129"/>
      <c r="D106" s="129"/>
      <c r="E106" s="133"/>
      <c r="F106" s="133"/>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129"/>
      <c r="D107" s="129"/>
      <c r="E107" s="133"/>
      <c r="F107" s="133"/>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129"/>
      <c r="D108" s="129"/>
      <c r="E108" s="133"/>
      <c r="F108" s="133"/>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129"/>
      <c r="D109" s="129"/>
      <c r="E109" s="133"/>
      <c r="F109" s="133"/>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129"/>
      <c r="D110" s="129"/>
      <c r="E110" s="133"/>
      <c r="F110" s="133"/>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129"/>
      <c r="D111" s="129"/>
      <c r="E111" s="133"/>
      <c r="F111" s="133"/>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129"/>
      <c r="D112" s="129"/>
      <c r="E112" s="133"/>
      <c r="F112" s="133"/>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129"/>
      <c r="D113" s="129"/>
      <c r="E113" s="133"/>
      <c r="F113" s="133"/>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129"/>
      <c r="D114" s="129"/>
      <c r="E114" s="133"/>
      <c r="F114" s="133"/>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129"/>
      <c r="D115" s="129"/>
      <c r="E115" s="133"/>
      <c r="F115" s="133"/>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129"/>
      <c r="D116" s="129"/>
      <c r="E116" s="133"/>
      <c r="F116" s="133"/>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129"/>
      <c r="D117" s="129"/>
      <c r="E117" s="133"/>
      <c r="F117" s="133"/>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129"/>
      <c r="D118" s="129"/>
      <c r="E118" s="133"/>
      <c r="F118" s="133"/>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129"/>
      <c r="D119" s="129"/>
      <c r="E119" s="133"/>
      <c r="F119" s="133"/>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129"/>
      <c r="D120" s="129"/>
      <c r="E120" s="133"/>
      <c r="F120" s="133"/>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129"/>
      <c r="D121" s="129"/>
      <c r="E121" s="133"/>
      <c r="F121" s="133"/>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129"/>
      <c r="D122" s="129"/>
      <c r="E122" s="133"/>
      <c r="F122" s="133"/>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129"/>
      <c r="D123" s="129"/>
      <c r="E123" s="133"/>
      <c r="F123" s="133"/>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129"/>
      <c r="D124" s="129"/>
      <c r="E124" s="133"/>
      <c r="F124" s="133"/>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129"/>
      <c r="D125" s="129"/>
      <c r="E125" s="133"/>
      <c r="F125" s="133"/>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129"/>
      <c r="D126" s="129"/>
      <c r="E126" s="133"/>
      <c r="F126" s="133"/>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129"/>
      <c r="D127" s="129"/>
      <c r="E127" s="133"/>
      <c r="F127" s="133"/>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129"/>
      <c r="D128" s="129"/>
      <c r="E128" s="133"/>
      <c r="F128" s="133"/>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129"/>
      <c r="D129" s="129"/>
      <c r="E129" s="133"/>
      <c r="F129" s="133"/>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129"/>
      <c r="D130" s="129"/>
      <c r="E130" s="133"/>
      <c r="F130" s="133"/>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129"/>
      <c r="D131" s="129"/>
      <c r="E131" s="133"/>
      <c r="F131" s="133"/>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129"/>
      <c r="D132" s="129"/>
      <c r="E132" s="133"/>
      <c r="F132" s="133"/>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129"/>
      <c r="D133" s="129"/>
      <c r="E133" s="133"/>
      <c r="F133" s="133"/>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129"/>
      <c r="D134" s="129"/>
      <c r="E134" s="133"/>
      <c r="F134" s="133"/>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129"/>
      <c r="D135" s="129"/>
      <c r="E135" s="133"/>
      <c r="F135" s="133"/>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129"/>
      <c r="D136" s="129"/>
      <c r="E136" s="133"/>
      <c r="F136" s="133"/>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129"/>
      <c r="D137" s="129"/>
      <c r="E137" s="133"/>
      <c r="F137" s="133"/>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129"/>
      <c r="D138" s="129"/>
      <c r="E138" s="133"/>
      <c r="F138" s="133"/>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129"/>
      <c r="D139" s="129"/>
      <c r="E139" s="133"/>
      <c r="F139" s="133"/>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129"/>
      <c r="D140" s="129"/>
      <c r="E140" s="133"/>
      <c r="F140" s="133"/>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129"/>
      <c r="D141" s="129"/>
      <c r="E141" s="133"/>
      <c r="F141" s="133"/>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129"/>
      <c r="D142" s="129"/>
      <c r="E142" s="133"/>
      <c r="F142" s="133"/>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129"/>
      <c r="D143" s="129"/>
      <c r="E143" s="133"/>
      <c r="F143" s="133"/>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129"/>
      <c r="D144" s="129"/>
      <c r="E144" s="133"/>
      <c r="F144" s="133"/>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129"/>
      <c r="D145" s="129"/>
      <c r="E145" s="133"/>
      <c r="F145" s="133"/>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129"/>
      <c r="D146" s="129"/>
      <c r="E146" s="133"/>
      <c r="F146" s="133"/>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129"/>
      <c r="D147" s="129"/>
      <c r="E147" s="133"/>
      <c r="F147" s="133"/>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129"/>
      <c r="D148" s="129"/>
      <c r="E148" s="133"/>
      <c r="F148" s="133"/>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129"/>
      <c r="D149" s="129"/>
      <c r="E149" s="133"/>
      <c r="F149" s="133"/>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129"/>
      <c r="D150" s="129"/>
      <c r="E150" s="133"/>
      <c r="F150" s="133"/>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129"/>
      <c r="D151" s="129"/>
      <c r="E151" s="133"/>
      <c r="F151" s="133"/>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129"/>
      <c r="D152" s="129"/>
      <c r="E152" s="133"/>
      <c r="F152" s="133"/>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129"/>
      <c r="D153" s="129"/>
      <c r="E153" s="133"/>
      <c r="F153" s="133"/>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129"/>
      <c r="D154" s="129"/>
      <c r="E154" s="133"/>
      <c r="F154" s="133"/>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129"/>
      <c r="D155" s="129"/>
      <c r="E155" s="133"/>
      <c r="F155" s="133"/>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129"/>
      <c r="D156" s="129"/>
      <c r="E156" s="133"/>
      <c r="F156" s="133"/>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129"/>
      <c r="D157" s="129"/>
      <c r="E157" s="133"/>
      <c r="F157" s="133"/>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129"/>
      <c r="D158" s="129"/>
      <c r="E158" s="133"/>
      <c r="F158" s="133"/>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129"/>
      <c r="D159" s="129"/>
      <c r="E159" s="133"/>
      <c r="F159" s="133"/>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129"/>
      <c r="D160" s="129"/>
      <c r="E160" s="133"/>
      <c r="F160" s="133"/>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129"/>
      <c r="D161" s="129"/>
      <c r="E161" s="133"/>
      <c r="F161" s="133"/>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129"/>
      <c r="D162" s="129"/>
      <c r="E162" s="133"/>
      <c r="F162" s="133"/>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129"/>
      <c r="D163" s="129"/>
      <c r="E163" s="133"/>
      <c r="F163" s="133"/>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129"/>
      <c r="D164" s="129"/>
      <c r="E164" s="133"/>
      <c r="F164" s="133"/>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129"/>
      <c r="D165" s="129"/>
      <c r="E165" s="133"/>
      <c r="F165" s="133"/>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129"/>
      <c r="D166" s="129"/>
      <c r="E166" s="133"/>
      <c r="F166" s="133"/>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129"/>
      <c r="D167" s="129"/>
      <c r="E167" s="133"/>
      <c r="F167" s="133"/>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129"/>
      <c r="D168" s="129"/>
      <c r="E168" s="133"/>
      <c r="F168" s="133"/>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129"/>
      <c r="D169" s="129"/>
      <c r="E169" s="133"/>
      <c r="F169" s="133"/>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129"/>
      <c r="D170" s="129"/>
      <c r="E170" s="133"/>
      <c r="F170" s="133"/>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129"/>
      <c r="D171" s="129"/>
      <c r="E171" s="133"/>
      <c r="F171" s="133"/>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129"/>
      <c r="D172" s="129"/>
      <c r="E172" s="133"/>
      <c r="F172" s="133"/>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129"/>
      <c r="D173" s="129"/>
      <c r="E173" s="133"/>
      <c r="F173" s="133"/>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129"/>
      <c r="D174" s="129"/>
      <c r="E174" s="133"/>
      <c r="F174" s="133"/>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129"/>
      <c r="D175" s="129"/>
      <c r="E175" s="133"/>
      <c r="F175" s="133"/>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129"/>
      <c r="D176" s="129"/>
      <c r="E176" s="133"/>
      <c r="F176" s="133"/>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129"/>
      <c r="D177" s="129"/>
      <c r="E177" s="133"/>
      <c r="F177" s="133"/>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129"/>
      <c r="D178" s="129"/>
      <c r="E178" s="133"/>
      <c r="F178" s="133"/>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129"/>
      <c r="D179" s="129"/>
      <c r="E179" s="133"/>
      <c r="F179" s="133"/>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129"/>
      <c r="D180" s="129"/>
      <c r="E180" s="133"/>
      <c r="F180" s="133"/>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129"/>
      <c r="D181" s="129"/>
      <c r="E181" s="133"/>
      <c r="F181" s="133"/>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129"/>
      <c r="D182" s="129"/>
      <c r="E182" s="133"/>
      <c r="F182" s="133"/>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129"/>
      <c r="D183" s="129"/>
      <c r="E183" s="133"/>
      <c r="F183" s="133"/>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129"/>
      <c r="D184" s="129"/>
      <c r="E184" s="133"/>
      <c r="F184" s="133"/>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129"/>
      <c r="D185" s="129"/>
      <c r="E185" s="133"/>
      <c r="F185" s="133"/>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129"/>
      <c r="D186" s="129"/>
      <c r="E186" s="133"/>
      <c r="F186" s="133"/>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129"/>
      <c r="D187" s="129"/>
      <c r="E187" s="133"/>
      <c r="F187" s="133"/>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129"/>
      <c r="D188" s="129"/>
      <c r="E188" s="133"/>
      <c r="F188" s="133"/>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129"/>
      <c r="D189" s="129"/>
      <c r="E189" s="133"/>
      <c r="F189" s="133"/>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129"/>
      <c r="D190" s="129"/>
      <c r="E190" s="133"/>
      <c r="F190" s="133"/>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129"/>
      <c r="D191" s="129"/>
      <c r="E191" s="133"/>
      <c r="F191" s="133"/>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129"/>
      <c r="D192" s="129"/>
      <c r="E192" s="133"/>
      <c r="F192" s="133"/>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129"/>
      <c r="D193" s="129"/>
      <c r="E193" s="133"/>
      <c r="F193" s="133"/>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129"/>
      <c r="D194" s="129"/>
      <c r="E194" s="133"/>
      <c r="F194" s="133"/>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129"/>
      <c r="D195" s="129"/>
      <c r="E195" s="133"/>
      <c r="F195" s="133"/>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129"/>
      <c r="D196" s="129"/>
      <c r="E196" s="133"/>
      <c r="F196" s="133"/>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129"/>
      <c r="D197" s="129"/>
      <c r="E197" s="133"/>
      <c r="F197" s="133"/>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129"/>
      <c r="D198" s="129"/>
      <c r="E198" s="133"/>
      <c r="F198" s="133"/>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129"/>
      <c r="D199" s="129"/>
      <c r="E199" s="133"/>
      <c r="F199" s="133"/>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129"/>
      <c r="D200" s="129"/>
      <c r="E200" s="133"/>
      <c r="F200" s="133"/>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129"/>
      <c r="D201" s="129"/>
      <c r="E201" s="133"/>
      <c r="F201" s="133"/>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129"/>
      <c r="D202" s="129"/>
      <c r="E202" s="133"/>
      <c r="F202" s="133"/>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129"/>
      <c r="D203" s="129"/>
      <c r="E203" s="133"/>
      <c r="F203" s="133"/>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129"/>
      <c r="D204" s="129"/>
      <c r="E204" s="133"/>
      <c r="F204" s="133"/>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129"/>
      <c r="D205" s="129"/>
      <c r="E205" s="133"/>
      <c r="F205" s="133"/>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29"/>
      <c r="D206" s="129"/>
      <c r="E206" s="133"/>
      <c r="F206" s="133"/>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29"/>
      <c r="D207" s="129"/>
      <c r="E207" s="133"/>
      <c r="F207" s="133"/>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29"/>
      <c r="D208" s="129"/>
      <c r="E208" s="133"/>
      <c r="F208" s="133"/>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29"/>
      <c r="D209" s="129"/>
      <c r="E209" s="133"/>
      <c r="F209" s="133"/>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129"/>
      <c r="E210" s="133"/>
      <c r="F210" s="133"/>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29"/>
      <c r="D211" s="129"/>
      <c r="E211" s="133"/>
      <c r="F211" s="133"/>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29"/>
      <c r="D212" s="129"/>
      <c r="E212" s="133"/>
      <c r="F212" s="133"/>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129"/>
      <c r="E213" s="133"/>
      <c r="F213" s="133"/>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29"/>
      <c r="D214" s="129"/>
      <c r="E214" s="133"/>
      <c r="F214" s="133"/>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29"/>
      <c r="D215" s="129"/>
      <c r="E215" s="133"/>
      <c r="F215" s="133"/>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29"/>
      <c r="D216" s="129"/>
      <c r="E216" s="133"/>
      <c r="F216" s="133"/>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29"/>
      <c r="D217" s="129"/>
      <c r="E217" s="133"/>
      <c r="F217" s="133"/>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29"/>
      <c r="D218" s="129"/>
      <c r="E218" s="133"/>
      <c r="F218" s="133"/>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29"/>
      <c r="D219" s="129"/>
      <c r="E219" s="133"/>
      <c r="F219" s="133"/>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29"/>
      <c r="D220" s="129"/>
      <c r="E220" s="133"/>
      <c r="F220" s="133"/>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480314960629921" footer="0.0" header="0.0" left="0.2362204724409449" right="0.2362204724409449" top="0.7480314960629921"/>
  <pageSetup paperSize="9" orientation="portrait"/>
  <headerFooter>
    <oddFooter>&amp;R&amp;P of</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38"/>
    <col customWidth="1" min="2" max="2" width="58.88"/>
    <col customWidth="1" min="3" max="3" width="5.25"/>
    <col customWidth="1" min="4" max="5" width="9.38"/>
    <col customWidth="1" min="6" max="6" width="8.38"/>
    <col customWidth="1" min="7" max="9" width="6.38"/>
    <col customWidth="1" min="10" max="10" width="6.88"/>
    <col customWidth="1" min="11" max="11" width="10.0"/>
    <col customWidth="1" min="12" max="12" width="12.88"/>
    <col customWidth="1" min="13" max="32" width="7.75"/>
  </cols>
  <sheetData>
    <row r="1" ht="15.75" customHeight="1">
      <c r="A1" s="129" t="s">
        <v>19</v>
      </c>
      <c r="B1" s="196"/>
      <c r="C1" s="227"/>
      <c r="D1" s="129"/>
      <c r="E1" s="129"/>
      <c r="F1" s="129"/>
      <c r="G1" s="129"/>
      <c r="H1" s="129"/>
      <c r="I1" s="129"/>
      <c r="J1" s="129"/>
      <c r="K1" s="133"/>
      <c r="L1" s="133"/>
      <c r="M1" s="129"/>
      <c r="N1" s="129"/>
      <c r="O1" s="129"/>
      <c r="P1" s="129"/>
      <c r="Q1" s="129"/>
      <c r="R1" s="129"/>
      <c r="S1" s="129"/>
      <c r="T1" s="129"/>
      <c r="U1" s="129"/>
      <c r="V1" s="129"/>
      <c r="W1" s="129"/>
      <c r="X1" s="129"/>
      <c r="Y1" s="129"/>
      <c r="Z1" s="129"/>
      <c r="AA1" s="129"/>
      <c r="AB1" s="129"/>
      <c r="AC1" s="129"/>
      <c r="AD1" s="129"/>
      <c r="AE1" s="129"/>
      <c r="AF1" s="129"/>
    </row>
    <row r="2" ht="15.75" customHeight="1">
      <c r="A2" s="135" t="s">
        <v>1180</v>
      </c>
      <c r="B2" s="405"/>
      <c r="C2" s="227"/>
      <c r="D2" s="135"/>
      <c r="E2" s="135"/>
      <c r="F2" s="135"/>
      <c r="G2" s="135"/>
      <c r="H2" s="135"/>
      <c r="I2" s="129"/>
      <c r="J2" s="129"/>
      <c r="K2" s="139"/>
      <c r="L2" s="139"/>
      <c r="M2" s="129"/>
      <c r="N2" s="129"/>
      <c r="O2" s="129"/>
      <c r="P2" s="129"/>
      <c r="Q2" s="129"/>
      <c r="R2" s="129"/>
      <c r="S2" s="129"/>
      <c r="T2" s="129"/>
      <c r="U2" s="129"/>
      <c r="V2" s="129"/>
      <c r="W2" s="129"/>
      <c r="X2" s="129"/>
      <c r="Y2" s="129"/>
      <c r="Z2" s="129"/>
      <c r="AA2" s="129"/>
      <c r="AB2" s="129"/>
      <c r="AC2" s="129"/>
      <c r="AD2" s="129"/>
      <c r="AE2" s="129"/>
      <c r="AF2" s="129"/>
    </row>
    <row r="3" ht="15.75" customHeight="1">
      <c r="A3" s="389" t="s">
        <v>21</v>
      </c>
      <c r="B3" s="302" t="s">
        <v>4</v>
      </c>
      <c r="C3" s="303" t="s">
        <v>22</v>
      </c>
      <c r="D3" s="302" t="s">
        <v>1181</v>
      </c>
      <c r="E3" s="302" t="s">
        <v>1182</v>
      </c>
      <c r="F3" s="303" t="s">
        <v>1183</v>
      </c>
      <c r="G3" s="303" t="s">
        <v>1184</v>
      </c>
      <c r="H3" s="303" t="s">
        <v>1185</v>
      </c>
      <c r="I3" s="303" t="s">
        <v>1186</v>
      </c>
      <c r="J3" s="302" t="s">
        <v>1187</v>
      </c>
      <c r="K3" s="390" t="s">
        <v>864</v>
      </c>
      <c r="L3" s="232"/>
      <c r="M3" s="265"/>
      <c r="N3" s="204"/>
      <c r="O3" s="204"/>
      <c r="P3" s="204"/>
      <c r="Q3" s="204"/>
      <c r="R3" s="204"/>
      <c r="S3" s="204"/>
      <c r="T3" s="204"/>
      <c r="U3" s="204"/>
      <c r="V3" s="204"/>
      <c r="W3" s="204"/>
      <c r="X3" s="204"/>
      <c r="Y3" s="204"/>
      <c r="Z3" s="204"/>
      <c r="AA3" s="204"/>
      <c r="AB3" s="204"/>
      <c r="AC3" s="204"/>
      <c r="AD3" s="204"/>
      <c r="AE3" s="204"/>
      <c r="AF3" s="204"/>
    </row>
    <row r="4" ht="26.25" customHeight="1">
      <c r="A4" s="86"/>
      <c r="B4" s="86"/>
      <c r="C4" s="86"/>
      <c r="D4" s="86"/>
      <c r="E4" s="86"/>
      <c r="F4" s="86"/>
      <c r="G4" s="86"/>
      <c r="H4" s="86"/>
      <c r="I4" s="86"/>
      <c r="J4" s="86"/>
      <c r="K4" s="391" t="s">
        <v>24</v>
      </c>
      <c r="L4" s="391" t="s">
        <v>25</v>
      </c>
      <c r="M4" s="204"/>
      <c r="N4" s="204"/>
      <c r="O4" s="204"/>
      <c r="P4" s="204"/>
      <c r="Q4" s="204"/>
      <c r="R4" s="204"/>
      <c r="S4" s="204"/>
      <c r="T4" s="204"/>
      <c r="U4" s="204"/>
      <c r="V4" s="204"/>
      <c r="W4" s="204"/>
      <c r="X4" s="204"/>
      <c r="Y4" s="204"/>
      <c r="Z4" s="204"/>
      <c r="AA4" s="204"/>
      <c r="AB4" s="204"/>
      <c r="AC4" s="204"/>
      <c r="AD4" s="204"/>
      <c r="AE4" s="204"/>
      <c r="AF4" s="204"/>
    </row>
    <row r="5" ht="15.75" customHeight="1">
      <c r="A5" s="97"/>
      <c r="B5" s="154"/>
      <c r="C5" s="54"/>
      <c r="D5" s="430"/>
      <c r="E5" s="430"/>
      <c r="F5" s="430"/>
      <c r="G5" s="430"/>
      <c r="H5" s="430"/>
      <c r="I5" s="430"/>
      <c r="J5" s="430"/>
      <c r="K5" s="158"/>
      <c r="L5" s="34"/>
      <c r="M5" s="129"/>
      <c r="N5" s="129"/>
      <c r="O5" s="129"/>
      <c r="P5" s="129"/>
      <c r="Q5" s="129"/>
      <c r="R5" s="129"/>
      <c r="S5" s="129"/>
      <c r="T5" s="129"/>
      <c r="U5" s="129"/>
      <c r="V5" s="129"/>
      <c r="W5" s="129"/>
      <c r="X5" s="129"/>
      <c r="Y5" s="129"/>
      <c r="Z5" s="129"/>
      <c r="AA5" s="129"/>
      <c r="AB5" s="129"/>
      <c r="AC5" s="129"/>
      <c r="AD5" s="129"/>
      <c r="AE5" s="129"/>
      <c r="AF5" s="129"/>
    </row>
    <row r="6" ht="15.75" customHeight="1">
      <c r="A6" s="97">
        <v>1.1</v>
      </c>
      <c r="B6" s="154" t="s">
        <v>1188</v>
      </c>
      <c r="C6" s="54"/>
      <c r="D6" s="127"/>
      <c r="E6" s="127"/>
      <c r="F6" s="127"/>
      <c r="G6" s="127"/>
      <c r="H6" s="127"/>
      <c r="I6" s="127"/>
      <c r="J6" s="430"/>
      <c r="K6" s="431"/>
      <c r="L6" s="33"/>
      <c r="M6" s="129"/>
      <c r="N6" s="129"/>
      <c r="O6" s="129"/>
      <c r="P6" s="129"/>
      <c r="Q6" s="129"/>
      <c r="R6" s="129"/>
      <c r="S6" s="129"/>
      <c r="T6" s="129"/>
      <c r="U6" s="129"/>
      <c r="V6" s="129"/>
      <c r="W6" s="129"/>
      <c r="X6" s="129"/>
      <c r="Y6" s="129"/>
      <c r="Z6" s="129"/>
      <c r="AA6" s="129"/>
      <c r="AB6" s="129"/>
      <c r="AC6" s="129"/>
      <c r="AD6" s="129"/>
      <c r="AE6" s="129"/>
      <c r="AF6" s="129"/>
    </row>
    <row r="7" ht="15.75" customHeight="1">
      <c r="A7" s="97"/>
      <c r="B7" s="145" t="s">
        <v>1189</v>
      </c>
      <c r="C7" s="54"/>
      <c r="D7" s="243"/>
      <c r="E7" s="243"/>
      <c r="F7" s="243"/>
      <c r="G7" s="243"/>
      <c r="H7" s="243"/>
      <c r="I7" s="243"/>
      <c r="J7" s="430"/>
      <c r="K7" s="431"/>
      <c r="L7" s="33"/>
      <c r="M7" s="129"/>
      <c r="N7" s="129"/>
      <c r="O7" s="129"/>
      <c r="P7" s="129"/>
      <c r="Q7" s="129"/>
      <c r="R7" s="129"/>
      <c r="S7" s="129"/>
      <c r="T7" s="129"/>
      <c r="U7" s="129"/>
      <c r="V7" s="129"/>
      <c r="W7" s="129"/>
      <c r="X7" s="129"/>
      <c r="Y7" s="129"/>
      <c r="Z7" s="129"/>
      <c r="AA7" s="129"/>
      <c r="AB7" s="129"/>
      <c r="AC7" s="129"/>
      <c r="AD7" s="129"/>
      <c r="AE7" s="129"/>
      <c r="AF7" s="129"/>
    </row>
    <row r="8" ht="15.75" customHeight="1">
      <c r="A8" s="97"/>
      <c r="B8" s="154" t="s">
        <v>1190</v>
      </c>
      <c r="C8" s="54" t="s">
        <v>1191</v>
      </c>
      <c r="D8" s="430">
        <v>0.0</v>
      </c>
      <c r="E8" s="430">
        <v>0.0</v>
      </c>
      <c r="F8" s="430">
        <v>0.0</v>
      </c>
      <c r="G8" s="430">
        <v>1.0</v>
      </c>
      <c r="H8" s="430">
        <v>0.0</v>
      </c>
      <c r="I8" s="430">
        <v>1.0</v>
      </c>
      <c r="J8" s="430">
        <f t="shared" ref="J8:J11" si="1">SUM(D8:I8)</f>
        <v>2</v>
      </c>
      <c r="K8" s="431"/>
      <c r="L8" s="33">
        <f t="shared" ref="L8:L11" si="2">K8*J8</f>
        <v>0</v>
      </c>
      <c r="M8" s="129"/>
      <c r="N8" s="129"/>
      <c r="O8" s="129"/>
      <c r="P8" s="129"/>
      <c r="Q8" s="129"/>
      <c r="R8" s="129"/>
      <c r="S8" s="129"/>
      <c r="T8" s="129"/>
      <c r="U8" s="129"/>
      <c r="V8" s="129"/>
      <c r="W8" s="129"/>
      <c r="X8" s="129"/>
      <c r="Y8" s="129"/>
      <c r="Z8" s="129"/>
      <c r="AA8" s="129"/>
      <c r="AB8" s="129"/>
      <c r="AC8" s="129"/>
      <c r="AD8" s="129"/>
      <c r="AE8" s="129"/>
      <c r="AF8" s="129"/>
    </row>
    <row r="9" ht="15.75" customHeight="1">
      <c r="A9" s="97"/>
      <c r="B9" s="154" t="s">
        <v>1192</v>
      </c>
      <c r="C9" s="54" t="s">
        <v>1191</v>
      </c>
      <c r="D9" s="430">
        <v>0.0</v>
      </c>
      <c r="E9" s="430">
        <v>1.0</v>
      </c>
      <c r="F9" s="430">
        <v>1.0</v>
      </c>
      <c r="G9" s="430">
        <v>0.0</v>
      </c>
      <c r="H9" s="430">
        <v>1.0</v>
      </c>
      <c r="I9" s="430">
        <v>0.0</v>
      </c>
      <c r="J9" s="430">
        <f t="shared" si="1"/>
        <v>3</v>
      </c>
      <c r="K9" s="431"/>
      <c r="L9" s="33">
        <f t="shared" si="2"/>
        <v>0</v>
      </c>
      <c r="M9" s="129"/>
      <c r="N9" s="129"/>
      <c r="O9" s="129"/>
      <c r="P9" s="129"/>
      <c r="Q9" s="129"/>
      <c r="R9" s="129"/>
      <c r="S9" s="129"/>
      <c r="T9" s="129"/>
      <c r="U9" s="129"/>
      <c r="V9" s="129"/>
      <c r="W9" s="129"/>
      <c r="X9" s="129"/>
      <c r="Y9" s="129"/>
      <c r="Z9" s="129"/>
      <c r="AA9" s="129"/>
      <c r="AB9" s="129"/>
      <c r="AC9" s="129"/>
      <c r="AD9" s="129"/>
      <c r="AE9" s="129"/>
      <c r="AF9" s="129"/>
    </row>
    <row r="10" ht="15.75" customHeight="1">
      <c r="A10" s="97"/>
      <c r="B10" s="154" t="s">
        <v>1193</v>
      </c>
      <c r="C10" s="54" t="s">
        <v>1191</v>
      </c>
      <c r="D10" s="430">
        <v>0.0</v>
      </c>
      <c r="E10" s="430">
        <v>0.0</v>
      </c>
      <c r="F10" s="430">
        <v>0.0</v>
      </c>
      <c r="G10" s="430">
        <v>0.0</v>
      </c>
      <c r="H10" s="430">
        <v>0.0</v>
      </c>
      <c r="I10" s="430">
        <v>0.0</v>
      </c>
      <c r="J10" s="430">
        <f t="shared" si="1"/>
        <v>0</v>
      </c>
      <c r="K10" s="431"/>
      <c r="L10" s="33">
        <f t="shared" si="2"/>
        <v>0</v>
      </c>
      <c r="M10" s="129"/>
      <c r="N10" s="129"/>
      <c r="O10" s="129"/>
      <c r="P10" s="129"/>
      <c r="Q10" s="129"/>
      <c r="R10" s="129"/>
      <c r="S10" s="129"/>
      <c r="T10" s="129"/>
      <c r="U10" s="129"/>
      <c r="V10" s="129"/>
      <c r="W10" s="129"/>
      <c r="X10" s="129"/>
      <c r="Y10" s="129"/>
      <c r="Z10" s="129"/>
      <c r="AA10" s="129"/>
      <c r="AB10" s="129"/>
      <c r="AC10" s="129"/>
      <c r="AD10" s="129"/>
      <c r="AE10" s="129"/>
      <c r="AF10" s="129"/>
    </row>
    <row r="11" ht="15.75" customHeight="1">
      <c r="A11" s="97"/>
      <c r="B11" s="154" t="s">
        <v>1194</v>
      </c>
      <c r="C11" s="54" t="s">
        <v>1191</v>
      </c>
      <c r="D11" s="430">
        <v>1.0</v>
      </c>
      <c r="E11" s="430">
        <v>0.0</v>
      </c>
      <c r="F11" s="430">
        <v>0.0</v>
      </c>
      <c r="G11" s="430">
        <v>0.0</v>
      </c>
      <c r="H11" s="430">
        <v>0.0</v>
      </c>
      <c r="I11" s="430">
        <v>0.0</v>
      </c>
      <c r="J11" s="430">
        <f t="shared" si="1"/>
        <v>1</v>
      </c>
      <c r="K11" s="431"/>
      <c r="L11" s="33">
        <f t="shared" si="2"/>
        <v>0</v>
      </c>
      <c r="M11" s="129"/>
      <c r="N11" s="129"/>
      <c r="O11" s="129"/>
      <c r="P11" s="129"/>
      <c r="Q11" s="129"/>
      <c r="R11" s="129"/>
      <c r="S11" s="129"/>
      <c r="T11" s="129"/>
      <c r="U11" s="129"/>
      <c r="V11" s="129"/>
      <c r="W11" s="129"/>
      <c r="X11" s="129"/>
      <c r="Y11" s="129"/>
      <c r="Z11" s="129"/>
      <c r="AA11" s="129"/>
      <c r="AB11" s="129"/>
      <c r="AC11" s="129"/>
      <c r="AD11" s="129"/>
      <c r="AE11" s="129"/>
      <c r="AF11" s="129"/>
    </row>
    <row r="12" ht="15.75" customHeight="1">
      <c r="A12" s="97"/>
      <c r="B12" s="145"/>
      <c r="C12" s="54"/>
      <c r="D12" s="30"/>
      <c r="E12" s="30"/>
      <c r="F12" s="30"/>
      <c r="G12" s="30"/>
      <c r="H12" s="30"/>
      <c r="I12" s="30"/>
      <c r="J12" s="430"/>
      <c r="K12" s="431"/>
      <c r="L12" s="33"/>
      <c r="M12" s="129"/>
      <c r="N12" s="129"/>
      <c r="O12" s="129"/>
      <c r="P12" s="129"/>
      <c r="Q12" s="129"/>
      <c r="R12" s="129"/>
      <c r="S12" s="129"/>
      <c r="T12" s="129"/>
      <c r="U12" s="129"/>
      <c r="V12" s="129"/>
      <c r="W12" s="129"/>
      <c r="X12" s="129"/>
      <c r="Y12" s="129"/>
      <c r="Z12" s="129"/>
      <c r="AA12" s="129"/>
      <c r="AB12" s="129"/>
      <c r="AC12" s="129"/>
      <c r="AD12" s="129"/>
      <c r="AE12" s="129"/>
      <c r="AF12" s="129"/>
    </row>
    <row r="13" ht="15.75" customHeight="1">
      <c r="A13" s="97">
        <v>1.2</v>
      </c>
      <c r="B13" s="154" t="s">
        <v>1195</v>
      </c>
      <c r="C13" s="54" t="s">
        <v>712</v>
      </c>
      <c r="D13" s="430">
        <v>260.0</v>
      </c>
      <c r="E13" s="430">
        <v>84.0</v>
      </c>
      <c r="F13" s="430">
        <v>124.0</v>
      </c>
      <c r="G13" s="430">
        <v>60.0</v>
      </c>
      <c r="H13" s="430">
        <v>78.0</v>
      </c>
      <c r="I13" s="430">
        <v>60.0</v>
      </c>
      <c r="J13" s="430">
        <f>SUM(D13:I13)</f>
        <v>666</v>
      </c>
      <c r="K13" s="431"/>
      <c r="L13" s="33">
        <f>K13*J13</f>
        <v>0</v>
      </c>
      <c r="M13" s="129"/>
      <c r="N13" s="129"/>
      <c r="O13" s="129"/>
      <c r="P13" s="129"/>
      <c r="Q13" s="129"/>
      <c r="R13" s="129"/>
      <c r="S13" s="129"/>
      <c r="T13" s="129"/>
      <c r="U13" s="129"/>
      <c r="V13" s="129"/>
      <c r="W13" s="129"/>
      <c r="X13" s="129"/>
      <c r="Y13" s="129"/>
      <c r="Z13" s="129"/>
      <c r="AA13" s="129"/>
      <c r="AB13" s="129"/>
      <c r="AC13" s="129"/>
      <c r="AD13" s="129"/>
      <c r="AE13" s="129"/>
      <c r="AF13" s="129"/>
    </row>
    <row r="14" ht="15.75" customHeight="1">
      <c r="A14" s="97"/>
      <c r="B14" s="127"/>
      <c r="C14" s="54"/>
      <c r="D14" s="430"/>
      <c r="E14" s="430"/>
      <c r="F14" s="430"/>
      <c r="G14" s="430"/>
      <c r="H14" s="430"/>
      <c r="I14" s="430"/>
      <c r="J14" s="430"/>
      <c r="K14" s="431"/>
      <c r="L14" s="33"/>
      <c r="M14" s="129"/>
      <c r="N14" s="129"/>
      <c r="O14" s="129"/>
      <c r="P14" s="129"/>
      <c r="Q14" s="129"/>
      <c r="R14" s="129"/>
      <c r="S14" s="129"/>
      <c r="T14" s="129"/>
      <c r="U14" s="129"/>
      <c r="V14" s="129"/>
      <c r="W14" s="129"/>
      <c r="X14" s="129"/>
      <c r="Y14" s="129"/>
      <c r="Z14" s="129"/>
      <c r="AA14" s="129"/>
      <c r="AB14" s="129"/>
      <c r="AC14" s="129"/>
      <c r="AD14" s="129"/>
      <c r="AE14" s="129"/>
      <c r="AF14" s="129"/>
    </row>
    <row r="15" ht="15.75" customHeight="1">
      <c r="A15" s="97">
        <v>1.3</v>
      </c>
      <c r="B15" s="154" t="s">
        <v>1196</v>
      </c>
      <c r="C15" s="54" t="s">
        <v>71</v>
      </c>
      <c r="D15" s="127">
        <v>1.0</v>
      </c>
      <c r="E15" s="127">
        <v>1.0</v>
      </c>
      <c r="F15" s="127">
        <v>1.0</v>
      </c>
      <c r="G15" s="127">
        <v>1.0</v>
      </c>
      <c r="H15" s="127">
        <v>1.0</v>
      </c>
      <c r="I15" s="127">
        <v>1.0</v>
      </c>
      <c r="J15" s="430">
        <f>SUM(D15:I15)</f>
        <v>6</v>
      </c>
      <c r="K15" s="431"/>
      <c r="L15" s="33">
        <f>K15*J15</f>
        <v>0</v>
      </c>
      <c r="M15" s="129"/>
      <c r="N15" s="129"/>
      <c r="O15" s="129"/>
      <c r="P15" s="129"/>
      <c r="Q15" s="129"/>
      <c r="R15" s="129"/>
      <c r="S15" s="129"/>
      <c r="T15" s="129"/>
      <c r="U15" s="129"/>
      <c r="V15" s="129"/>
      <c r="W15" s="129"/>
      <c r="X15" s="129"/>
      <c r="Y15" s="129"/>
      <c r="Z15" s="129"/>
      <c r="AA15" s="129"/>
      <c r="AB15" s="129"/>
      <c r="AC15" s="129"/>
      <c r="AD15" s="129"/>
      <c r="AE15" s="129"/>
      <c r="AF15" s="129"/>
    </row>
    <row r="16" ht="15.75" customHeight="1">
      <c r="A16" s="97"/>
      <c r="B16" s="154"/>
      <c r="C16" s="54"/>
      <c r="D16" s="430"/>
      <c r="E16" s="430"/>
      <c r="F16" s="430"/>
      <c r="G16" s="430"/>
      <c r="H16" s="430"/>
      <c r="I16" s="430"/>
      <c r="J16" s="430"/>
      <c r="K16" s="431"/>
      <c r="L16" s="33"/>
      <c r="M16" s="129"/>
      <c r="N16" s="129"/>
      <c r="O16" s="129"/>
      <c r="P16" s="129"/>
      <c r="Q16" s="129"/>
      <c r="R16" s="129"/>
      <c r="S16" s="129"/>
      <c r="T16" s="129"/>
      <c r="U16" s="129"/>
      <c r="V16" s="129"/>
      <c r="W16" s="129"/>
      <c r="X16" s="129"/>
      <c r="Y16" s="129"/>
      <c r="Z16" s="129"/>
      <c r="AA16" s="129"/>
      <c r="AB16" s="129"/>
      <c r="AC16" s="129"/>
      <c r="AD16" s="129"/>
      <c r="AE16" s="129"/>
      <c r="AF16" s="129"/>
    </row>
    <row r="17" ht="15.75" customHeight="1">
      <c r="A17" s="97">
        <v>1.4</v>
      </c>
      <c r="B17" s="154" t="s">
        <v>1197</v>
      </c>
      <c r="C17" s="54" t="s">
        <v>33</v>
      </c>
      <c r="D17" s="430">
        <v>4.0</v>
      </c>
      <c r="E17" s="430">
        <v>2.0</v>
      </c>
      <c r="F17" s="430">
        <v>3.0</v>
      </c>
      <c r="G17" s="430">
        <v>3.0</v>
      </c>
      <c r="H17" s="430">
        <v>3.0</v>
      </c>
      <c r="I17" s="430">
        <v>3.0</v>
      </c>
      <c r="J17" s="430">
        <f>SUM(D17:I17)</f>
        <v>18</v>
      </c>
      <c r="K17" s="431"/>
      <c r="L17" s="33">
        <f>K17*J17</f>
        <v>0</v>
      </c>
      <c r="M17" s="129"/>
      <c r="N17" s="129"/>
      <c r="O17" s="129"/>
      <c r="P17" s="129"/>
      <c r="Q17" s="129"/>
      <c r="R17" s="129"/>
      <c r="S17" s="129"/>
      <c r="T17" s="129"/>
      <c r="U17" s="129"/>
      <c r="V17" s="129"/>
      <c r="W17" s="129"/>
      <c r="X17" s="129"/>
      <c r="Y17" s="129"/>
      <c r="Z17" s="129"/>
      <c r="AA17" s="129"/>
      <c r="AB17" s="129"/>
      <c r="AC17" s="129"/>
      <c r="AD17" s="129"/>
      <c r="AE17" s="129"/>
      <c r="AF17" s="129"/>
    </row>
    <row r="18" ht="15.75" customHeight="1">
      <c r="A18" s="97"/>
      <c r="B18" s="145"/>
      <c r="C18" s="54"/>
      <c r="D18" s="30"/>
      <c r="E18" s="30"/>
      <c r="F18" s="30"/>
      <c r="G18" s="30"/>
      <c r="H18" s="30"/>
      <c r="I18" s="30"/>
      <c r="J18" s="430"/>
      <c r="K18" s="431"/>
      <c r="L18" s="33"/>
      <c r="M18" s="129"/>
      <c r="N18" s="129"/>
      <c r="O18" s="129"/>
      <c r="P18" s="129"/>
      <c r="Q18" s="129"/>
      <c r="R18" s="129"/>
      <c r="S18" s="129"/>
      <c r="T18" s="129"/>
      <c r="U18" s="129"/>
      <c r="V18" s="129"/>
      <c r="W18" s="129"/>
      <c r="X18" s="129"/>
      <c r="Y18" s="129"/>
      <c r="Z18" s="129"/>
      <c r="AA18" s="129"/>
      <c r="AB18" s="129"/>
      <c r="AC18" s="129"/>
      <c r="AD18" s="129"/>
      <c r="AE18" s="129"/>
      <c r="AF18" s="129"/>
    </row>
    <row r="19" ht="15.75" customHeight="1">
      <c r="A19" s="97">
        <v>1.5</v>
      </c>
      <c r="B19" s="154" t="s">
        <v>1198</v>
      </c>
      <c r="C19" s="54"/>
      <c r="D19" s="430"/>
      <c r="E19" s="430"/>
      <c r="F19" s="430"/>
      <c r="G19" s="430"/>
      <c r="H19" s="430"/>
      <c r="I19" s="430"/>
      <c r="J19" s="430"/>
      <c r="K19" s="431"/>
      <c r="L19" s="33"/>
      <c r="M19" s="129"/>
      <c r="N19" s="129"/>
      <c r="O19" s="129"/>
      <c r="P19" s="129"/>
      <c r="Q19" s="129"/>
      <c r="R19" s="129"/>
      <c r="S19" s="129"/>
      <c r="T19" s="129"/>
      <c r="U19" s="129"/>
      <c r="V19" s="129"/>
      <c r="W19" s="129"/>
      <c r="X19" s="129"/>
      <c r="Y19" s="129"/>
      <c r="Z19" s="129"/>
      <c r="AA19" s="129"/>
      <c r="AB19" s="129"/>
      <c r="AC19" s="129"/>
      <c r="AD19" s="129"/>
      <c r="AE19" s="129"/>
      <c r="AF19" s="129"/>
    </row>
    <row r="20" ht="15.75" customHeight="1">
      <c r="A20" s="97"/>
      <c r="B20" s="154" t="s">
        <v>1199</v>
      </c>
      <c r="C20" s="54" t="s">
        <v>33</v>
      </c>
      <c r="D20" s="127">
        <v>1.0</v>
      </c>
      <c r="E20" s="127">
        <v>1.0</v>
      </c>
      <c r="F20" s="127">
        <v>1.0</v>
      </c>
      <c r="G20" s="127">
        <v>1.0</v>
      </c>
      <c r="H20" s="127">
        <v>1.0</v>
      </c>
      <c r="I20" s="127">
        <v>1.0</v>
      </c>
      <c r="J20" s="430">
        <f t="shared" ref="J20:J29" si="3">SUM(D20:I20)</f>
        <v>6</v>
      </c>
      <c r="K20" s="431"/>
      <c r="L20" s="33">
        <f t="shared" ref="L20:L29" si="4">K20*J20</f>
        <v>0</v>
      </c>
      <c r="M20" s="129"/>
      <c r="N20" s="129"/>
      <c r="O20" s="129"/>
      <c r="P20" s="129"/>
      <c r="Q20" s="129"/>
      <c r="R20" s="129"/>
      <c r="S20" s="129"/>
      <c r="T20" s="129"/>
      <c r="U20" s="129"/>
      <c r="V20" s="129"/>
      <c r="W20" s="129"/>
      <c r="X20" s="129"/>
      <c r="Y20" s="129"/>
      <c r="Z20" s="129"/>
      <c r="AA20" s="129"/>
      <c r="AB20" s="129"/>
      <c r="AC20" s="129"/>
      <c r="AD20" s="129"/>
      <c r="AE20" s="129"/>
      <c r="AF20" s="129"/>
    </row>
    <row r="21" ht="15.75" customHeight="1">
      <c r="A21" s="97"/>
      <c r="B21" s="154" t="s">
        <v>1200</v>
      </c>
      <c r="C21" s="54" t="s">
        <v>33</v>
      </c>
      <c r="D21" s="430">
        <v>8.0</v>
      </c>
      <c r="E21" s="430">
        <v>8.0</v>
      </c>
      <c r="F21" s="430">
        <v>6.0</v>
      </c>
      <c r="G21" s="430">
        <v>6.0</v>
      </c>
      <c r="H21" s="430">
        <v>6.0</v>
      </c>
      <c r="I21" s="430">
        <v>6.0</v>
      </c>
      <c r="J21" s="430">
        <f t="shared" si="3"/>
        <v>40</v>
      </c>
      <c r="K21" s="431"/>
      <c r="L21" s="33">
        <f t="shared" si="4"/>
        <v>0</v>
      </c>
      <c r="M21" s="129"/>
      <c r="N21" s="129"/>
      <c r="O21" s="129"/>
      <c r="P21" s="129"/>
      <c r="Q21" s="129"/>
      <c r="R21" s="129"/>
      <c r="S21" s="129"/>
      <c r="T21" s="129"/>
      <c r="U21" s="129"/>
      <c r="V21" s="129"/>
      <c r="W21" s="129"/>
      <c r="X21" s="129"/>
      <c r="Y21" s="129"/>
      <c r="Z21" s="129"/>
      <c r="AA21" s="129"/>
      <c r="AB21" s="129"/>
      <c r="AC21" s="129"/>
      <c r="AD21" s="129"/>
      <c r="AE21" s="129"/>
      <c r="AF21" s="129"/>
    </row>
    <row r="22" ht="15.75" customHeight="1">
      <c r="A22" s="97"/>
      <c r="B22" s="154" t="s">
        <v>1201</v>
      </c>
      <c r="C22" s="54" t="s">
        <v>33</v>
      </c>
      <c r="D22" s="430">
        <v>1.0</v>
      </c>
      <c r="E22" s="430">
        <v>1.0</v>
      </c>
      <c r="F22" s="430">
        <v>1.0</v>
      </c>
      <c r="G22" s="430">
        <v>1.0</v>
      </c>
      <c r="H22" s="430">
        <v>1.0</v>
      </c>
      <c r="I22" s="430">
        <v>1.0</v>
      </c>
      <c r="J22" s="430">
        <f t="shared" si="3"/>
        <v>6</v>
      </c>
      <c r="K22" s="431"/>
      <c r="L22" s="33">
        <f t="shared" si="4"/>
        <v>0</v>
      </c>
      <c r="M22" s="129"/>
      <c r="N22" s="129"/>
      <c r="O22" s="129"/>
      <c r="P22" s="129"/>
      <c r="Q22" s="129"/>
      <c r="R22" s="129"/>
      <c r="S22" s="129"/>
      <c r="T22" s="129"/>
      <c r="U22" s="129"/>
      <c r="V22" s="129"/>
      <c r="W22" s="129"/>
      <c r="X22" s="129"/>
      <c r="Y22" s="129"/>
      <c r="Z22" s="129"/>
      <c r="AA22" s="129"/>
      <c r="AB22" s="129"/>
      <c r="AC22" s="129"/>
      <c r="AD22" s="129"/>
      <c r="AE22" s="129"/>
      <c r="AF22" s="129"/>
    </row>
    <row r="23" ht="15.75" customHeight="1">
      <c r="A23" s="97"/>
      <c r="B23" s="154" t="s">
        <v>1202</v>
      </c>
      <c r="C23" s="54" t="s">
        <v>33</v>
      </c>
      <c r="D23" s="430">
        <v>2.0</v>
      </c>
      <c r="E23" s="430">
        <v>2.0</v>
      </c>
      <c r="F23" s="430">
        <v>2.0</v>
      </c>
      <c r="G23" s="430">
        <v>2.0</v>
      </c>
      <c r="H23" s="430">
        <v>2.0</v>
      </c>
      <c r="I23" s="430">
        <v>2.0</v>
      </c>
      <c r="J23" s="430">
        <f t="shared" si="3"/>
        <v>12</v>
      </c>
      <c r="K23" s="431"/>
      <c r="L23" s="33">
        <f t="shared" si="4"/>
        <v>0</v>
      </c>
      <c r="M23" s="129"/>
      <c r="N23" s="129"/>
      <c r="O23" s="129"/>
      <c r="P23" s="129"/>
      <c r="Q23" s="129"/>
      <c r="R23" s="129"/>
      <c r="S23" s="129"/>
      <c r="T23" s="129"/>
      <c r="U23" s="129"/>
      <c r="V23" s="129"/>
      <c r="W23" s="129"/>
      <c r="X23" s="129"/>
      <c r="Y23" s="129"/>
      <c r="Z23" s="129"/>
      <c r="AA23" s="129"/>
      <c r="AB23" s="129"/>
      <c r="AC23" s="129"/>
      <c r="AD23" s="129"/>
      <c r="AE23" s="129"/>
      <c r="AF23" s="129"/>
    </row>
    <row r="24" ht="15.75" customHeight="1">
      <c r="A24" s="97"/>
      <c r="B24" s="154" t="s">
        <v>1203</v>
      </c>
      <c r="C24" s="54" t="s">
        <v>33</v>
      </c>
      <c r="D24" s="430">
        <v>1.0</v>
      </c>
      <c r="E24" s="430">
        <v>1.0</v>
      </c>
      <c r="F24" s="430">
        <v>1.0</v>
      </c>
      <c r="G24" s="430">
        <v>1.0</v>
      </c>
      <c r="H24" s="430">
        <v>1.0</v>
      </c>
      <c r="I24" s="430">
        <v>1.0</v>
      </c>
      <c r="J24" s="430">
        <f t="shared" si="3"/>
        <v>6</v>
      </c>
      <c r="K24" s="431"/>
      <c r="L24" s="33">
        <f t="shared" si="4"/>
        <v>0</v>
      </c>
      <c r="M24" s="129"/>
      <c r="N24" s="129"/>
      <c r="O24" s="129"/>
      <c r="P24" s="129"/>
      <c r="Q24" s="129"/>
      <c r="R24" s="129"/>
      <c r="S24" s="129"/>
      <c r="T24" s="129"/>
      <c r="U24" s="129"/>
      <c r="V24" s="129"/>
      <c r="W24" s="129"/>
      <c r="X24" s="129"/>
      <c r="Y24" s="129"/>
      <c r="Z24" s="129"/>
      <c r="AA24" s="129"/>
      <c r="AB24" s="129"/>
      <c r="AC24" s="129"/>
      <c r="AD24" s="129"/>
      <c r="AE24" s="129"/>
      <c r="AF24" s="129"/>
    </row>
    <row r="25" ht="15.75" customHeight="1">
      <c r="A25" s="97"/>
      <c r="B25" s="154" t="s">
        <v>1204</v>
      </c>
      <c r="C25" s="54" t="s">
        <v>33</v>
      </c>
      <c r="D25" s="430">
        <v>1.0</v>
      </c>
      <c r="E25" s="430">
        <v>1.0</v>
      </c>
      <c r="F25" s="430">
        <v>1.0</v>
      </c>
      <c r="G25" s="430">
        <v>1.0</v>
      </c>
      <c r="H25" s="430">
        <v>1.0</v>
      </c>
      <c r="I25" s="430">
        <v>1.0</v>
      </c>
      <c r="J25" s="430">
        <f t="shared" si="3"/>
        <v>6</v>
      </c>
      <c r="K25" s="431"/>
      <c r="L25" s="33">
        <f t="shared" si="4"/>
        <v>0</v>
      </c>
      <c r="M25" s="129"/>
      <c r="N25" s="129"/>
      <c r="O25" s="129"/>
      <c r="P25" s="129"/>
      <c r="Q25" s="129"/>
      <c r="R25" s="129"/>
      <c r="S25" s="129"/>
      <c r="T25" s="129"/>
      <c r="U25" s="129"/>
      <c r="V25" s="129"/>
      <c r="W25" s="129"/>
      <c r="X25" s="129"/>
      <c r="Y25" s="129"/>
      <c r="Z25" s="129"/>
      <c r="AA25" s="129"/>
      <c r="AB25" s="129"/>
      <c r="AC25" s="129"/>
      <c r="AD25" s="129"/>
      <c r="AE25" s="129"/>
      <c r="AF25" s="129"/>
    </row>
    <row r="26" ht="15.75" customHeight="1">
      <c r="A26" s="97"/>
      <c r="B26" s="154" t="s">
        <v>1205</v>
      </c>
      <c r="C26" s="54" t="s">
        <v>33</v>
      </c>
      <c r="D26" s="430">
        <v>1.0</v>
      </c>
      <c r="E26" s="430">
        <v>1.0</v>
      </c>
      <c r="F26" s="430">
        <v>1.0</v>
      </c>
      <c r="G26" s="430">
        <v>1.0</v>
      </c>
      <c r="H26" s="430">
        <v>1.0</v>
      </c>
      <c r="I26" s="430">
        <v>1.0</v>
      </c>
      <c r="J26" s="430">
        <f t="shared" si="3"/>
        <v>6</v>
      </c>
      <c r="K26" s="431"/>
      <c r="L26" s="33">
        <f t="shared" si="4"/>
        <v>0</v>
      </c>
      <c r="M26" s="129"/>
      <c r="N26" s="129"/>
      <c r="O26" s="129"/>
      <c r="P26" s="129"/>
      <c r="Q26" s="129"/>
      <c r="R26" s="129"/>
      <c r="S26" s="129"/>
      <c r="T26" s="129"/>
      <c r="U26" s="129"/>
      <c r="V26" s="129"/>
      <c r="W26" s="129"/>
      <c r="X26" s="129"/>
      <c r="Y26" s="129"/>
      <c r="Z26" s="129"/>
      <c r="AA26" s="129"/>
      <c r="AB26" s="129"/>
      <c r="AC26" s="129"/>
      <c r="AD26" s="129"/>
      <c r="AE26" s="129"/>
      <c r="AF26" s="129"/>
    </row>
    <row r="27" ht="15.75" customHeight="1">
      <c r="A27" s="97"/>
      <c r="B27" s="154" t="s">
        <v>1206</v>
      </c>
      <c r="C27" s="54" t="s">
        <v>1049</v>
      </c>
      <c r="D27" s="430">
        <v>80.0</v>
      </c>
      <c r="E27" s="430">
        <v>80.0</v>
      </c>
      <c r="F27" s="430">
        <v>80.0</v>
      </c>
      <c r="G27" s="430">
        <v>80.0</v>
      </c>
      <c r="H27" s="430">
        <v>80.0</v>
      </c>
      <c r="I27" s="430">
        <v>80.0</v>
      </c>
      <c r="J27" s="430">
        <f t="shared" si="3"/>
        <v>480</v>
      </c>
      <c r="K27" s="431"/>
      <c r="L27" s="33">
        <f t="shared" si="4"/>
        <v>0</v>
      </c>
      <c r="M27" s="129"/>
      <c r="N27" s="129"/>
      <c r="O27" s="129"/>
      <c r="P27" s="129"/>
      <c r="Q27" s="129"/>
      <c r="R27" s="129"/>
      <c r="S27" s="129"/>
      <c r="T27" s="129"/>
      <c r="U27" s="129"/>
      <c r="V27" s="129"/>
      <c r="W27" s="129"/>
      <c r="X27" s="129"/>
      <c r="Y27" s="129"/>
      <c r="Z27" s="129"/>
      <c r="AA27" s="129"/>
      <c r="AB27" s="129"/>
      <c r="AC27" s="129"/>
      <c r="AD27" s="129"/>
      <c r="AE27" s="129"/>
      <c r="AF27" s="129"/>
    </row>
    <row r="28" ht="15.75" customHeight="1">
      <c r="A28" s="97"/>
      <c r="B28" s="154" t="s">
        <v>1207</v>
      </c>
      <c r="C28" s="54" t="s">
        <v>33</v>
      </c>
      <c r="D28" s="430">
        <v>1.0</v>
      </c>
      <c r="E28" s="430">
        <v>1.0</v>
      </c>
      <c r="F28" s="430">
        <v>1.0</v>
      </c>
      <c r="G28" s="430">
        <v>1.0</v>
      </c>
      <c r="H28" s="430">
        <v>1.0</v>
      </c>
      <c r="I28" s="430">
        <v>1.0</v>
      </c>
      <c r="J28" s="430">
        <f t="shared" si="3"/>
        <v>6</v>
      </c>
      <c r="K28" s="431"/>
      <c r="L28" s="33">
        <f t="shared" si="4"/>
        <v>0</v>
      </c>
      <c r="M28" s="129"/>
      <c r="N28" s="129"/>
      <c r="O28" s="129"/>
      <c r="P28" s="129"/>
      <c r="Q28" s="129"/>
      <c r="R28" s="129"/>
      <c r="S28" s="129"/>
      <c r="T28" s="129"/>
      <c r="U28" s="129"/>
      <c r="V28" s="129"/>
      <c r="W28" s="129"/>
      <c r="X28" s="129"/>
      <c r="Y28" s="129"/>
      <c r="Z28" s="129"/>
      <c r="AA28" s="129"/>
      <c r="AB28" s="129"/>
      <c r="AC28" s="129"/>
      <c r="AD28" s="129"/>
      <c r="AE28" s="129"/>
      <c r="AF28" s="129"/>
    </row>
    <row r="29" ht="15.75" customHeight="1">
      <c r="A29" s="97"/>
      <c r="B29" s="154" t="s">
        <v>1208</v>
      </c>
      <c r="C29" s="54" t="s">
        <v>33</v>
      </c>
      <c r="D29" s="430">
        <v>2.0</v>
      </c>
      <c r="E29" s="430">
        <v>2.0</v>
      </c>
      <c r="F29" s="430">
        <v>4.0</v>
      </c>
      <c r="G29" s="430">
        <v>4.0</v>
      </c>
      <c r="H29" s="430">
        <v>4.0</v>
      </c>
      <c r="I29" s="430">
        <v>4.0</v>
      </c>
      <c r="J29" s="430">
        <f t="shared" si="3"/>
        <v>20</v>
      </c>
      <c r="K29" s="431"/>
      <c r="L29" s="33">
        <f t="shared" si="4"/>
        <v>0</v>
      </c>
      <c r="M29" s="129"/>
      <c r="N29" s="129"/>
      <c r="O29" s="129"/>
      <c r="P29" s="129"/>
      <c r="Q29" s="129"/>
      <c r="R29" s="129"/>
      <c r="S29" s="129"/>
      <c r="T29" s="129"/>
      <c r="U29" s="129"/>
      <c r="V29" s="129"/>
      <c r="W29" s="129"/>
      <c r="X29" s="129"/>
      <c r="Y29" s="129"/>
      <c r="Z29" s="129"/>
      <c r="AA29" s="129"/>
      <c r="AB29" s="129"/>
      <c r="AC29" s="129"/>
      <c r="AD29" s="129"/>
      <c r="AE29" s="129"/>
      <c r="AF29" s="129"/>
    </row>
    <row r="30" ht="15.75" customHeight="1">
      <c r="A30" s="97"/>
      <c r="B30" s="154"/>
      <c r="C30" s="54"/>
      <c r="D30" s="430"/>
      <c r="E30" s="430"/>
      <c r="F30" s="430"/>
      <c r="G30" s="430"/>
      <c r="H30" s="430"/>
      <c r="I30" s="430"/>
      <c r="J30" s="430"/>
      <c r="K30" s="431"/>
      <c r="L30" s="33"/>
      <c r="M30" s="129"/>
      <c r="N30" s="129"/>
      <c r="O30" s="129"/>
      <c r="P30" s="129"/>
      <c r="Q30" s="129"/>
      <c r="R30" s="129"/>
      <c r="S30" s="129"/>
      <c r="T30" s="129"/>
      <c r="U30" s="129"/>
      <c r="V30" s="129"/>
      <c r="W30" s="129"/>
      <c r="X30" s="129"/>
      <c r="Y30" s="129"/>
      <c r="Z30" s="129"/>
      <c r="AA30" s="129"/>
      <c r="AB30" s="129"/>
      <c r="AC30" s="129"/>
      <c r="AD30" s="129"/>
      <c r="AE30" s="129"/>
      <c r="AF30" s="129"/>
    </row>
    <row r="31" ht="15.75" customHeight="1">
      <c r="A31" s="97">
        <v>1.6</v>
      </c>
      <c r="B31" s="154" t="s">
        <v>1209</v>
      </c>
      <c r="C31" s="54" t="s">
        <v>33</v>
      </c>
      <c r="D31" s="430">
        <v>1.0</v>
      </c>
      <c r="E31" s="430">
        <v>1.0</v>
      </c>
      <c r="F31" s="430">
        <v>1.0</v>
      </c>
      <c r="G31" s="430">
        <v>1.0</v>
      </c>
      <c r="H31" s="430">
        <v>1.0</v>
      </c>
      <c r="I31" s="430">
        <v>1.0</v>
      </c>
      <c r="J31" s="430">
        <f t="shared" ref="J31:J32" si="5">SUM(D31:I31)</f>
        <v>6</v>
      </c>
      <c r="K31" s="431"/>
      <c r="L31" s="33">
        <f>K31*J31</f>
        <v>0</v>
      </c>
      <c r="M31" s="129"/>
      <c r="N31" s="129"/>
      <c r="O31" s="129"/>
      <c r="P31" s="129"/>
      <c r="Q31" s="129"/>
      <c r="R31" s="129"/>
      <c r="S31" s="129"/>
      <c r="T31" s="129"/>
      <c r="U31" s="129"/>
      <c r="V31" s="129"/>
      <c r="W31" s="129"/>
      <c r="X31" s="129"/>
      <c r="Y31" s="129"/>
      <c r="Z31" s="129"/>
      <c r="AA31" s="129"/>
      <c r="AB31" s="129"/>
      <c r="AC31" s="129"/>
      <c r="AD31" s="129"/>
      <c r="AE31" s="129"/>
      <c r="AF31" s="129"/>
    </row>
    <row r="32" ht="15.75" customHeight="1">
      <c r="A32" s="432"/>
      <c r="B32" s="154"/>
      <c r="C32" s="54" t="s">
        <v>33</v>
      </c>
      <c r="D32" s="430"/>
      <c r="E32" s="430"/>
      <c r="F32" s="430"/>
      <c r="G32" s="430"/>
      <c r="H32" s="430"/>
      <c r="I32" s="430"/>
      <c r="J32" s="430">
        <f t="shared" si="5"/>
        <v>0</v>
      </c>
      <c r="K32" s="431"/>
      <c r="L32" s="33"/>
      <c r="M32" s="129"/>
      <c r="N32" s="129"/>
      <c r="O32" s="129"/>
      <c r="P32" s="129"/>
      <c r="Q32" s="129"/>
      <c r="R32" s="129"/>
      <c r="S32" s="129"/>
      <c r="T32" s="129"/>
      <c r="U32" s="129"/>
      <c r="V32" s="129"/>
      <c r="W32" s="129"/>
      <c r="X32" s="129"/>
      <c r="Y32" s="129"/>
      <c r="Z32" s="129"/>
      <c r="AA32" s="129"/>
      <c r="AB32" s="129"/>
      <c r="AC32" s="129"/>
      <c r="AD32" s="129"/>
      <c r="AE32" s="129"/>
      <c r="AF32" s="129"/>
    </row>
    <row r="33" ht="15.75" customHeight="1">
      <c r="A33" s="319">
        <v>1.7</v>
      </c>
      <c r="B33" s="154" t="s">
        <v>1210</v>
      </c>
      <c r="C33" s="54"/>
      <c r="D33" s="430"/>
      <c r="E33" s="430"/>
      <c r="F33" s="430"/>
      <c r="G33" s="430"/>
      <c r="H33" s="430"/>
      <c r="I33" s="430"/>
      <c r="J33" s="430"/>
      <c r="K33" s="431"/>
      <c r="L33" s="33"/>
      <c r="M33" s="129"/>
      <c r="N33" s="129"/>
      <c r="O33" s="129"/>
      <c r="P33" s="129"/>
      <c r="Q33" s="129"/>
      <c r="R33" s="129"/>
      <c r="S33" s="129"/>
      <c r="T33" s="129"/>
      <c r="U33" s="129"/>
      <c r="V33" s="129"/>
      <c r="W33" s="129"/>
      <c r="X33" s="129"/>
      <c r="Y33" s="129"/>
      <c r="Z33" s="129"/>
      <c r="AA33" s="129"/>
      <c r="AB33" s="129"/>
      <c r="AC33" s="129"/>
      <c r="AD33" s="129"/>
      <c r="AE33" s="129"/>
      <c r="AF33" s="129"/>
    </row>
    <row r="34" ht="15.75" customHeight="1">
      <c r="A34" s="97"/>
      <c r="B34" s="154" t="s">
        <v>1211</v>
      </c>
      <c r="C34" s="54" t="s">
        <v>33</v>
      </c>
      <c r="D34" s="430">
        <v>1.0</v>
      </c>
      <c r="E34" s="430">
        <v>1.0</v>
      </c>
      <c r="F34" s="430">
        <v>1.0</v>
      </c>
      <c r="G34" s="430">
        <v>1.0</v>
      </c>
      <c r="H34" s="430">
        <v>1.0</v>
      </c>
      <c r="I34" s="430">
        <v>1.0</v>
      </c>
      <c r="J34" s="430">
        <f t="shared" ref="J34:J35" si="6">SUM(D34:I34)</f>
        <v>6</v>
      </c>
      <c r="K34" s="431"/>
      <c r="L34" s="33">
        <f t="shared" ref="L34:L35" si="7">K34*J34</f>
        <v>0</v>
      </c>
      <c r="M34" s="129"/>
      <c r="N34" s="129"/>
      <c r="O34" s="129"/>
      <c r="P34" s="129"/>
      <c r="Q34" s="129"/>
      <c r="R34" s="129"/>
      <c r="S34" s="129"/>
      <c r="T34" s="129"/>
      <c r="U34" s="129"/>
      <c r="V34" s="129"/>
      <c r="W34" s="129"/>
      <c r="X34" s="129"/>
      <c r="Y34" s="129"/>
      <c r="Z34" s="129"/>
      <c r="AA34" s="129"/>
      <c r="AB34" s="129"/>
      <c r="AC34" s="129"/>
      <c r="AD34" s="129"/>
      <c r="AE34" s="129"/>
      <c r="AF34" s="129"/>
    </row>
    <row r="35" ht="15.75" customHeight="1">
      <c r="A35" s="97"/>
      <c r="B35" s="154" t="s">
        <v>1212</v>
      </c>
      <c r="C35" s="54" t="s">
        <v>33</v>
      </c>
      <c r="D35" s="430">
        <v>1.0</v>
      </c>
      <c r="E35" s="430">
        <v>1.0</v>
      </c>
      <c r="F35" s="430">
        <v>1.0</v>
      </c>
      <c r="G35" s="430">
        <v>1.0</v>
      </c>
      <c r="H35" s="430">
        <v>1.0</v>
      </c>
      <c r="I35" s="430">
        <v>1.0</v>
      </c>
      <c r="J35" s="430">
        <f t="shared" si="6"/>
        <v>6</v>
      </c>
      <c r="K35" s="431"/>
      <c r="L35" s="33">
        <f t="shared" si="7"/>
        <v>0</v>
      </c>
      <c r="M35" s="129"/>
      <c r="N35" s="129"/>
      <c r="O35" s="129"/>
      <c r="P35" s="129"/>
      <c r="Q35" s="129"/>
      <c r="R35" s="129"/>
      <c r="S35" s="129"/>
      <c r="T35" s="129"/>
      <c r="U35" s="129"/>
      <c r="V35" s="129"/>
      <c r="W35" s="129"/>
      <c r="X35" s="129"/>
      <c r="Y35" s="129"/>
      <c r="Z35" s="129"/>
      <c r="AA35" s="129"/>
      <c r="AB35" s="129"/>
      <c r="AC35" s="129"/>
      <c r="AD35" s="129"/>
      <c r="AE35" s="129"/>
      <c r="AF35" s="129"/>
    </row>
    <row r="36" ht="15.75" customHeight="1">
      <c r="A36" s="97"/>
      <c r="B36" s="154"/>
      <c r="C36" s="54"/>
      <c r="D36" s="430"/>
      <c r="E36" s="430"/>
      <c r="F36" s="430"/>
      <c r="G36" s="430"/>
      <c r="H36" s="430"/>
      <c r="I36" s="430"/>
      <c r="J36" s="430"/>
      <c r="K36" s="431"/>
      <c r="L36" s="33"/>
      <c r="M36" s="129"/>
      <c r="N36" s="129"/>
      <c r="O36" s="129"/>
      <c r="P36" s="129"/>
      <c r="Q36" s="129"/>
      <c r="R36" s="129"/>
      <c r="S36" s="129"/>
      <c r="T36" s="129"/>
      <c r="U36" s="129"/>
      <c r="V36" s="129"/>
      <c r="W36" s="129"/>
      <c r="X36" s="129"/>
      <c r="Y36" s="129"/>
      <c r="Z36" s="129"/>
      <c r="AA36" s="129"/>
      <c r="AB36" s="129"/>
      <c r="AC36" s="129"/>
      <c r="AD36" s="129"/>
      <c r="AE36" s="129"/>
      <c r="AF36" s="129"/>
    </row>
    <row r="37" ht="15.75" customHeight="1">
      <c r="A37" s="97"/>
      <c r="B37" s="154"/>
      <c r="C37" s="54"/>
      <c r="D37" s="430"/>
      <c r="E37" s="430"/>
      <c r="F37" s="430"/>
      <c r="G37" s="430"/>
      <c r="H37" s="430"/>
      <c r="I37" s="430"/>
      <c r="J37" s="430"/>
      <c r="K37" s="431"/>
      <c r="L37" s="33"/>
      <c r="M37" s="129"/>
      <c r="N37" s="129"/>
      <c r="O37" s="129"/>
      <c r="P37" s="129"/>
      <c r="Q37" s="129"/>
      <c r="R37" s="129"/>
      <c r="S37" s="129"/>
      <c r="T37" s="129"/>
      <c r="U37" s="129"/>
      <c r="V37" s="129"/>
      <c r="W37" s="129"/>
      <c r="X37" s="129"/>
      <c r="Y37" s="129"/>
      <c r="Z37" s="129"/>
      <c r="AA37" s="129"/>
      <c r="AB37" s="129"/>
      <c r="AC37" s="129"/>
      <c r="AD37" s="129"/>
      <c r="AE37" s="129"/>
      <c r="AF37" s="129"/>
    </row>
    <row r="38" ht="15.75" customHeight="1">
      <c r="A38" s="303" t="s">
        <v>621</v>
      </c>
      <c r="B38" s="302" t="s">
        <v>383</v>
      </c>
      <c r="C38" s="303"/>
      <c r="D38" s="433"/>
      <c r="E38" s="433"/>
      <c r="F38" s="433"/>
      <c r="G38" s="433"/>
      <c r="H38" s="433"/>
      <c r="I38" s="433"/>
      <c r="J38" s="303">
        <f>SUM(J8:J36)</f>
        <v>1302</v>
      </c>
      <c r="K38" s="434"/>
      <c r="L38" s="434">
        <f>SUM(L8:L36)</f>
        <v>0</v>
      </c>
      <c r="M38" s="204"/>
      <c r="N38" s="204"/>
      <c r="O38" s="204"/>
      <c r="P38" s="204"/>
      <c r="Q38" s="204"/>
      <c r="R38" s="204"/>
      <c r="S38" s="204"/>
      <c r="T38" s="204"/>
      <c r="U38" s="204"/>
      <c r="V38" s="204"/>
      <c r="W38" s="204"/>
      <c r="X38" s="204"/>
      <c r="Y38" s="204"/>
      <c r="Z38" s="204"/>
      <c r="AA38" s="204"/>
      <c r="AB38" s="204"/>
      <c r="AC38" s="204"/>
      <c r="AD38" s="204"/>
      <c r="AE38" s="204"/>
      <c r="AF38" s="204"/>
    </row>
    <row r="39" ht="15.75" customHeight="1">
      <c r="A39" s="86"/>
      <c r="B39" s="86"/>
      <c r="C39" s="86"/>
      <c r="D39" s="86"/>
      <c r="E39" s="86"/>
      <c r="F39" s="86"/>
      <c r="G39" s="86"/>
      <c r="H39" s="86"/>
      <c r="I39" s="86"/>
      <c r="J39" s="86"/>
      <c r="K39" s="86"/>
      <c r="L39" s="86"/>
      <c r="M39" s="204"/>
      <c r="N39" s="204"/>
      <c r="O39" s="204"/>
      <c r="P39" s="204"/>
      <c r="Q39" s="204"/>
      <c r="R39" s="204"/>
      <c r="S39" s="204"/>
      <c r="T39" s="204"/>
      <c r="U39" s="204"/>
      <c r="V39" s="204"/>
      <c r="W39" s="204"/>
      <c r="X39" s="204"/>
      <c r="Y39" s="204"/>
      <c r="Z39" s="204"/>
      <c r="AA39" s="204"/>
      <c r="AB39" s="204"/>
      <c r="AC39" s="204"/>
      <c r="AD39" s="204"/>
      <c r="AE39" s="204"/>
      <c r="AF39" s="204"/>
    </row>
    <row r="40" ht="15.75" customHeight="1">
      <c r="A40" s="129"/>
      <c r="B40" s="196"/>
      <c r="C40" s="227"/>
      <c r="D40" s="129"/>
      <c r="E40" s="129"/>
      <c r="F40" s="129"/>
      <c r="G40" s="129"/>
      <c r="H40" s="129"/>
      <c r="I40" s="129"/>
      <c r="J40" s="129"/>
      <c r="K40" s="133"/>
      <c r="L40" s="133"/>
      <c r="M40" s="129"/>
      <c r="N40" s="129"/>
      <c r="O40" s="129"/>
      <c r="P40" s="129"/>
      <c r="Q40" s="129"/>
      <c r="R40" s="129"/>
      <c r="S40" s="129"/>
      <c r="T40" s="129"/>
      <c r="U40" s="129"/>
      <c r="V40" s="129"/>
      <c r="W40" s="129"/>
      <c r="X40" s="129"/>
      <c r="Y40" s="129"/>
      <c r="Z40" s="129"/>
      <c r="AA40" s="129"/>
      <c r="AB40" s="129"/>
      <c r="AC40" s="129"/>
      <c r="AD40" s="129"/>
      <c r="AE40" s="129"/>
      <c r="AF40" s="129"/>
    </row>
    <row r="41" ht="15.75" customHeight="1">
      <c r="A41" s="129"/>
      <c r="B41" s="196"/>
      <c r="C41" s="227"/>
      <c r="D41" s="129"/>
      <c r="E41" s="129"/>
      <c r="F41" s="129"/>
      <c r="G41" s="129"/>
      <c r="H41" s="129"/>
      <c r="I41" s="129"/>
      <c r="J41" s="129"/>
      <c r="K41" s="133"/>
      <c r="L41" s="133"/>
      <c r="M41" s="129"/>
      <c r="N41" s="129"/>
      <c r="O41" s="129"/>
      <c r="P41" s="129"/>
      <c r="Q41" s="129"/>
      <c r="R41" s="129"/>
      <c r="S41" s="129"/>
      <c r="T41" s="129"/>
      <c r="U41" s="129"/>
      <c r="V41" s="129"/>
      <c r="W41" s="129"/>
      <c r="X41" s="129"/>
      <c r="Y41" s="129"/>
      <c r="Z41" s="129"/>
      <c r="AA41" s="129"/>
      <c r="AB41" s="129"/>
      <c r="AC41" s="129"/>
      <c r="AD41" s="129"/>
      <c r="AE41" s="129"/>
      <c r="AF41" s="129"/>
    </row>
    <row r="42" ht="15.75" customHeight="1">
      <c r="A42" s="129"/>
      <c r="B42" s="196"/>
      <c r="C42" s="227"/>
      <c r="D42" s="129"/>
      <c r="E42" s="129"/>
      <c r="F42" s="129"/>
      <c r="G42" s="129"/>
      <c r="H42" s="129"/>
      <c r="I42" s="129"/>
      <c r="J42" s="129"/>
      <c r="K42" s="133"/>
      <c r="L42" s="133"/>
      <c r="M42" s="129"/>
      <c r="N42" s="129"/>
      <c r="O42" s="129"/>
      <c r="P42" s="129"/>
      <c r="Q42" s="129"/>
      <c r="R42" s="129"/>
      <c r="S42" s="129"/>
      <c r="T42" s="129"/>
      <c r="U42" s="129"/>
      <c r="V42" s="129"/>
      <c r="W42" s="129"/>
      <c r="X42" s="129"/>
      <c r="Y42" s="129"/>
      <c r="Z42" s="129"/>
      <c r="AA42" s="129"/>
      <c r="AB42" s="129"/>
      <c r="AC42" s="129"/>
      <c r="AD42" s="129"/>
      <c r="AE42" s="129"/>
      <c r="AF42" s="129"/>
    </row>
    <row r="43" ht="15.75" customHeight="1">
      <c r="A43" s="129"/>
      <c r="B43" s="196"/>
      <c r="C43" s="227"/>
      <c r="D43" s="129"/>
      <c r="E43" s="129"/>
      <c r="F43" s="129"/>
      <c r="G43" s="129"/>
      <c r="H43" s="129"/>
      <c r="I43" s="129"/>
      <c r="J43" s="129"/>
      <c r="K43" s="133"/>
      <c r="L43" s="133"/>
      <c r="M43" s="129"/>
      <c r="N43" s="129"/>
      <c r="O43" s="129"/>
      <c r="P43" s="129"/>
      <c r="Q43" s="129"/>
      <c r="R43" s="129"/>
      <c r="S43" s="129"/>
      <c r="T43" s="129"/>
      <c r="U43" s="129"/>
      <c r="V43" s="129"/>
      <c r="W43" s="129"/>
      <c r="X43" s="129"/>
      <c r="Y43" s="129"/>
      <c r="Z43" s="129"/>
      <c r="AA43" s="129"/>
      <c r="AB43" s="129"/>
      <c r="AC43" s="129"/>
      <c r="AD43" s="129"/>
      <c r="AE43" s="129"/>
      <c r="AF43" s="129"/>
    </row>
    <row r="44" ht="15.75" customHeight="1">
      <c r="A44" s="129"/>
      <c r="B44" s="196"/>
      <c r="C44" s="227"/>
      <c r="D44" s="129"/>
      <c r="E44" s="129"/>
      <c r="F44" s="129"/>
      <c r="G44" s="129"/>
      <c r="H44" s="129"/>
      <c r="I44" s="129"/>
      <c r="J44" s="129"/>
      <c r="K44" s="133"/>
      <c r="L44" s="133"/>
      <c r="M44" s="129"/>
      <c r="N44" s="129"/>
      <c r="O44" s="129"/>
      <c r="P44" s="129"/>
      <c r="Q44" s="129"/>
      <c r="R44" s="129"/>
      <c r="S44" s="129"/>
      <c r="T44" s="129"/>
      <c r="U44" s="129"/>
      <c r="V44" s="129"/>
      <c r="W44" s="129"/>
      <c r="X44" s="129"/>
      <c r="Y44" s="129"/>
      <c r="Z44" s="129"/>
      <c r="AA44" s="129"/>
      <c r="AB44" s="129"/>
      <c r="AC44" s="129"/>
      <c r="AD44" s="129"/>
      <c r="AE44" s="129"/>
      <c r="AF44" s="129"/>
    </row>
    <row r="45" ht="15.75" customHeight="1">
      <c r="A45" s="129"/>
      <c r="B45" s="196"/>
      <c r="C45" s="227"/>
      <c r="D45" s="129"/>
      <c r="E45" s="129"/>
      <c r="F45" s="129"/>
      <c r="G45" s="129"/>
      <c r="H45" s="129"/>
      <c r="I45" s="129"/>
      <c r="J45" s="129"/>
      <c r="K45" s="133"/>
      <c r="L45" s="133"/>
      <c r="M45" s="129"/>
      <c r="N45" s="129"/>
      <c r="O45" s="129"/>
      <c r="P45" s="129"/>
      <c r="Q45" s="129"/>
      <c r="R45" s="129"/>
      <c r="S45" s="129"/>
      <c r="T45" s="129"/>
      <c r="U45" s="129"/>
      <c r="V45" s="129"/>
      <c r="W45" s="129"/>
      <c r="X45" s="129"/>
      <c r="Y45" s="129"/>
      <c r="Z45" s="129"/>
      <c r="AA45" s="129"/>
      <c r="AB45" s="129"/>
      <c r="AC45" s="129"/>
      <c r="AD45" s="129"/>
      <c r="AE45" s="129"/>
      <c r="AF45" s="129"/>
    </row>
    <row r="46" ht="15.75" customHeight="1">
      <c r="A46" s="129"/>
      <c r="B46" s="196"/>
      <c r="C46" s="227"/>
      <c r="D46" s="129"/>
      <c r="E46" s="129"/>
      <c r="F46" s="129"/>
      <c r="G46" s="129"/>
      <c r="H46" s="129"/>
      <c r="I46" s="129"/>
      <c r="J46" s="129"/>
      <c r="K46" s="133"/>
      <c r="L46" s="133"/>
      <c r="M46" s="129"/>
      <c r="N46" s="129"/>
      <c r="O46" s="129"/>
      <c r="P46" s="129"/>
      <c r="Q46" s="129"/>
      <c r="R46" s="129"/>
      <c r="S46" s="129"/>
      <c r="T46" s="129"/>
      <c r="U46" s="129"/>
      <c r="V46" s="129"/>
      <c r="W46" s="129"/>
      <c r="X46" s="129"/>
      <c r="Y46" s="129"/>
      <c r="Z46" s="129"/>
      <c r="AA46" s="129"/>
      <c r="AB46" s="129"/>
      <c r="AC46" s="129"/>
      <c r="AD46" s="129"/>
      <c r="AE46" s="129"/>
      <c r="AF46" s="129"/>
    </row>
    <row r="47" ht="15.75" customHeight="1">
      <c r="A47" s="129"/>
      <c r="B47" s="196"/>
      <c r="C47" s="227"/>
      <c r="D47" s="129"/>
      <c r="E47" s="129"/>
      <c r="F47" s="129"/>
      <c r="G47" s="129"/>
      <c r="H47" s="129"/>
      <c r="I47" s="129"/>
      <c r="J47" s="129"/>
      <c r="K47" s="133"/>
      <c r="L47" s="133"/>
      <c r="M47" s="129"/>
      <c r="N47" s="129"/>
      <c r="O47" s="129"/>
      <c r="P47" s="129"/>
      <c r="Q47" s="129"/>
      <c r="R47" s="129"/>
      <c r="S47" s="129"/>
      <c r="T47" s="129"/>
      <c r="U47" s="129"/>
      <c r="V47" s="129"/>
      <c r="W47" s="129"/>
      <c r="X47" s="129"/>
      <c r="Y47" s="129"/>
      <c r="Z47" s="129"/>
      <c r="AA47" s="129"/>
      <c r="AB47" s="129"/>
      <c r="AC47" s="129"/>
      <c r="AD47" s="129"/>
      <c r="AE47" s="129"/>
      <c r="AF47" s="129"/>
    </row>
    <row r="48" ht="15.75" customHeight="1">
      <c r="A48" s="129"/>
      <c r="B48" s="196"/>
      <c r="C48" s="227"/>
      <c r="D48" s="129"/>
      <c r="E48" s="129"/>
      <c r="F48" s="129"/>
      <c r="G48" s="129"/>
      <c r="H48" s="129"/>
      <c r="I48" s="129"/>
      <c r="J48" s="129"/>
      <c r="K48" s="133"/>
      <c r="L48" s="133"/>
      <c r="M48" s="129"/>
      <c r="N48" s="129"/>
      <c r="O48" s="129"/>
      <c r="P48" s="129"/>
      <c r="Q48" s="129"/>
      <c r="R48" s="129"/>
      <c r="S48" s="129"/>
      <c r="T48" s="129"/>
      <c r="U48" s="129"/>
      <c r="V48" s="129"/>
      <c r="W48" s="129"/>
      <c r="X48" s="129"/>
      <c r="Y48" s="129"/>
      <c r="Z48" s="129"/>
      <c r="AA48" s="129"/>
      <c r="AB48" s="129"/>
      <c r="AC48" s="129"/>
      <c r="AD48" s="129"/>
      <c r="AE48" s="129"/>
      <c r="AF48" s="129"/>
    </row>
    <row r="49" ht="15.75" customHeight="1">
      <c r="A49" s="129"/>
      <c r="B49" s="196"/>
      <c r="C49" s="227"/>
      <c r="D49" s="129"/>
      <c r="E49" s="129"/>
      <c r="F49" s="129"/>
      <c r="G49" s="129"/>
      <c r="H49" s="129"/>
      <c r="I49" s="129"/>
      <c r="J49" s="129"/>
      <c r="K49" s="133"/>
      <c r="L49" s="133"/>
      <c r="M49" s="129"/>
      <c r="N49" s="129"/>
      <c r="O49" s="129"/>
      <c r="P49" s="129"/>
      <c r="Q49" s="129"/>
      <c r="R49" s="129"/>
      <c r="S49" s="129"/>
      <c r="T49" s="129"/>
      <c r="U49" s="129"/>
      <c r="V49" s="129"/>
      <c r="W49" s="129"/>
      <c r="X49" s="129"/>
      <c r="Y49" s="129"/>
      <c r="Z49" s="129"/>
      <c r="AA49" s="129"/>
      <c r="AB49" s="129"/>
      <c r="AC49" s="129"/>
      <c r="AD49" s="129"/>
      <c r="AE49" s="129"/>
      <c r="AF49" s="129"/>
    </row>
    <row r="50" ht="15.75" customHeight="1">
      <c r="A50" s="129"/>
      <c r="B50" s="196"/>
      <c r="C50" s="227"/>
      <c r="D50" s="129"/>
      <c r="E50" s="129"/>
      <c r="F50" s="129"/>
      <c r="G50" s="129"/>
      <c r="H50" s="129"/>
      <c r="I50" s="129"/>
      <c r="J50" s="129"/>
      <c r="K50" s="133"/>
      <c r="L50" s="133"/>
      <c r="M50" s="129"/>
      <c r="N50" s="129"/>
      <c r="O50" s="129"/>
      <c r="P50" s="129"/>
      <c r="Q50" s="129"/>
      <c r="R50" s="129"/>
      <c r="S50" s="129"/>
      <c r="T50" s="129"/>
      <c r="U50" s="129"/>
      <c r="V50" s="129"/>
      <c r="W50" s="129"/>
      <c r="X50" s="129"/>
      <c r="Y50" s="129"/>
      <c r="Z50" s="129"/>
      <c r="AA50" s="129"/>
      <c r="AB50" s="129"/>
      <c r="AC50" s="129"/>
      <c r="AD50" s="129"/>
      <c r="AE50" s="129"/>
      <c r="AF50" s="129"/>
    </row>
    <row r="51" ht="15.75" customHeight="1">
      <c r="A51" s="129"/>
      <c r="B51" s="196"/>
      <c r="C51" s="227"/>
      <c r="D51" s="129"/>
      <c r="E51" s="129"/>
      <c r="F51" s="129"/>
      <c r="G51" s="129"/>
      <c r="H51" s="129"/>
      <c r="I51" s="129"/>
      <c r="J51" s="129"/>
      <c r="K51" s="133"/>
      <c r="L51" s="133"/>
      <c r="M51" s="129"/>
      <c r="N51" s="129"/>
      <c r="O51" s="129"/>
      <c r="P51" s="129"/>
      <c r="Q51" s="129"/>
      <c r="R51" s="129"/>
      <c r="S51" s="129"/>
      <c r="T51" s="129"/>
      <c r="U51" s="129"/>
      <c r="V51" s="129"/>
      <c r="W51" s="129"/>
      <c r="X51" s="129"/>
      <c r="Y51" s="129"/>
      <c r="Z51" s="129"/>
      <c r="AA51" s="129"/>
      <c r="AB51" s="129"/>
      <c r="AC51" s="129"/>
      <c r="AD51" s="129"/>
      <c r="AE51" s="129"/>
      <c r="AF51" s="129"/>
    </row>
    <row r="52" ht="15.75" customHeight="1">
      <c r="A52" s="129"/>
      <c r="B52" s="196"/>
      <c r="C52" s="227"/>
      <c r="D52" s="129"/>
      <c r="E52" s="129"/>
      <c r="F52" s="129"/>
      <c r="G52" s="129"/>
      <c r="H52" s="129"/>
      <c r="I52" s="129"/>
      <c r="J52" s="129"/>
      <c r="K52" s="133"/>
      <c r="L52" s="133"/>
      <c r="M52" s="129"/>
      <c r="N52" s="129"/>
      <c r="O52" s="129"/>
      <c r="P52" s="129"/>
      <c r="Q52" s="129"/>
      <c r="R52" s="129"/>
      <c r="S52" s="129"/>
      <c r="T52" s="129"/>
      <c r="U52" s="129"/>
      <c r="V52" s="129"/>
      <c r="W52" s="129"/>
      <c r="X52" s="129"/>
      <c r="Y52" s="129"/>
      <c r="Z52" s="129"/>
      <c r="AA52" s="129"/>
      <c r="AB52" s="129"/>
      <c r="AC52" s="129"/>
      <c r="AD52" s="129"/>
      <c r="AE52" s="129"/>
      <c r="AF52" s="129"/>
    </row>
    <row r="53" ht="15.75" customHeight="1">
      <c r="A53" s="129"/>
      <c r="B53" s="196"/>
      <c r="C53" s="227"/>
      <c r="D53" s="129"/>
      <c r="E53" s="129"/>
      <c r="F53" s="129"/>
      <c r="G53" s="129"/>
      <c r="H53" s="129"/>
      <c r="I53" s="129"/>
      <c r="J53" s="129"/>
      <c r="K53" s="133"/>
      <c r="L53" s="133"/>
      <c r="M53" s="129"/>
      <c r="N53" s="129"/>
      <c r="O53" s="129"/>
      <c r="P53" s="129"/>
      <c r="Q53" s="129"/>
      <c r="R53" s="129"/>
      <c r="S53" s="129"/>
      <c r="T53" s="129"/>
      <c r="U53" s="129"/>
      <c r="V53" s="129"/>
      <c r="W53" s="129"/>
      <c r="X53" s="129"/>
      <c r="Y53" s="129"/>
      <c r="Z53" s="129"/>
      <c r="AA53" s="129"/>
      <c r="AB53" s="129"/>
      <c r="AC53" s="129"/>
      <c r="AD53" s="129"/>
      <c r="AE53" s="129"/>
      <c r="AF53" s="129"/>
    </row>
    <row r="54" ht="15.75" customHeight="1">
      <c r="A54" s="129"/>
      <c r="B54" s="196"/>
      <c r="C54" s="227"/>
      <c r="D54" s="129"/>
      <c r="E54" s="129"/>
      <c r="F54" s="129"/>
      <c r="G54" s="129"/>
      <c r="H54" s="129"/>
      <c r="I54" s="129"/>
      <c r="J54" s="129"/>
      <c r="K54" s="133"/>
      <c r="L54" s="133"/>
      <c r="M54" s="129"/>
      <c r="N54" s="129"/>
      <c r="O54" s="129"/>
      <c r="P54" s="129"/>
      <c r="Q54" s="129"/>
      <c r="R54" s="129"/>
      <c r="S54" s="129"/>
      <c r="T54" s="129"/>
      <c r="U54" s="129"/>
      <c r="V54" s="129"/>
      <c r="W54" s="129"/>
      <c r="X54" s="129"/>
      <c r="Y54" s="129"/>
      <c r="Z54" s="129"/>
      <c r="AA54" s="129"/>
      <c r="AB54" s="129"/>
      <c r="AC54" s="129"/>
      <c r="AD54" s="129"/>
      <c r="AE54" s="129"/>
      <c r="AF54" s="129"/>
    </row>
    <row r="55" ht="15.75" customHeight="1">
      <c r="A55" s="129"/>
      <c r="B55" s="196"/>
      <c r="C55" s="227"/>
      <c r="D55" s="129"/>
      <c r="E55" s="129"/>
      <c r="F55" s="129"/>
      <c r="G55" s="129"/>
      <c r="H55" s="129"/>
      <c r="I55" s="129"/>
      <c r="J55" s="129"/>
      <c r="K55" s="133"/>
      <c r="L55" s="133"/>
      <c r="M55" s="129"/>
      <c r="N55" s="129"/>
      <c r="O55" s="129"/>
      <c r="P55" s="129"/>
      <c r="Q55" s="129"/>
      <c r="R55" s="129"/>
      <c r="S55" s="129"/>
      <c r="T55" s="129"/>
      <c r="U55" s="129"/>
      <c r="V55" s="129"/>
      <c r="W55" s="129"/>
      <c r="X55" s="129"/>
      <c r="Y55" s="129"/>
      <c r="Z55" s="129"/>
      <c r="AA55" s="129"/>
      <c r="AB55" s="129"/>
      <c r="AC55" s="129"/>
      <c r="AD55" s="129"/>
      <c r="AE55" s="129"/>
      <c r="AF55" s="129"/>
    </row>
    <row r="56" ht="15.75" customHeight="1">
      <c r="A56" s="129"/>
      <c r="B56" s="196"/>
      <c r="C56" s="227"/>
      <c r="D56" s="129"/>
      <c r="E56" s="129"/>
      <c r="F56" s="129"/>
      <c r="G56" s="129"/>
      <c r="H56" s="129"/>
      <c r="I56" s="129"/>
      <c r="J56" s="129"/>
      <c r="K56" s="133"/>
      <c r="L56" s="133"/>
      <c r="M56" s="129"/>
      <c r="N56" s="129"/>
      <c r="O56" s="129"/>
      <c r="P56" s="129"/>
      <c r="Q56" s="129"/>
      <c r="R56" s="129"/>
      <c r="S56" s="129"/>
      <c r="T56" s="129"/>
      <c r="U56" s="129"/>
      <c r="V56" s="129"/>
      <c r="W56" s="129"/>
      <c r="X56" s="129"/>
      <c r="Y56" s="129"/>
      <c r="Z56" s="129"/>
      <c r="AA56" s="129"/>
      <c r="AB56" s="129"/>
      <c r="AC56" s="129"/>
      <c r="AD56" s="129"/>
      <c r="AE56" s="129"/>
      <c r="AF56" s="129"/>
    </row>
    <row r="57" ht="15.75" customHeight="1">
      <c r="A57" s="129"/>
      <c r="B57" s="196"/>
      <c r="C57" s="227"/>
      <c r="D57" s="129"/>
      <c r="E57" s="129"/>
      <c r="F57" s="129"/>
      <c r="G57" s="129"/>
      <c r="H57" s="129"/>
      <c r="I57" s="129"/>
      <c r="J57" s="129"/>
      <c r="K57" s="133"/>
      <c r="L57" s="133"/>
      <c r="M57" s="129"/>
      <c r="N57" s="129"/>
      <c r="O57" s="129"/>
      <c r="P57" s="129"/>
      <c r="Q57" s="129"/>
      <c r="R57" s="129"/>
      <c r="S57" s="129"/>
      <c r="T57" s="129"/>
      <c r="U57" s="129"/>
      <c r="V57" s="129"/>
      <c r="W57" s="129"/>
      <c r="X57" s="129"/>
      <c r="Y57" s="129"/>
      <c r="Z57" s="129"/>
      <c r="AA57" s="129"/>
      <c r="AB57" s="129"/>
      <c r="AC57" s="129"/>
      <c r="AD57" s="129"/>
      <c r="AE57" s="129"/>
      <c r="AF57" s="129"/>
    </row>
    <row r="58" ht="15.75" customHeight="1">
      <c r="A58" s="129"/>
      <c r="B58" s="196"/>
      <c r="C58" s="227"/>
      <c r="D58" s="129"/>
      <c r="E58" s="129"/>
      <c r="F58" s="129"/>
      <c r="G58" s="129"/>
      <c r="H58" s="129"/>
      <c r="I58" s="129"/>
      <c r="J58" s="129"/>
      <c r="K58" s="133"/>
      <c r="L58" s="133"/>
      <c r="M58" s="129"/>
      <c r="N58" s="129"/>
      <c r="O58" s="129"/>
      <c r="P58" s="129"/>
      <c r="Q58" s="129"/>
      <c r="R58" s="129"/>
      <c r="S58" s="129"/>
      <c r="T58" s="129"/>
      <c r="U58" s="129"/>
      <c r="V58" s="129"/>
      <c r="W58" s="129"/>
      <c r="X58" s="129"/>
      <c r="Y58" s="129"/>
      <c r="Z58" s="129"/>
      <c r="AA58" s="129"/>
      <c r="AB58" s="129"/>
      <c r="AC58" s="129"/>
      <c r="AD58" s="129"/>
      <c r="AE58" s="129"/>
      <c r="AF58" s="129"/>
    </row>
    <row r="59" ht="15.75" customHeight="1">
      <c r="A59" s="129"/>
      <c r="B59" s="196"/>
      <c r="C59" s="227"/>
      <c r="D59" s="129"/>
      <c r="E59" s="129"/>
      <c r="F59" s="129"/>
      <c r="G59" s="129"/>
      <c r="H59" s="129"/>
      <c r="I59" s="129"/>
      <c r="J59" s="129"/>
      <c r="K59" s="133"/>
      <c r="L59" s="133"/>
      <c r="M59" s="129"/>
      <c r="N59" s="129"/>
      <c r="O59" s="129"/>
      <c r="P59" s="129"/>
      <c r="Q59" s="129"/>
      <c r="R59" s="129"/>
      <c r="S59" s="129"/>
      <c r="T59" s="129"/>
      <c r="U59" s="129"/>
      <c r="V59" s="129"/>
      <c r="W59" s="129"/>
      <c r="X59" s="129"/>
      <c r="Y59" s="129"/>
      <c r="Z59" s="129"/>
      <c r="AA59" s="129"/>
      <c r="AB59" s="129"/>
      <c r="AC59" s="129"/>
      <c r="AD59" s="129"/>
      <c r="AE59" s="129"/>
      <c r="AF59" s="129"/>
    </row>
    <row r="60" ht="15.75" customHeight="1">
      <c r="A60" s="129"/>
      <c r="B60" s="196"/>
      <c r="C60" s="227"/>
      <c r="D60" s="129"/>
      <c r="E60" s="129"/>
      <c r="F60" s="129"/>
      <c r="G60" s="129"/>
      <c r="H60" s="129"/>
      <c r="I60" s="129"/>
      <c r="J60" s="129"/>
      <c r="K60" s="133"/>
      <c r="L60" s="133"/>
      <c r="M60" s="129"/>
      <c r="N60" s="129"/>
      <c r="O60" s="129"/>
      <c r="P60" s="129"/>
      <c r="Q60" s="129"/>
      <c r="R60" s="129"/>
      <c r="S60" s="129"/>
      <c r="T60" s="129"/>
      <c r="U60" s="129"/>
      <c r="V60" s="129"/>
      <c r="W60" s="129"/>
      <c r="X60" s="129"/>
      <c r="Y60" s="129"/>
      <c r="Z60" s="129"/>
      <c r="AA60" s="129"/>
      <c r="AB60" s="129"/>
      <c r="AC60" s="129"/>
      <c r="AD60" s="129"/>
      <c r="AE60" s="129"/>
      <c r="AF60" s="129"/>
    </row>
    <row r="61" ht="15.75" customHeight="1">
      <c r="A61" s="129"/>
      <c r="B61" s="196"/>
      <c r="C61" s="227"/>
      <c r="D61" s="129"/>
      <c r="E61" s="129"/>
      <c r="F61" s="129"/>
      <c r="G61" s="129"/>
      <c r="H61" s="129"/>
      <c r="I61" s="129"/>
      <c r="J61" s="129"/>
      <c r="K61" s="133"/>
      <c r="L61" s="133"/>
      <c r="M61" s="129"/>
      <c r="N61" s="129"/>
      <c r="O61" s="129"/>
      <c r="P61" s="129"/>
      <c r="Q61" s="129"/>
      <c r="R61" s="129"/>
      <c r="S61" s="129"/>
      <c r="T61" s="129"/>
      <c r="U61" s="129"/>
      <c r="V61" s="129"/>
      <c r="W61" s="129"/>
      <c r="X61" s="129"/>
      <c r="Y61" s="129"/>
      <c r="Z61" s="129"/>
      <c r="AA61" s="129"/>
      <c r="AB61" s="129"/>
      <c r="AC61" s="129"/>
      <c r="AD61" s="129"/>
      <c r="AE61" s="129"/>
      <c r="AF61" s="129"/>
    </row>
    <row r="62" ht="15.75" customHeight="1">
      <c r="A62" s="129"/>
      <c r="B62" s="196"/>
      <c r="C62" s="227"/>
      <c r="D62" s="129"/>
      <c r="E62" s="129"/>
      <c r="F62" s="129"/>
      <c r="G62" s="129"/>
      <c r="H62" s="129"/>
      <c r="I62" s="129"/>
      <c r="J62" s="129"/>
      <c r="K62" s="133"/>
      <c r="L62" s="133"/>
      <c r="M62" s="129"/>
      <c r="N62" s="129"/>
      <c r="O62" s="129"/>
      <c r="P62" s="129"/>
      <c r="Q62" s="129"/>
      <c r="R62" s="129"/>
      <c r="S62" s="129"/>
      <c r="T62" s="129"/>
      <c r="U62" s="129"/>
      <c r="V62" s="129"/>
      <c r="W62" s="129"/>
      <c r="X62" s="129"/>
      <c r="Y62" s="129"/>
      <c r="Z62" s="129"/>
      <c r="AA62" s="129"/>
      <c r="AB62" s="129"/>
      <c r="AC62" s="129"/>
      <c r="AD62" s="129"/>
      <c r="AE62" s="129"/>
      <c r="AF62" s="129"/>
    </row>
    <row r="63" ht="15.75" customHeight="1">
      <c r="A63" s="129"/>
      <c r="B63" s="196"/>
      <c r="C63" s="227"/>
      <c r="D63" s="129"/>
      <c r="E63" s="129"/>
      <c r="F63" s="129"/>
      <c r="G63" s="129"/>
      <c r="H63" s="129"/>
      <c r="I63" s="129"/>
      <c r="J63" s="129"/>
      <c r="K63" s="133"/>
      <c r="L63" s="133"/>
      <c r="M63" s="129"/>
      <c r="N63" s="129"/>
      <c r="O63" s="129"/>
      <c r="P63" s="129"/>
      <c r="Q63" s="129"/>
      <c r="R63" s="129"/>
      <c r="S63" s="129"/>
      <c r="T63" s="129"/>
      <c r="U63" s="129"/>
      <c r="V63" s="129"/>
      <c r="W63" s="129"/>
      <c r="X63" s="129"/>
      <c r="Y63" s="129"/>
      <c r="Z63" s="129"/>
      <c r="AA63" s="129"/>
      <c r="AB63" s="129"/>
      <c r="AC63" s="129"/>
      <c r="AD63" s="129"/>
      <c r="AE63" s="129"/>
      <c r="AF63" s="129"/>
    </row>
    <row r="64" ht="15.75" customHeight="1">
      <c r="A64" s="129"/>
      <c r="B64" s="196"/>
      <c r="C64" s="227"/>
      <c r="D64" s="129"/>
      <c r="E64" s="129"/>
      <c r="F64" s="129"/>
      <c r="G64" s="129"/>
      <c r="H64" s="129"/>
      <c r="I64" s="129"/>
      <c r="J64" s="129"/>
      <c r="K64" s="133"/>
      <c r="L64" s="133"/>
      <c r="M64" s="129"/>
      <c r="N64" s="129"/>
      <c r="O64" s="129"/>
      <c r="P64" s="129"/>
      <c r="Q64" s="129"/>
      <c r="R64" s="129"/>
      <c r="S64" s="129"/>
      <c r="T64" s="129"/>
      <c r="U64" s="129"/>
      <c r="V64" s="129"/>
      <c r="W64" s="129"/>
      <c r="X64" s="129"/>
      <c r="Y64" s="129"/>
      <c r="Z64" s="129"/>
      <c r="AA64" s="129"/>
      <c r="AB64" s="129"/>
      <c r="AC64" s="129"/>
      <c r="AD64" s="129"/>
      <c r="AE64" s="129"/>
      <c r="AF64" s="129"/>
    </row>
    <row r="65" ht="15.75" customHeight="1">
      <c r="A65" s="129"/>
      <c r="B65" s="196"/>
      <c r="C65" s="227"/>
      <c r="D65" s="129"/>
      <c r="E65" s="129"/>
      <c r="F65" s="129"/>
      <c r="G65" s="129"/>
      <c r="H65" s="129"/>
      <c r="I65" s="129"/>
      <c r="J65" s="129"/>
      <c r="K65" s="133"/>
      <c r="L65" s="133"/>
      <c r="M65" s="129"/>
      <c r="N65" s="129"/>
      <c r="O65" s="129"/>
      <c r="P65" s="129"/>
      <c r="Q65" s="129"/>
      <c r="R65" s="129"/>
      <c r="S65" s="129"/>
      <c r="T65" s="129"/>
      <c r="U65" s="129"/>
      <c r="V65" s="129"/>
      <c r="W65" s="129"/>
      <c r="X65" s="129"/>
      <c r="Y65" s="129"/>
      <c r="Z65" s="129"/>
      <c r="AA65" s="129"/>
      <c r="AB65" s="129"/>
      <c r="AC65" s="129"/>
      <c r="AD65" s="129"/>
      <c r="AE65" s="129"/>
      <c r="AF65" s="129"/>
    </row>
    <row r="66" ht="15.75" customHeight="1">
      <c r="A66" s="129"/>
      <c r="B66" s="196"/>
      <c r="C66" s="227"/>
      <c r="D66" s="129"/>
      <c r="E66" s="129"/>
      <c r="F66" s="129"/>
      <c r="G66" s="129"/>
      <c r="H66" s="129"/>
      <c r="I66" s="129"/>
      <c r="J66" s="129"/>
      <c r="K66" s="133"/>
      <c r="L66" s="133"/>
      <c r="M66" s="129"/>
      <c r="N66" s="129"/>
      <c r="O66" s="129"/>
      <c r="P66" s="129"/>
      <c r="Q66" s="129"/>
      <c r="R66" s="129"/>
      <c r="S66" s="129"/>
      <c r="T66" s="129"/>
      <c r="U66" s="129"/>
      <c r="V66" s="129"/>
      <c r="W66" s="129"/>
      <c r="X66" s="129"/>
      <c r="Y66" s="129"/>
      <c r="Z66" s="129"/>
      <c r="AA66" s="129"/>
      <c r="AB66" s="129"/>
      <c r="AC66" s="129"/>
      <c r="AD66" s="129"/>
      <c r="AE66" s="129"/>
      <c r="AF66" s="129"/>
    </row>
    <row r="67" ht="15.75" customHeight="1">
      <c r="A67" s="129"/>
      <c r="B67" s="196"/>
      <c r="C67" s="227"/>
      <c r="D67" s="129"/>
      <c r="E67" s="129"/>
      <c r="F67" s="129"/>
      <c r="G67" s="129"/>
      <c r="H67" s="129"/>
      <c r="I67" s="129"/>
      <c r="J67" s="129"/>
      <c r="K67" s="133"/>
      <c r="L67" s="133"/>
      <c r="M67" s="129"/>
      <c r="N67" s="129"/>
      <c r="O67" s="129"/>
      <c r="P67" s="129"/>
      <c r="Q67" s="129"/>
      <c r="R67" s="129"/>
      <c r="S67" s="129"/>
      <c r="T67" s="129"/>
      <c r="U67" s="129"/>
      <c r="V67" s="129"/>
      <c r="W67" s="129"/>
      <c r="X67" s="129"/>
      <c r="Y67" s="129"/>
      <c r="Z67" s="129"/>
      <c r="AA67" s="129"/>
      <c r="AB67" s="129"/>
      <c r="AC67" s="129"/>
      <c r="AD67" s="129"/>
      <c r="AE67" s="129"/>
      <c r="AF67" s="129"/>
    </row>
    <row r="68" ht="15.75" customHeight="1">
      <c r="A68" s="129"/>
      <c r="B68" s="196"/>
      <c r="C68" s="227"/>
      <c r="D68" s="129"/>
      <c r="E68" s="129"/>
      <c r="F68" s="129"/>
      <c r="G68" s="129"/>
      <c r="H68" s="129"/>
      <c r="I68" s="129"/>
      <c r="J68" s="129"/>
      <c r="K68" s="133"/>
      <c r="L68" s="133"/>
      <c r="M68" s="129"/>
      <c r="N68" s="129"/>
      <c r="O68" s="129"/>
      <c r="P68" s="129"/>
      <c r="Q68" s="129"/>
      <c r="R68" s="129"/>
      <c r="S68" s="129"/>
      <c r="T68" s="129"/>
      <c r="U68" s="129"/>
      <c r="V68" s="129"/>
      <c r="W68" s="129"/>
      <c r="X68" s="129"/>
      <c r="Y68" s="129"/>
      <c r="Z68" s="129"/>
      <c r="AA68" s="129"/>
      <c r="AB68" s="129"/>
      <c r="AC68" s="129"/>
      <c r="AD68" s="129"/>
      <c r="AE68" s="129"/>
      <c r="AF68" s="129"/>
    </row>
    <row r="69" ht="15.75" customHeight="1">
      <c r="A69" s="129"/>
      <c r="B69" s="196"/>
      <c r="C69" s="227"/>
      <c r="D69" s="129"/>
      <c r="E69" s="129"/>
      <c r="F69" s="129"/>
      <c r="G69" s="129"/>
      <c r="H69" s="129"/>
      <c r="I69" s="129"/>
      <c r="J69" s="129"/>
      <c r="K69" s="133"/>
      <c r="L69" s="133"/>
      <c r="M69" s="129"/>
      <c r="N69" s="129"/>
      <c r="O69" s="129"/>
      <c r="P69" s="129"/>
      <c r="Q69" s="129"/>
      <c r="R69" s="129"/>
      <c r="S69" s="129"/>
      <c r="T69" s="129"/>
      <c r="U69" s="129"/>
      <c r="V69" s="129"/>
      <c r="W69" s="129"/>
      <c r="X69" s="129"/>
      <c r="Y69" s="129"/>
      <c r="Z69" s="129"/>
      <c r="AA69" s="129"/>
      <c r="AB69" s="129"/>
      <c r="AC69" s="129"/>
      <c r="AD69" s="129"/>
      <c r="AE69" s="129"/>
      <c r="AF69" s="129"/>
    </row>
    <row r="70" ht="15.75" customHeight="1">
      <c r="A70" s="129"/>
      <c r="B70" s="196"/>
      <c r="C70" s="227"/>
      <c r="D70" s="129"/>
      <c r="E70" s="129"/>
      <c r="F70" s="129"/>
      <c r="G70" s="129"/>
      <c r="H70" s="129"/>
      <c r="I70" s="129"/>
      <c r="J70" s="129"/>
      <c r="K70" s="133"/>
      <c r="L70" s="133"/>
      <c r="M70" s="129"/>
      <c r="N70" s="129"/>
      <c r="O70" s="129"/>
      <c r="P70" s="129"/>
      <c r="Q70" s="129"/>
      <c r="R70" s="129"/>
      <c r="S70" s="129"/>
      <c r="T70" s="129"/>
      <c r="U70" s="129"/>
      <c r="V70" s="129"/>
      <c r="W70" s="129"/>
      <c r="X70" s="129"/>
      <c r="Y70" s="129"/>
      <c r="Z70" s="129"/>
      <c r="AA70" s="129"/>
      <c r="AB70" s="129"/>
      <c r="AC70" s="129"/>
      <c r="AD70" s="129"/>
      <c r="AE70" s="129"/>
      <c r="AF70" s="129"/>
    </row>
    <row r="71" ht="15.75" customHeight="1">
      <c r="A71" s="129"/>
      <c r="B71" s="196"/>
      <c r="C71" s="227"/>
      <c r="D71" s="129"/>
      <c r="E71" s="129"/>
      <c r="F71" s="129"/>
      <c r="G71" s="129"/>
      <c r="H71" s="129"/>
      <c r="I71" s="129"/>
      <c r="J71" s="129"/>
      <c r="K71" s="133"/>
      <c r="L71" s="133"/>
      <c r="M71" s="129"/>
      <c r="N71" s="129"/>
      <c r="O71" s="129"/>
      <c r="P71" s="129"/>
      <c r="Q71" s="129"/>
      <c r="R71" s="129"/>
      <c r="S71" s="129"/>
      <c r="T71" s="129"/>
      <c r="U71" s="129"/>
      <c r="V71" s="129"/>
      <c r="W71" s="129"/>
      <c r="X71" s="129"/>
      <c r="Y71" s="129"/>
      <c r="Z71" s="129"/>
      <c r="AA71" s="129"/>
      <c r="AB71" s="129"/>
      <c r="AC71" s="129"/>
      <c r="AD71" s="129"/>
      <c r="AE71" s="129"/>
      <c r="AF71" s="129"/>
    </row>
    <row r="72" ht="15.75" customHeight="1">
      <c r="A72" s="129"/>
      <c r="B72" s="196"/>
      <c r="C72" s="227"/>
      <c r="D72" s="129"/>
      <c r="E72" s="129"/>
      <c r="F72" s="129"/>
      <c r="G72" s="129"/>
      <c r="H72" s="129"/>
      <c r="I72" s="129"/>
      <c r="J72" s="129"/>
      <c r="K72" s="133"/>
      <c r="L72" s="133"/>
      <c r="M72" s="129"/>
      <c r="N72" s="129"/>
      <c r="O72" s="129"/>
      <c r="P72" s="129"/>
      <c r="Q72" s="129"/>
      <c r="R72" s="129"/>
      <c r="S72" s="129"/>
      <c r="T72" s="129"/>
      <c r="U72" s="129"/>
      <c r="V72" s="129"/>
      <c r="W72" s="129"/>
      <c r="X72" s="129"/>
      <c r="Y72" s="129"/>
      <c r="Z72" s="129"/>
      <c r="AA72" s="129"/>
      <c r="AB72" s="129"/>
      <c r="AC72" s="129"/>
      <c r="AD72" s="129"/>
      <c r="AE72" s="129"/>
      <c r="AF72" s="129"/>
    </row>
    <row r="73" ht="15.75" customHeight="1">
      <c r="A73" s="129"/>
      <c r="B73" s="196"/>
      <c r="C73" s="227"/>
      <c r="D73" s="129"/>
      <c r="E73" s="129"/>
      <c r="F73" s="129"/>
      <c r="G73" s="129"/>
      <c r="H73" s="129"/>
      <c r="I73" s="129"/>
      <c r="J73" s="129"/>
      <c r="K73" s="133"/>
      <c r="L73" s="133"/>
      <c r="M73" s="129"/>
      <c r="N73" s="129"/>
      <c r="O73" s="129"/>
      <c r="P73" s="129"/>
      <c r="Q73" s="129"/>
      <c r="R73" s="129"/>
      <c r="S73" s="129"/>
      <c r="T73" s="129"/>
      <c r="U73" s="129"/>
      <c r="V73" s="129"/>
      <c r="W73" s="129"/>
      <c r="X73" s="129"/>
      <c r="Y73" s="129"/>
      <c r="Z73" s="129"/>
      <c r="AA73" s="129"/>
      <c r="AB73" s="129"/>
      <c r="AC73" s="129"/>
      <c r="AD73" s="129"/>
      <c r="AE73" s="129"/>
      <c r="AF73" s="129"/>
    </row>
    <row r="74" ht="15.75" customHeight="1">
      <c r="A74" s="129"/>
      <c r="B74" s="196"/>
      <c r="C74" s="227"/>
      <c r="D74" s="129"/>
      <c r="E74" s="129"/>
      <c r="F74" s="129"/>
      <c r="G74" s="129"/>
      <c r="H74" s="129"/>
      <c r="I74" s="129"/>
      <c r="J74" s="129"/>
      <c r="K74" s="133"/>
      <c r="L74" s="133"/>
      <c r="M74" s="129"/>
      <c r="N74" s="129"/>
      <c r="O74" s="129"/>
      <c r="P74" s="129"/>
      <c r="Q74" s="129"/>
      <c r="R74" s="129"/>
      <c r="S74" s="129"/>
      <c r="T74" s="129"/>
      <c r="U74" s="129"/>
      <c r="V74" s="129"/>
      <c r="W74" s="129"/>
      <c r="X74" s="129"/>
      <c r="Y74" s="129"/>
      <c r="Z74" s="129"/>
      <c r="AA74" s="129"/>
      <c r="AB74" s="129"/>
      <c r="AC74" s="129"/>
      <c r="AD74" s="129"/>
      <c r="AE74" s="129"/>
      <c r="AF74" s="129"/>
    </row>
    <row r="75" ht="15.75" customHeight="1">
      <c r="A75" s="129"/>
      <c r="B75" s="196"/>
      <c r="C75" s="227"/>
      <c r="D75" s="129"/>
      <c r="E75" s="129"/>
      <c r="F75" s="129"/>
      <c r="G75" s="129"/>
      <c r="H75" s="129"/>
      <c r="I75" s="129"/>
      <c r="J75" s="129"/>
      <c r="K75" s="133"/>
      <c r="L75" s="133"/>
      <c r="M75" s="129"/>
      <c r="N75" s="129"/>
      <c r="O75" s="129"/>
      <c r="P75" s="129"/>
      <c r="Q75" s="129"/>
      <c r="R75" s="129"/>
      <c r="S75" s="129"/>
      <c r="T75" s="129"/>
      <c r="U75" s="129"/>
      <c r="V75" s="129"/>
      <c r="W75" s="129"/>
      <c r="X75" s="129"/>
      <c r="Y75" s="129"/>
      <c r="Z75" s="129"/>
      <c r="AA75" s="129"/>
      <c r="AB75" s="129"/>
      <c r="AC75" s="129"/>
      <c r="AD75" s="129"/>
      <c r="AE75" s="129"/>
      <c r="AF75" s="129"/>
    </row>
    <row r="76" ht="15.75" customHeight="1">
      <c r="A76" s="129"/>
      <c r="B76" s="196"/>
      <c r="C76" s="227"/>
      <c r="D76" s="129"/>
      <c r="E76" s="129"/>
      <c r="F76" s="129"/>
      <c r="G76" s="129"/>
      <c r="H76" s="129"/>
      <c r="I76" s="129"/>
      <c r="J76" s="129"/>
      <c r="K76" s="133"/>
      <c r="L76" s="133"/>
      <c r="M76" s="129"/>
      <c r="N76" s="129"/>
      <c r="O76" s="129"/>
      <c r="P76" s="129"/>
      <c r="Q76" s="129"/>
      <c r="R76" s="129"/>
      <c r="S76" s="129"/>
      <c r="T76" s="129"/>
      <c r="U76" s="129"/>
      <c r="V76" s="129"/>
      <c r="W76" s="129"/>
      <c r="X76" s="129"/>
      <c r="Y76" s="129"/>
      <c r="Z76" s="129"/>
      <c r="AA76" s="129"/>
      <c r="AB76" s="129"/>
      <c r="AC76" s="129"/>
      <c r="AD76" s="129"/>
      <c r="AE76" s="129"/>
      <c r="AF76" s="129"/>
    </row>
    <row r="77" ht="15.75" customHeight="1">
      <c r="A77" s="129"/>
      <c r="B77" s="196"/>
      <c r="C77" s="227"/>
      <c r="D77" s="129"/>
      <c r="E77" s="129"/>
      <c r="F77" s="129"/>
      <c r="G77" s="129"/>
      <c r="H77" s="129"/>
      <c r="I77" s="129"/>
      <c r="J77" s="129"/>
      <c r="K77" s="133"/>
      <c r="L77" s="133"/>
      <c r="M77" s="129"/>
      <c r="N77" s="129"/>
      <c r="O77" s="129"/>
      <c r="P77" s="129"/>
      <c r="Q77" s="129"/>
      <c r="R77" s="129"/>
      <c r="S77" s="129"/>
      <c r="T77" s="129"/>
      <c r="U77" s="129"/>
      <c r="V77" s="129"/>
      <c r="W77" s="129"/>
      <c r="X77" s="129"/>
      <c r="Y77" s="129"/>
      <c r="Z77" s="129"/>
      <c r="AA77" s="129"/>
      <c r="AB77" s="129"/>
      <c r="AC77" s="129"/>
      <c r="AD77" s="129"/>
      <c r="AE77" s="129"/>
      <c r="AF77" s="129"/>
    </row>
    <row r="78" ht="15.75" customHeight="1">
      <c r="A78" s="129"/>
      <c r="B78" s="196"/>
      <c r="C78" s="227"/>
      <c r="D78" s="129"/>
      <c r="E78" s="129"/>
      <c r="F78" s="129"/>
      <c r="G78" s="129"/>
      <c r="H78" s="129"/>
      <c r="I78" s="129"/>
      <c r="J78" s="129"/>
      <c r="K78" s="133"/>
      <c r="L78" s="133"/>
      <c r="M78" s="129"/>
      <c r="N78" s="129"/>
      <c r="O78" s="129"/>
      <c r="P78" s="129"/>
      <c r="Q78" s="129"/>
      <c r="R78" s="129"/>
      <c r="S78" s="129"/>
      <c r="T78" s="129"/>
      <c r="U78" s="129"/>
      <c r="V78" s="129"/>
      <c r="W78" s="129"/>
      <c r="X78" s="129"/>
      <c r="Y78" s="129"/>
      <c r="Z78" s="129"/>
      <c r="AA78" s="129"/>
      <c r="AB78" s="129"/>
      <c r="AC78" s="129"/>
      <c r="AD78" s="129"/>
      <c r="AE78" s="129"/>
      <c r="AF78" s="129"/>
    </row>
    <row r="79" ht="15.75" customHeight="1">
      <c r="A79" s="129"/>
      <c r="B79" s="196"/>
      <c r="C79" s="227"/>
      <c r="D79" s="129"/>
      <c r="E79" s="129"/>
      <c r="F79" s="129"/>
      <c r="G79" s="129"/>
      <c r="H79" s="129"/>
      <c r="I79" s="129"/>
      <c r="J79" s="129"/>
      <c r="K79" s="133"/>
      <c r="L79" s="133"/>
      <c r="M79" s="129"/>
      <c r="N79" s="129"/>
      <c r="O79" s="129"/>
      <c r="P79" s="129"/>
      <c r="Q79" s="129"/>
      <c r="R79" s="129"/>
      <c r="S79" s="129"/>
      <c r="T79" s="129"/>
      <c r="U79" s="129"/>
      <c r="V79" s="129"/>
      <c r="W79" s="129"/>
      <c r="X79" s="129"/>
      <c r="Y79" s="129"/>
      <c r="Z79" s="129"/>
      <c r="AA79" s="129"/>
      <c r="AB79" s="129"/>
      <c r="AC79" s="129"/>
      <c r="AD79" s="129"/>
      <c r="AE79" s="129"/>
      <c r="AF79" s="129"/>
    </row>
    <row r="80" ht="15.75" customHeight="1">
      <c r="A80" s="129"/>
      <c r="B80" s="196"/>
      <c r="C80" s="227"/>
      <c r="D80" s="129"/>
      <c r="E80" s="129"/>
      <c r="F80" s="129"/>
      <c r="G80" s="129"/>
      <c r="H80" s="129"/>
      <c r="I80" s="129"/>
      <c r="J80" s="129"/>
      <c r="K80" s="133"/>
      <c r="L80" s="133"/>
      <c r="M80" s="129"/>
      <c r="N80" s="129"/>
      <c r="O80" s="129"/>
      <c r="P80" s="129"/>
      <c r="Q80" s="129"/>
      <c r="R80" s="129"/>
      <c r="S80" s="129"/>
      <c r="T80" s="129"/>
      <c r="U80" s="129"/>
      <c r="V80" s="129"/>
      <c r="W80" s="129"/>
      <c r="X80" s="129"/>
      <c r="Y80" s="129"/>
      <c r="Z80" s="129"/>
      <c r="AA80" s="129"/>
      <c r="AB80" s="129"/>
      <c r="AC80" s="129"/>
      <c r="AD80" s="129"/>
      <c r="AE80" s="129"/>
      <c r="AF80" s="129"/>
    </row>
    <row r="81" ht="15.75" customHeight="1">
      <c r="A81" s="129"/>
      <c r="B81" s="196"/>
      <c r="C81" s="227"/>
      <c r="D81" s="129"/>
      <c r="E81" s="129"/>
      <c r="F81" s="129"/>
      <c r="G81" s="129"/>
      <c r="H81" s="129"/>
      <c r="I81" s="129"/>
      <c r="J81" s="129"/>
      <c r="K81" s="133"/>
      <c r="L81" s="133"/>
      <c r="M81" s="129"/>
      <c r="N81" s="129"/>
      <c r="O81" s="129"/>
      <c r="P81" s="129"/>
      <c r="Q81" s="129"/>
      <c r="R81" s="129"/>
      <c r="S81" s="129"/>
      <c r="T81" s="129"/>
      <c r="U81" s="129"/>
      <c r="V81" s="129"/>
      <c r="W81" s="129"/>
      <c r="X81" s="129"/>
      <c r="Y81" s="129"/>
      <c r="Z81" s="129"/>
      <c r="AA81" s="129"/>
      <c r="AB81" s="129"/>
      <c r="AC81" s="129"/>
      <c r="AD81" s="129"/>
      <c r="AE81" s="129"/>
      <c r="AF81" s="129"/>
    </row>
    <row r="82" ht="15.75" customHeight="1">
      <c r="A82" s="129"/>
      <c r="B82" s="196"/>
      <c r="C82" s="227"/>
      <c r="D82" s="129"/>
      <c r="E82" s="129"/>
      <c r="F82" s="129"/>
      <c r="G82" s="129"/>
      <c r="H82" s="129"/>
      <c r="I82" s="129"/>
      <c r="J82" s="129"/>
      <c r="K82" s="133"/>
      <c r="L82" s="133"/>
      <c r="M82" s="129"/>
      <c r="N82" s="129"/>
      <c r="O82" s="129"/>
      <c r="P82" s="129"/>
      <c r="Q82" s="129"/>
      <c r="R82" s="129"/>
      <c r="S82" s="129"/>
      <c r="T82" s="129"/>
      <c r="U82" s="129"/>
      <c r="V82" s="129"/>
      <c r="W82" s="129"/>
      <c r="X82" s="129"/>
      <c r="Y82" s="129"/>
      <c r="Z82" s="129"/>
      <c r="AA82" s="129"/>
      <c r="AB82" s="129"/>
      <c r="AC82" s="129"/>
      <c r="AD82" s="129"/>
      <c r="AE82" s="129"/>
      <c r="AF82" s="129"/>
    </row>
    <row r="83" ht="15.75" customHeight="1">
      <c r="A83" s="129"/>
      <c r="B83" s="196"/>
      <c r="C83" s="227"/>
      <c r="D83" s="129"/>
      <c r="E83" s="129"/>
      <c r="F83" s="129"/>
      <c r="G83" s="129"/>
      <c r="H83" s="129"/>
      <c r="I83" s="129"/>
      <c r="J83" s="129"/>
      <c r="K83" s="133"/>
      <c r="L83" s="133"/>
      <c r="M83" s="129"/>
      <c r="N83" s="129"/>
      <c r="O83" s="129"/>
      <c r="P83" s="129"/>
      <c r="Q83" s="129"/>
      <c r="R83" s="129"/>
      <c r="S83" s="129"/>
      <c r="T83" s="129"/>
      <c r="U83" s="129"/>
      <c r="V83" s="129"/>
      <c r="W83" s="129"/>
      <c r="X83" s="129"/>
      <c r="Y83" s="129"/>
      <c r="Z83" s="129"/>
      <c r="AA83" s="129"/>
      <c r="AB83" s="129"/>
      <c r="AC83" s="129"/>
      <c r="AD83" s="129"/>
      <c r="AE83" s="129"/>
      <c r="AF83" s="129"/>
    </row>
    <row r="84" ht="15.75" customHeight="1">
      <c r="A84" s="129"/>
      <c r="B84" s="196"/>
      <c r="C84" s="227"/>
      <c r="D84" s="129"/>
      <c r="E84" s="129"/>
      <c r="F84" s="129"/>
      <c r="G84" s="129"/>
      <c r="H84" s="129"/>
      <c r="I84" s="129"/>
      <c r="J84" s="129"/>
      <c r="K84" s="133"/>
      <c r="L84" s="133"/>
      <c r="M84" s="129"/>
      <c r="N84" s="129"/>
      <c r="O84" s="129"/>
      <c r="P84" s="129"/>
      <c r="Q84" s="129"/>
      <c r="R84" s="129"/>
      <c r="S84" s="129"/>
      <c r="T84" s="129"/>
      <c r="U84" s="129"/>
      <c r="V84" s="129"/>
      <c r="W84" s="129"/>
      <c r="X84" s="129"/>
      <c r="Y84" s="129"/>
      <c r="Z84" s="129"/>
      <c r="AA84" s="129"/>
      <c r="AB84" s="129"/>
      <c r="AC84" s="129"/>
      <c r="AD84" s="129"/>
      <c r="AE84" s="129"/>
      <c r="AF84" s="129"/>
    </row>
    <row r="85" ht="15.75" customHeight="1">
      <c r="A85" s="129"/>
      <c r="B85" s="196"/>
      <c r="C85" s="227"/>
      <c r="D85" s="129"/>
      <c r="E85" s="129"/>
      <c r="F85" s="129"/>
      <c r="G85" s="129"/>
      <c r="H85" s="129"/>
      <c r="I85" s="129"/>
      <c r="J85" s="129"/>
      <c r="K85" s="133"/>
      <c r="L85" s="133"/>
      <c r="M85" s="129"/>
      <c r="N85" s="129"/>
      <c r="O85" s="129"/>
      <c r="P85" s="129"/>
      <c r="Q85" s="129"/>
      <c r="R85" s="129"/>
      <c r="S85" s="129"/>
      <c r="T85" s="129"/>
      <c r="U85" s="129"/>
      <c r="V85" s="129"/>
      <c r="W85" s="129"/>
      <c r="X85" s="129"/>
      <c r="Y85" s="129"/>
      <c r="Z85" s="129"/>
      <c r="AA85" s="129"/>
      <c r="AB85" s="129"/>
      <c r="AC85" s="129"/>
      <c r="AD85" s="129"/>
      <c r="AE85" s="129"/>
      <c r="AF85" s="129"/>
    </row>
    <row r="86" ht="15.75" customHeight="1">
      <c r="A86" s="129"/>
      <c r="B86" s="196"/>
      <c r="C86" s="227"/>
      <c r="D86" s="129"/>
      <c r="E86" s="129"/>
      <c r="F86" s="129"/>
      <c r="G86" s="129"/>
      <c r="H86" s="129"/>
      <c r="I86" s="129"/>
      <c r="J86" s="129"/>
      <c r="K86" s="133"/>
      <c r="L86" s="133"/>
      <c r="M86" s="129"/>
      <c r="N86" s="129"/>
      <c r="O86" s="129"/>
      <c r="P86" s="129"/>
      <c r="Q86" s="129"/>
      <c r="R86" s="129"/>
      <c r="S86" s="129"/>
      <c r="T86" s="129"/>
      <c r="U86" s="129"/>
      <c r="V86" s="129"/>
      <c r="W86" s="129"/>
      <c r="X86" s="129"/>
      <c r="Y86" s="129"/>
      <c r="Z86" s="129"/>
      <c r="AA86" s="129"/>
      <c r="AB86" s="129"/>
      <c r="AC86" s="129"/>
      <c r="AD86" s="129"/>
      <c r="AE86" s="129"/>
      <c r="AF86" s="129"/>
    </row>
    <row r="87" ht="15.75" customHeight="1">
      <c r="A87" s="129"/>
      <c r="B87" s="196"/>
      <c r="C87" s="227"/>
      <c r="D87" s="129"/>
      <c r="E87" s="129"/>
      <c r="F87" s="129"/>
      <c r="G87" s="129"/>
      <c r="H87" s="129"/>
      <c r="I87" s="129"/>
      <c r="J87" s="129"/>
      <c r="K87" s="133"/>
      <c r="L87" s="133"/>
      <c r="M87" s="129"/>
      <c r="N87" s="129"/>
      <c r="O87" s="129"/>
      <c r="P87" s="129"/>
      <c r="Q87" s="129"/>
      <c r="R87" s="129"/>
      <c r="S87" s="129"/>
      <c r="T87" s="129"/>
      <c r="U87" s="129"/>
      <c r="V87" s="129"/>
      <c r="W87" s="129"/>
      <c r="X87" s="129"/>
      <c r="Y87" s="129"/>
      <c r="Z87" s="129"/>
      <c r="AA87" s="129"/>
      <c r="AB87" s="129"/>
      <c r="AC87" s="129"/>
      <c r="AD87" s="129"/>
      <c r="AE87" s="129"/>
      <c r="AF87" s="129"/>
    </row>
    <row r="88" ht="15.75" customHeight="1">
      <c r="A88" s="129"/>
      <c r="B88" s="196"/>
      <c r="C88" s="227"/>
      <c r="D88" s="129"/>
      <c r="E88" s="129"/>
      <c r="F88" s="129"/>
      <c r="G88" s="129"/>
      <c r="H88" s="129"/>
      <c r="I88" s="129"/>
      <c r="J88" s="129"/>
      <c r="K88" s="133"/>
      <c r="L88" s="133"/>
      <c r="M88" s="129"/>
      <c r="N88" s="129"/>
      <c r="O88" s="129"/>
      <c r="P88" s="129"/>
      <c r="Q88" s="129"/>
      <c r="R88" s="129"/>
      <c r="S88" s="129"/>
      <c r="T88" s="129"/>
      <c r="U88" s="129"/>
      <c r="V88" s="129"/>
      <c r="W88" s="129"/>
      <c r="X88" s="129"/>
      <c r="Y88" s="129"/>
      <c r="Z88" s="129"/>
      <c r="AA88" s="129"/>
      <c r="AB88" s="129"/>
      <c r="AC88" s="129"/>
      <c r="AD88" s="129"/>
      <c r="AE88" s="129"/>
      <c r="AF88" s="129"/>
    </row>
    <row r="89" ht="15.75" customHeight="1">
      <c r="A89" s="129"/>
      <c r="B89" s="196"/>
      <c r="C89" s="227"/>
      <c r="D89" s="129"/>
      <c r="E89" s="129"/>
      <c r="F89" s="129"/>
      <c r="G89" s="129"/>
      <c r="H89" s="129"/>
      <c r="I89" s="129"/>
      <c r="J89" s="129"/>
      <c r="K89" s="133"/>
      <c r="L89" s="133"/>
      <c r="M89" s="129"/>
      <c r="N89" s="129"/>
      <c r="O89" s="129"/>
      <c r="P89" s="129"/>
      <c r="Q89" s="129"/>
      <c r="R89" s="129"/>
      <c r="S89" s="129"/>
      <c r="T89" s="129"/>
      <c r="U89" s="129"/>
      <c r="V89" s="129"/>
      <c r="W89" s="129"/>
      <c r="X89" s="129"/>
      <c r="Y89" s="129"/>
      <c r="Z89" s="129"/>
      <c r="AA89" s="129"/>
      <c r="AB89" s="129"/>
      <c r="AC89" s="129"/>
      <c r="AD89" s="129"/>
      <c r="AE89" s="129"/>
      <c r="AF89" s="129"/>
    </row>
    <row r="90" ht="15.75" customHeight="1">
      <c r="A90" s="129"/>
      <c r="B90" s="196"/>
      <c r="C90" s="227"/>
      <c r="D90" s="129"/>
      <c r="E90" s="129"/>
      <c r="F90" s="129"/>
      <c r="G90" s="129"/>
      <c r="H90" s="129"/>
      <c r="I90" s="129"/>
      <c r="J90" s="129"/>
      <c r="K90" s="133"/>
      <c r="L90" s="133"/>
      <c r="M90" s="129"/>
      <c r="N90" s="129"/>
      <c r="O90" s="129"/>
      <c r="P90" s="129"/>
      <c r="Q90" s="129"/>
      <c r="R90" s="129"/>
      <c r="S90" s="129"/>
      <c r="T90" s="129"/>
      <c r="U90" s="129"/>
      <c r="V90" s="129"/>
      <c r="W90" s="129"/>
      <c r="X90" s="129"/>
      <c r="Y90" s="129"/>
      <c r="Z90" s="129"/>
      <c r="AA90" s="129"/>
      <c r="AB90" s="129"/>
      <c r="AC90" s="129"/>
      <c r="AD90" s="129"/>
      <c r="AE90" s="129"/>
      <c r="AF90" s="129"/>
    </row>
    <row r="91" ht="15.75" customHeight="1">
      <c r="A91" s="129"/>
      <c r="B91" s="196"/>
      <c r="C91" s="227"/>
      <c r="D91" s="129"/>
      <c r="E91" s="129"/>
      <c r="F91" s="129"/>
      <c r="G91" s="129"/>
      <c r="H91" s="129"/>
      <c r="I91" s="129"/>
      <c r="J91" s="129"/>
      <c r="K91" s="133"/>
      <c r="L91" s="133"/>
      <c r="M91" s="129"/>
      <c r="N91" s="129"/>
      <c r="O91" s="129"/>
      <c r="P91" s="129"/>
      <c r="Q91" s="129"/>
      <c r="R91" s="129"/>
      <c r="S91" s="129"/>
      <c r="T91" s="129"/>
      <c r="U91" s="129"/>
      <c r="V91" s="129"/>
      <c r="W91" s="129"/>
      <c r="X91" s="129"/>
      <c r="Y91" s="129"/>
      <c r="Z91" s="129"/>
      <c r="AA91" s="129"/>
      <c r="AB91" s="129"/>
      <c r="AC91" s="129"/>
      <c r="AD91" s="129"/>
      <c r="AE91" s="129"/>
      <c r="AF91" s="129"/>
    </row>
    <row r="92" ht="15.75" customHeight="1">
      <c r="A92" s="129"/>
      <c r="B92" s="196"/>
      <c r="C92" s="227"/>
      <c r="D92" s="129"/>
      <c r="E92" s="129"/>
      <c r="F92" s="129"/>
      <c r="G92" s="129"/>
      <c r="H92" s="129"/>
      <c r="I92" s="129"/>
      <c r="J92" s="129"/>
      <c r="K92" s="133"/>
      <c r="L92" s="133"/>
      <c r="M92" s="129"/>
      <c r="N92" s="129"/>
      <c r="O92" s="129"/>
      <c r="P92" s="129"/>
      <c r="Q92" s="129"/>
      <c r="R92" s="129"/>
      <c r="S92" s="129"/>
      <c r="T92" s="129"/>
      <c r="U92" s="129"/>
      <c r="V92" s="129"/>
      <c r="W92" s="129"/>
      <c r="X92" s="129"/>
      <c r="Y92" s="129"/>
      <c r="Z92" s="129"/>
      <c r="AA92" s="129"/>
      <c r="AB92" s="129"/>
      <c r="AC92" s="129"/>
      <c r="AD92" s="129"/>
      <c r="AE92" s="129"/>
      <c r="AF92" s="129"/>
    </row>
    <row r="93" ht="15.75" customHeight="1">
      <c r="A93" s="129"/>
      <c r="B93" s="196"/>
      <c r="C93" s="227"/>
      <c r="D93" s="129"/>
      <c r="E93" s="129"/>
      <c r="F93" s="129"/>
      <c r="G93" s="129"/>
      <c r="H93" s="129"/>
      <c r="I93" s="129"/>
      <c r="J93" s="129"/>
      <c r="K93" s="133"/>
      <c r="L93" s="133"/>
      <c r="M93" s="129"/>
      <c r="N93" s="129"/>
      <c r="O93" s="129"/>
      <c r="P93" s="129"/>
      <c r="Q93" s="129"/>
      <c r="R93" s="129"/>
      <c r="S93" s="129"/>
      <c r="T93" s="129"/>
      <c r="U93" s="129"/>
      <c r="V93" s="129"/>
      <c r="W93" s="129"/>
      <c r="X93" s="129"/>
      <c r="Y93" s="129"/>
      <c r="Z93" s="129"/>
      <c r="AA93" s="129"/>
      <c r="AB93" s="129"/>
      <c r="AC93" s="129"/>
      <c r="AD93" s="129"/>
      <c r="AE93" s="129"/>
      <c r="AF93" s="129"/>
    </row>
    <row r="94" ht="15.75" customHeight="1">
      <c r="A94" s="129"/>
      <c r="B94" s="196"/>
      <c r="C94" s="227"/>
      <c r="D94" s="129"/>
      <c r="E94" s="129"/>
      <c r="F94" s="129"/>
      <c r="G94" s="129"/>
      <c r="H94" s="129"/>
      <c r="I94" s="129"/>
      <c r="J94" s="129"/>
      <c r="K94" s="133"/>
      <c r="L94" s="133"/>
      <c r="M94" s="129"/>
      <c r="N94" s="129"/>
      <c r="O94" s="129"/>
      <c r="P94" s="129"/>
      <c r="Q94" s="129"/>
      <c r="R94" s="129"/>
      <c r="S94" s="129"/>
      <c r="T94" s="129"/>
      <c r="U94" s="129"/>
      <c r="V94" s="129"/>
      <c r="W94" s="129"/>
      <c r="X94" s="129"/>
      <c r="Y94" s="129"/>
      <c r="Z94" s="129"/>
      <c r="AA94" s="129"/>
      <c r="AB94" s="129"/>
      <c r="AC94" s="129"/>
      <c r="AD94" s="129"/>
      <c r="AE94" s="129"/>
      <c r="AF94" s="129"/>
    </row>
    <row r="95" ht="15.75" customHeight="1">
      <c r="A95" s="129"/>
      <c r="B95" s="196"/>
      <c r="C95" s="227"/>
      <c r="D95" s="129"/>
      <c r="E95" s="129"/>
      <c r="F95" s="129"/>
      <c r="G95" s="129"/>
      <c r="H95" s="129"/>
      <c r="I95" s="129"/>
      <c r="J95" s="129"/>
      <c r="K95" s="133"/>
      <c r="L95" s="133"/>
      <c r="M95" s="129"/>
      <c r="N95" s="129"/>
      <c r="O95" s="129"/>
      <c r="P95" s="129"/>
      <c r="Q95" s="129"/>
      <c r="R95" s="129"/>
      <c r="S95" s="129"/>
      <c r="T95" s="129"/>
      <c r="U95" s="129"/>
      <c r="V95" s="129"/>
      <c r="W95" s="129"/>
      <c r="X95" s="129"/>
      <c r="Y95" s="129"/>
      <c r="Z95" s="129"/>
      <c r="AA95" s="129"/>
      <c r="AB95" s="129"/>
      <c r="AC95" s="129"/>
      <c r="AD95" s="129"/>
      <c r="AE95" s="129"/>
      <c r="AF95" s="129"/>
    </row>
    <row r="96" ht="15.75" customHeight="1">
      <c r="A96" s="129"/>
      <c r="B96" s="196"/>
      <c r="C96" s="227"/>
      <c r="D96" s="129"/>
      <c r="E96" s="129"/>
      <c r="F96" s="129"/>
      <c r="G96" s="129"/>
      <c r="H96" s="129"/>
      <c r="I96" s="129"/>
      <c r="J96" s="129"/>
      <c r="K96" s="133"/>
      <c r="L96" s="133"/>
      <c r="M96" s="129"/>
      <c r="N96" s="129"/>
      <c r="O96" s="129"/>
      <c r="P96" s="129"/>
      <c r="Q96" s="129"/>
      <c r="R96" s="129"/>
      <c r="S96" s="129"/>
      <c r="T96" s="129"/>
      <c r="U96" s="129"/>
      <c r="V96" s="129"/>
      <c r="W96" s="129"/>
      <c r="X96" s="129"/>
      <c r="Y96" s="129"/>
      <c r="Z96" s="129"/>
      <c r="AA96" s="129"/>
      <c r="AB96" s="129"/>
      <c r="AC96" s="129"/>
      <c r="AD96" s="129"/>
      <c r="AE96" s="129"/>
      <c r="AF96" s="129"/>
    </row>
    <row r="97" ht="15.75" customHeight="1">
      <c r="A97" s="129"/>
      <c r="B97" s="196"/>
      <c r="C97" s="227"/>
      <c r="D97" s="129"/>
      <c r="E97" s="129"/>
      <c r="F97" s="129"/>
      <c r="G97" s="129"/>
      <c r="H97" s="129"/>
      <c r="I97" s="129"/>
      <c r="J97" s="129"/>
      <c r="K97" s="133"/>
      <c r="L97" s="133"/>
      <c r="M97" s="129"/>
      <c r="N97" s="129"/>
      <c r="O97" s="129"/>
      <c r="P97" s="129"/>
      <c r="Q97" s="129"/>
      <c r="R97" s="129"/>
      <c r="S97" s="129"/>
      <c r="T97" s="129"/>
      <c r="U97" s="129"/>
      <c r="V97" s="129"/>
      <c r="W97" s="129"/>
      <c r="X97" s="129"/>
      <c r="Y97" s="129"/>
      <c r="Z97" s="129"/>
      <c r="AA97" s="129"/>
      <c r="AB97" s="129"/>
      <c r="AC97" s="129"/>
      <c r="AD97" s="129"/>
      <c r="AE97" s="129"/>
      <c r="AF97" s="129"/>
    </row>
    <row r="98" ht="15.75" customHeight="1">
      <c r="A98" s="129"/>
      <c r="B98" s="196"/>
      <c r="C98" s="227"/>
      <c r="D98" s="129"/>
      <c r="E98" s="129"/>
      <c r="F98" s="129"/>
      <c r="G98" s="129"/>
      <c r="H98" s="129"/>
      <c r="I98" s="129"/>
      <c r="J98" s="129"/>
      <c r="K98" s="133"/>
      <c r="L98" s="133"/>
      <c r="M98" s="129"/>
      <c r="N98" s="129"/>
      <c r="O98" s="129"/>
      <c r="P98" s="129"/>
      <c r="Q98" s="129"/>
      <c r="R98" s="129"/>
      <c r="S98" s="129"/>
      <c r="T98" s="129"/>
      <c r="U98" s="129"/>
      <c r="V98" s="129"/>
      <c r="W98" s="129"/>
      <c r="X98" s="129"/>
      <c r="Y98" s="129"/>
      <c r="Z98" s="129"/>
      <c r="AA98" s="129"/>
      <c r="AB98" s="129"/>
      <c r="AC98" s="129"/>
      <c r="AD98" s="129"/>
      <c r="AE98" s="129"/>
      <c r="AF98" s="129"/>
    </row>
    <row r="99" ht="15.75" customHeight="1">
      <c r="A99" s="129"/>
      <c r="B99" s="196"/>
      <c r="C99" s="227"/>
      <c r="D99" s="129"/>
      <c r="E99" s="129"/>
      <c r="F99" s="129"/>
      <c r="G99" s="129"/>
      <c r="H99" s="129"/>
      <c r="I99" s="129"/>
      <c r="J99" s="129"/>
      <c r="K99" s="133"/>
      <c r="L99" s="133"/>
      <c r="M99" s="129"/>
      <c r="N99" s="129"/>
      <c r="O99" s="129"/>
      <c r="P99" s="129"/>
      <c r="Q99" s="129"/>
      <c r="R99" s="129"/>
      <c r="S99" s="129"/>
      <c r="T99" s="129"/>
      <c r="U99" s="129"/>
      <c r="V99" s="129"/>
      <c r="W99" s="129"/>
      <c r="X99" s="129"/>
      <c r="Y99" s="129"/>
      <c r="Z99" s="129"/>
      <c r="AA99" s="129"/>
      <c r="AB99" s="129"/>
      <c r="AC99" s="129"/>
      <c r="AD99" s="129"/>
      <c r="AE99" s="129"/>
      <c r="AF99" s="129"/>
    </row>
    <row r="100" ht="15.75" customHeight="1">
      <c r="A100" s="129"/>
      <c r="B100" s="196"/>
      <c r="C100" s="227"/>
      <c r="D100" s="129"/>
      <c r="E100" s="129"/>
      <c r="F100" s="129"/>
      <c r="G100" s="129"/>
      <c r="H100" s="129"/>
      <c r="I100" s="129"/>
      <c r="J100" s="129"/>
      <c r="K100" s="133"/>
      <c r="L100" s="133"/>
      <c r="M100" s="129"/>
      <c r="N100" s="129"/>
      <c r="O100" s="129"/>
      <c r="P100" s="129"/>
      <c r="Q100" s="129"/>
      <c r="R100" s="129"/>
      <c r="S100" s="129"/>
      <c r="T100" s="129"/>
      <c r="U100" s="129"/>
      <c r="V100" s="129"/>
      <c r="W100" s="129"/>
      <c r="X100" s="129"/>
      <c r="Y100" s="129"/>
      <c r="Z100" s="129"/>
      <c r="AA100" s="129"/>
      <c r="AB100" s="129"/>
      <c r="AC100" s="129"/>
      <c r="AD100" s="129"/>
      <c r="AE100" s="129"/>
      <c r="AF100" s="129"/>
    </row>
    <row r="101" ht="15.75" customHeight="1">
      <c r="A101" s="129"/>
      <c r="B101" s="196"/>
      <c r="C101" s="227"/>
      <c r="D101" s="129"/>
      <c r="E101" s="129"/>
      <c r="F101" s="129"/>
      <c r="G101" s="129"/>
      <c r="H101" s="129"/>
      <c r="I101" s="129"/>
      <c r="J101" s="129"/>
      <c r="K101" s="133"/>
      <c r="L101" s="133"/>
      <c r="M101" s="129"/>
      <c r="N101" s="129"/>
      <c r="O101" s="129"/>
      <c r="P101" s="129"/>
      <c r="Q101" s="129"/>
      <c r="R101" s="129"/>
      <c r="S101" s="129"/>
      <c r="T101" s="129"/>
      <c r="U101" s="129"/>
      <c r="V101" s="129"/>
      <c r="W101" s="129"/>
      <c r="X101" s="129"/>
      <c r="Y101" s="129"/>
      <c r="Z101" s="129"/>
      <c r="AA101" s="129"/>
      <c r="AB101" s="129"/>
      <c r="AC101" s="129"/>
      <c r="AD101" s="129"/>
      <c r="AE101" s="129"/>
      <c r="AF101" s="129"/>
    </row>
    <row r="102" ht="15.75" customHeight="1">
      <c r="A102" s="129"/>
      <c r="B102" s="196"/>
      <c r="C102" s="227"/>
      <c r="D102" s="129"/>
      <c r="E102" s="129"/>
      <c r="F102" s="129"/>
      <c r="G102" s="129"/>
      <c r="H102" s="129"/>
      <c r="I102" s="129"/>
      <c r="J102" s="129"/>
      <c r="K102" s="133"/>
      <c r="L102" s="133"/>
      <c r="M102" s="129"/>
      <c r="N102" s="129"/>
      <c r="O102" s="129"/>
      <c r="P102" s="129"/>
      <c r="Q102" s="129"/>
      <c r="R102" s="129"/>
      <c r="S102" s="129"/>
      <c r="T102" s="129"/>
      <c r="U102" s="129"/>
      <c r="V102" s="129"/>
      <c r="W102" s="129"/>
      <c r="X102" s="129"/>
      <c r="Y102" s="129"/>
      <c r="Z102" s="129"/>
      <c r="AA102" s="129"/>
      <c r="AB102" s="129"/>
      <c r="AC102" s="129"/>
      <c r="AD102" s="129"/>
      <c r="AE102" s="129"/>
      <c r="AF102" s="129"/>
    </row>
    <row r="103" ht="15.75" customHeight="1">
      <c r="A103" s="129"/>
      <c r="B103" s="196"/>
      <c r="C103" s="227"/>
      <c r="D103" s="129"/>
      <c r="E103" s="129"/>
      <c r="F103" s="129"/>
      <c r="G103" s="129"/>
      <c r="H103" s="129"/>
      <c r="I103" s="129"/>
      <c r="J103" s="129"/>
      <c r="K103" s="133"/>
      <c r="L103" s="133"/>
      <c r="M103" s="129"/>
      <c r="N103" s="129"/>
      <c r="O103" s="129"/>
      <c r="P103" s="129"/>
      <c r="Q103" s="129"/>
      <c r="R103" s="129"/>
      <c r="S103" s="129"/>
      <c r="T103" s="129"/>
      <c r="U103" s="129"/>
      <c r="V103" s="129"/>
      <c r="W103" s="129"/>
      <c r="X103" s="129"/>
      <c r="Y103" s="129"/>
      <c r="Z103" s="129"/>
      <c r="AA103" s="129"/>
      <c r="AB103" s="129"/>
      <c r="AC103" s="129"/>
      <c r="AD103" s="129"/>
      <c r="AE103" s="129"/>
      <c r="AF103" s="129"/>
    </row>
    <row r="104" ht="15.75" customHeight="1">
      <c r="A104" s="129"/>
      <c r="B104" s="196"/>
      <c r="C104" s="227"/>
      <c r="D104" s="129"/>
      <c r="E104" s="129"/>
      <c r="F104" s="129"/>
      <c r="G104" s="129"/>
      <c r="H104" s="129"/>
      <c r="I104" s="129"/>
      <c r="J104" s="129"/>
      <c r="K104" s="133"/>
      <c r="L104" s="133"/>
      <c r="M104" s="129"/>
      <c r="N104" s="129"/>
      <c r="O104" s="129"/>
      <c r="P104" s="129"/>
      <c r="Q104" s="129"/>
      <c r="R104" s="129"/>
      <c r="S104" s="129"/>
      <c r="T104" s="129"/>
      <c r="U104" s="129"/>
      <c r="V104" s="129"/>
      <c r="W104" s="129"/>
      <c r="X104" s="129"/>
      <c r="Y104" s="129"/>
      <c r="Z104" s="129"/>
      <c r="AA104" s="129"/>
      <c r="AB104" s="129"/>
      <c r="AC104" s="129"/>
      <c r="AD104" s="129"/>
      <c r="AE104" s="129"/>
      <c r="AF104" s="129"/>
    </row>
    <row r="105" ht="15.75" customHeight="1">
      <c r="A105" s="129"/>
      <c r="B105" s="196"/>
      <c r="C105" s="227"/>
      <c r="D105" s="129"/>
      <c r="E105" s="129"/>
      <c r="F105" s="129"/>
      <c r="G105" s="129"/>
      <c r="H105" s="129"/>
      <c r="I105" s="129"/>
      <c r="J105" s="129"/>
      <c r="K105" s="133"/>
      <c r="L105" s="133"/>
      <c r="M105" s="129"/>
      <c r="N105" s="129"/>
      <c r="O105" s="129"/>
      <c r="P105" s="129"/>
      <c r="Q105" s="129"/>
      <c r="R105" s="129"/>
      <c r="S105" s="129"/>
      <c r="T105" s="129"/>
      <c r="U105" s="129"/>
      <c r="V105" s="129"/>
      <c r="W105" s="129"/>
      <c r="X105" s="129"/>
      <c r="Y105" s="129"/>
      <c r="Z105" s="129"/>
      <c r="AA105" s="129"/>
      <c r="AB105" s="129"/>
      <c r="AC105" s="129"/>
      <c r="AD105" s="129"/>
      <c r="AE105" s="129"/>
      <c r="AF105" s="129"/>
    </row>
    <row r="106" ht="15.75" customHeight="1">
      <c r="A106" s="129"/>
      <c r="B106" s="196"/>
      <c r="C106" s="227"/>
      <c r="D106" s="129"/>
      <c r="E106" s="129"/>
      <c r="F106" s="129"/>
      <c r="G106" s="129"/>
      <c r="H106" s="129"/>
      <c r="I106" s="129"/>
      <c r="J106" s="129"/>
      <c r="K106" s="133"/>
      <c r="L106" s="133"/>
      <c r="M106" s="129"/>
      <c r="N106" s="129"/>
      <c r="O106" s="129"/>
      <c r="P106" s="129"/>
      <c r="Q106" s="129"/>
      <c r="R106" s="129"/>
      <c r="S106" s="129"/>
      <c r="T106" s="129"/>
      <c r="U106" s="129"/>
      <c r="V106" s="129"/>
      <c r="W106" s="129"/>
      <c r="X106" s="129"/>
      <c r="Y106" s="129"/>
      <c r="Z106" s="129"/>
      <c r="AA106" s="129"/>
      <c r="AB106" s="129"/>
      <c r="AC106" s="129"/>
      <c r="AD106" s="129"/>
      <c r="AE106" s="129"/>
      <c r="AF106" s="129"/>
    </row>
    <row r="107" ht="15.75" customHeight="1">
      <c r="A107" s="129"/>
      <c r="B107" s="196"/>
      <c r="C107" s="227"/>
      <c r="D107" s="129"/>
      <c r="E107" s="129"/>
      <c r="F107" s="129"/>
      <c r="G107" s="129"/>
      <c r="H107" s="129"/>
      <c r="I107" s="129"/>
      <c r="J107" s="129"/>
      <c r="K107" s="133"/>
      <c r="L107" s="133"/>
      <c r="M107" s="129"/>
      <c r="N107" s="129"/>
      <c r="O107" s="129"/>
      <c r="P107" s="129"/>
      <c r="Q107" s="129"/>
      <c r="R107" s="129"/>
      <c r="S107" s="129"/>
      <c r="T107" s="129"/>
      <c r="U107" s="129"/>
      <c r="V107" s="129"/>
      <c r="W107" s="129"/>
      <c r="X107" s="129"/>
      <c r="Y107" s="129"/>
      <c r="Z107" s="129"/>
      <c r="AA107" s="129"/>
      <c r="AB107" s="129"/>
      <c r="AC107" s="129"/>
      <c r="AD107" s="129"/>
      <c r="AE107" s="129"/>
      <c r="AF107" s="129"/>
    </row>
    <row r="108" ht="15.75" customHeight="1">
      <c r="A108" s="129"/>
      <c r="B108" s="196"/>
      <c r="C108" s="227"/>
      <c r="D108" s="129"/>
      <c r="E108" s="129"/>
      <c r="F108" s="129"/>
      <c r="G108" s="129"/>
      <c r="H108" s="129"/>
      <c r="I108" s="129"/>
      <c r="J108" s="129"/>
      <c r="K108" s="133"/>
      <c r="L108" s="133"/>
      <c r="M108" s="129"/>
      <c r="N108" s="129"/>
      <c r="O108" s="129"/>
      <c r="P108" s="129"/>
      <c r="Q108" s="129"/>
      <c r="R108" s="129"/>
      <c r="S108" s="129"/>
      <c r="T108" s="129"/>
      <c r="U108" s="129"/>
      <c r="V108" s="129"/>
      <c r="W108" s="129"/>
      <c r="X108" s="129"/>
      <c r="Y108" s="129"/>
      <c r="Z108" s="129"/>
      <c r="AA108" s="129"/>
      <c r="AB108" s="129"/>
      <c r="AC108" s="129"/>
      <c r="AD108" s="129"/>
      <c r="AE108" s="129"/>
      <c r="AF108" s="129"/>
    </row>
    <row r="109" ht="15.75" customHeight="1">
      <c r="A109" s="129"/>
      <c r="B109" s="196"/>
      <c r="C109" s="227"/>
      <c r="D109" s="129"/>
      <c r="E109" s="129"/>
      <c r="F109" s="129"/>
      <c r="G109" s="129"/>
      <c r="H109" s="129"/>
      <c r="I109" s="129"/>
      <c r="J109" s="129"/>
      <c r="K109" s="133"/>
      <c r="L109" s="133"/>
      <c r="M109" s="129"/>
      <c r="N109" s="129"/>
      <c r="O109" s="129"/>
      <c r="P109" s="129"/>
      <c r="Q109" s="129"/>
      <c r="R109" s="129"/>
      <c r="S109" s="129"/>
      <c r="T109" s="129"/>
      <c r="U109" s="129"/>
      <c r="V109" s="129"/>
      <c r="W109" s="129"/>
      <c r="X109" s="129"/>
      <c r="Y109" s="129"/>
      <c r="Z109" s="129"/>
      <c r="AA109" s="129"/>
      <c r="AB109" s="129"/>
      <c r="AC109" s="129"/>
      <c r="AD109" s="129"/>
      <c r="AE109" s="129"/>
      <c r="AF109" s="129"/>
    </row>
    <row r="110" ht="15.75" customHeight="1">
      <c r="A110" s="129"/>
      <c r="B110" s="196"/>
      <c r="C110" s="227"/>
      <c r="D110" s="129"/>
      <c r="E110" s="129"/>
      <c r="F110" s="129"/>
      <c r="G110" s="129"/>
      <c r="H110" s="129"/>
      <c r="I110" s="129"/>
      <c r="J110" s="129"/>
      <c r="K110" s="133"/>
      <c r="L110" s="133"/>
      <c r="M110" s="129"/>
      <c r="N110" s="129"/>
      <c r="O110" s="129"/>
      <c r="P110" s="129"/>
      <c r="Q110" s="129"/>
      <c r="R110" s="129"/>
      <c r="S110" s="129"/>
      <c r="T110" s="129"/>
      <c r="U110" s="129"/>
      <c r="V110" s="129"/>
      <c r="W110" s="129"/>
      <c r="X110" s="129"/>
      <c r="Y110" s="129"/>
      <c r="Z110" s="129"/>
      <c r="AA110" s="129"/>
      <c r="AB110" s="129"/>
      <c r="AC110" s="129"/>
      <c r="AD110" s="129"/>
      <c r="AE110" s="129"/>
      <c r="AF110" s="129"/>
    </row>
    <row r="111" ht="15.75" customHeight="1">
      <c r="A111" s="129"/>
      <c r="B111" s="196"/>
      <c r="C111" s="227"/>
      <c r="D111" s="129"/>
      <c r="E111" s="129"/>
      <c r="F111" s="129"/>
      <c r="G111" s="129"/>
      <c r="H111" s="129"/>
      <c r="I111" s="129"/>
      <c r="J111" s="129"/>
      <c r="K111" s="133"/>
      <c r="L111" s="133"/>
      <c r="M111" s="129"/>
      <c r="N111" s="129"/>
      <c r="O111" s="129"/>
      <c r="P111" s="129"/>
      <c r="Q111" s="129"/>
      <c r="R111" s="129"/>
      <c r="S111" s="129"/>
      <c r="T111" s="129"/>
      <c r="U111" s="129"/>
      <c r="V111" s="129"/>
      <c r="W111" s="129"/>
      <c r="X111" s="129"/>
      <c r="Y111" s="129"/>
      <c r="Z111" s="129"/>
      <c r="AA111" s="129"/>
      <c r="AB111" s="129"/>
      <c r="AC111" s="129"/>
      <c r="AD111" s="129"/>
      <c r="AE111" s="129"/>
      <c r="AF111" s="129"/>
    </row>
    <row r="112" ht="15.75" customHeight="1">
      <c r="A112" s="129"/>
      <c r="B112" s="196"/>
      <c r="C112" s="227"/>
      <c r="D112" s="129"/>
      <c r="E112" s="129"/>
      <c r="F112" s="129"/>
      <c r="G112" s="129"/>
      <c r="H112" s="129"/>
      <c r="I112" s="129"/>
      <c r="J112" s="129"/>
      <c r="K112" s="133"/>
      <c r="L112" s="133"/>
      <c r="M112" s="129"/>
      <c r="N112" s="129"/>
      <c r="O112" s="129"/>
      <c r="P112" s="129"/>
      <c r="Q112" s="129"/>
      <c r="R112" s="129"/>
      <c r="S112" s="129"/>
      <c r="T112" s="129"/>
      <c r="U112" s="129"/>
      <c r="V112" s="129"/>
      <c r="W112" s="129"/>
      <c r="X112" s="129"/>
      <c r="Y112" s="129"/>
      <c r="Z112" s="129"/>
      <c r="AA112" s="129"/>
      <c r="AB112" s="129"/>
      <c r="AC112" s="129"/>
      <c r="AD112" s="129"/>
      <c r="AE112" s="129"/>
      <c r="AF112" s="129"/>
    </row>
    <row r="113" ht="15.75" customHeight="1">
      <c r="A113" s="129"/>
      <c r="B113" s="196"/>
      <c r="C113" s="227"/>
      <c r="D113" s="129"/>
      <c r="E113" s="129"/>
      <c r="F113" s="129"/>
      <c r="G113" s="129"/>
      <c r="H113" s="129"/>
      <c r="I113" s="129"/>
      <c r="J113" s="129"/>
      <c r="K113" s="133"/>
      <c r="L113" s="133"/>
      <c r="M113" s="129"/>
      <c r="N113" s="129"/>
      <c r="O113" s="129"/>
      <c r="P113" s="129"/>
      <c r="Q113" s="129"/>
      <c r="R113" s="129"/>
      <c r="S113" s="129"/>
      <c r="T113" s="129"/>
      <c r="U113" s="129"/>
      <c r="V113" s="129"/>
      <c r="W113" s="129"/>
      <c r="X113" s="129"/>
      <c r="Y113" s="129"/>
      <c r="Z113" s="129"/>
      <c r="AA113" s="129"/>
      <c r="AB113" s="129"/>
      <c r="AC113" s="129"/>
      <c r="AD113" s="129"/>
      <c r="AE113" s="129"/>
      <c r="AF113" s="129"/>
    </row>
    <row r="114" ht="15.75" customHeight="1">
      <c r="A114" s="129"/>
      <c r="B114" s="196"/>
      <c r="C114" s="227"/>
      <c r="D114" s="129"/>
      <c r="E114" s="129"/>
      <c r="F114" s="129"/>
      <c r="G114" s="129"/>
      <c r="H114" s="129"/>
      <c r="I114" s="129"/>
      <c r="J114" s="129"/>
      <c r="K114" s="133"/>
      <c r="L114" s="133"/>
      <c r="M114" s="129"/>
      <c r="N114" s="129"/>
      <c r="O114" s="129"/>
      <c r="P114" s="129"/>
      <c r="Q114" s="129"/>
      <c r="R114" s="129"/>
      <c r="S114" s="129"/>
      <c r="T114" s="129"/>
      <c r="U114" s="129"/>
      <c r="V114" s="129"/>
      <c r="W114" s="129"/>
      <c r="X114" s="129"/>
      <c r="Y114" s="129"/>
      <c r="Z114" s="129"/>
      <c r="AA114" s="129"/>
      <c r="AB114" s="129"/>
      <c r="AC114" s="129"/>
      <c r="AD114" s="129"/>
      <c r="AE114" s="129"/>
      <c r="AF114" s="129"/>
    </row>
    <row r="115" ht="15.75" customHeight="1">
      <c r="A115" s="129"/>
      <c r="B115" s="196"/>
      <c r="C115" s="227"/>
      <c r="D115" s="129"/>
      <c r="E115" s="129"/>
      <c r="F115" s="129"/>
      <c r="G115" s="129"/>
      <c r="H115" s="129"/>
      <c r="I115" s="129"/>
      <c r="J115" s="129"/>
      <c r="K115" s="133"/>
      <c r="L115" s="133"/>
      <c r="M115" s="129"/>
      <c r="N115" s="129"/>
      <c r="O115" s="129"/>
      <c r="P115" s="129"/>
      <c r="Q115" s="129"/>
      <c r="R115" s="129"/>
      <c r="S115" s="129"/>
      <c r="T115" s="129"/>
      <c r="U115" s="129"/>
      <c r="V115" s="129"/>
      <c r="W115" s="129"/>
      <c r="X115" s="129"/>
      <c r="Y115" s="129"/>
      <c r="Z115" s="129"/>
      <c r="AA115" s="129"/>
      <c r="AB115" s="129"/>
      <c r="AC115" s="129"/>
      <c r="AD115" s="129"/>
      <c r="AE115" s="129"/>
      <c r="AF115" s="129"/>
    </row>
    <row r="116" ht="15.75" customHeight="1">
      <c r="A116" s="129"/>
      <c r="B116" s="196"/>
      <c r="C116" s="227"/>
      <c r="D116" s="129"/>
      <c r="E116" s="129"/>
      <c r="F116" s="129"/>
      <c r="G116" s="129"/>
      <c r="H116" s="129"/>
      <c r="I116" s="129"/>
      <c r="J116" s="129"/>
      <c r="K116" s="133"/>
      <c r="L116" s="133"/>
      <c r="M116" s="129"/>
      <c r="N116" s="129"/>
      <c r="O116" s="129"/>
      <c r="P116" s="129"/>
      <c r="Q116" s="129"/>
      <c r="R116" s="129"/>
      <c r="S116" s="129"/>
      <c r="T116" s="129"/>
      <c r="U116" s="129"/>
      <c r="V116" s="129"/>
      <c r="W116" s="129"/>
      <c r="X116" s="129"/>
      <c r="Y116" s="129"/>
      <c r="Z116" s="129"/>
      <c r="AA116" s="129"/>
      <c r="AB116" s="129"/>
      <c r="AC116" s="129"/>
      <c r="AD116" s="129"/>
      <c r="AE116" s="129"/>
      <c r="AF116" s="129"/>
    </row>
    <row r="117" ht="15.75" customHeight="1">
      <c r="A117" s="129"/>
      <c r="B117" s="196"/>
      <c r="C117" s="227"/>
      <c r="D117" s="129"/>
      <c r="E117" s="129"/>
      <c r="F117" s="129"/>
      <c r="G117" s="129"/>
      <c r="H117" s="129"/>
      <c r="I117" s="129"/>
      <c r="J117" s="129"/>
      <c r="K117" s="133"/>
      <c r="L117" s="133"/>
      <c r="M117" s="129"/>
      <c r="N117" s="129"/>
      <c r="O117" s="129"/>
      <c r="P117" s="129"/>
      <c r="Q117" s="129"/>
      <c r="R117" s="129"/>
      <c r="S117" s="129"/>
      <c r="T117" s="129"/>
      <c r="U117" s="129"/>
      <c r="V117" s="129"/>
      <c r="W117" s="129"/>
      <c r="X117" s="129"/>
      <c r="Y117" s="129"/>
      <c r="Z117" s="129"/>
      <c r="AA117" s="129"/>
      <c r="AB117" s="129"/>
      <c r="AC117" s="129"/>
      <c r="AD117" s="129"/>
      <c r="AE117" s="129"/>
      <c r="AF117" s="129"/>
    </row>
    <row r="118" ht="15.75" customHeight="1">
      <c r="A118" s="129"/>
      <c r="B118" s="196"/>
      <c r="C118" s="227"/>
      <c r="D118" s="129"/>
      <c r="E118" s="129"/>
      <c r="F118" s="129"/>
      <c r="G118" s="129"/>
      <c r="H118" s="129"/>
      <c r="I118" s="129"/>
      <c r="J118" s="129"/>
      <c r="K118" s="133"/>
      <c r="L118" s="133"/>
      <c r="M118" s="129"/>
      <c r="N118" s="129"/>
      <c r="O118" s="129"/>
      <c r="P118" s="129"/>
      <c r="Q118" s="129"/>
      <c r="R118" s="129"/>
      <c r="S118" s="129"/>
      <c r="T118" s="129"/>
      <c r="U118" s="129"/>
      <c r="V118" s="129"/>
      <c r="W118" s="129"/>
      <c r="X118" s="129"/>
      <c r="Y118" s="129"/>
      <c r="Z118" s="129"/>
      <c r="AA118" s="129"/>
      <c r="AB118" s="129"/>
      <c r="AC118" s="129"/>
      <c r="AD118" s="129"/>
      <c r="AE118" s="129"/>
      <c r="AF118" s="129"/>
    </row>
    <row r="119" ht="15.75" customHeight="1">
      <c r="A119" s="129"/>
      <c r="B119" s="196"/>
      <c r="C119" s="227"/>
      <c r="D119" s="129"/>
      <c r="E119" s="129"/>
      <c r="F119" s="129"/>
      <c r="G119" s="129"/>
      <c r="H119" s="129"/>
      <c r="I119" s="129"/>
      <c r="J119" s="129"/>
      <c r="K119" s="133"/>
      <c r="L119" s="133"/>
      <c r="M119" s="129"/>
      <c r="N119" s="129"/>
      <c r="O119" s="129"/>
      <c r="P119" s="129"/>
      <c r="Q119" s="129"/>
      <c r="R119" s="129"/>
      <c r="S119" s="129"/>
      <c r="T119" s="129"/>
      <c r="U119" s="129"/>
      <c r="V119" s="129"/>
      <c r="W119" s="129"/>
      <c r="X119" s="129"/>
      <c r="Y119" s="129"/>
      <c r="Z119" s="129"/>
      <c r="AA119" s="129"/>
      <c r="AB119" s="129"/>
      <c r="AC119" s="129"/>
      <c r="AD119" s="129"/>
      <c r="AE119" s="129"/>
      <c r="AF119" s="129"/>
    </row>
    <row r="120" ht="15.75" customHeight="1">
      <c r="A120" s="129"/>
      <c r="B120" s="196"/>
      <c r="C120" s="227"/>
      <c r="D120" s="129"/>
      <c r="E120" s="129"/>
      <c r="F120" s="129"/>
      <c r="G120" s="129"/>
      <c r="H120" s="129"/>
      <c r="I120" s="129"/>
      <c r="J120" s="129"/>
      <c r="K120" s="133"/>
      <c r="L120" s="133"/>
      <c r="M120" s="129"/>
      <c r="N120" s="129"/>
      <c r="O120" s="129"/>
      <c r="P120" s="129"/>
      <c r="Q120" s="129"/>
      <c r="R120" s="129"/>
      <c r="S120" s="129"/>
      <c r="T120" s="129"/>
      <c r="U120" s="129"/>
      <c r="V120" s="129"/>
      <c r="W120" s="129"/>
      <c r="X120" s="129"/>
      <c r="Y120" s="129"/>
      <c r="Z120" s="129"/>
      <c r="AA120" s="129"/>
      <c r="AB120" s="129"/>
      <c r="AC120" s="129"/>
      <c r="AD120" s="129"/>
      <c r="AE120" s="129"/>
      <c r="AF120" s="129"/>
    </row>
    <row r="121" ht="15.75" customHeight="1">
      <c r="A121" s="129"/>
      <c r="B121" s="196"/>
      <c r="C121" s="227"/>
      <c r="D121" s="129"/>
      <c r="E121" s="129"/>
      <c r="F121" s="129"/>
      <c r="G121" s="129"/>
      <c r="H121" s="129"/>
      <c r="I121" s="129"/>
      <c r="J121" s="129"/>
      <c r="K121" s="133"/>
      <c r="L121" s="133"/>
      <c r="M121" s="129"/>
      <c r="N121" s="129"/>
      <c r="O121" s="129"/>
      <c r="P121" s="129"/>
      <c r="Q121" s="129"/>
      <c r="R121" s="129"/>
      <c r="S121" s="129"/>
      <c r="T121" s="129"/>
      <c r="U121" s="129"/>
      <c r="V121" s="129"/>
      <c r="W121" s="129"/>
      <c r="X121" s="129"/>
      <c r="Y121" s="129"/>
      <c r="Z121" s="129"/>
      <c r="AA121" s="129"/>
      <c r="AB121" s="129"/>
      <c r="AC121" s="129"/>
      <c r="AD121" s="129"/>
      <c r="AE121" s="129"/>
      <c r="AF121" s="129"/>
    </row>
    <row r="122" ht="15.75" customHeight="1">
      <c r="A122" s="129"/>
      <c r="B122" s="196"/>
      <c r="C122" s="227"/>
      <c r="D122" s="129"/>
      <c r="E122" s="129"/>
      <c r="F122" s="129"/>
      <c r="G122" s="129"/>
      <c r="H122" s="129"/>
      <c r="I122" s="129"/>
      <c r="J122" s="129"/>
      <c r="K122" s="133"/>
      <c r="L122" s="133"/>
      <c r="M122" s="129"/>
      <c r="N122" s="129"/>
      <c r="O122" s="129"/>
      <c r="P122" s="129"/>
      <c r="Q122" s="129"/>
      <c r="R122" s="129"/>
      <c r="S122" s="129"/>
      <c r="T122" s="129"/>
      <c r="U122" s="129"/>
      <c r="V122" s="129"/>
      <c r="W122" s="129"/>
      <c r="X122" s="129"/>
      <c r="Y122" s="129"/>
      <c r="Z122" s="129"/>
      <c r="AA122" s="129"/>
      <c r="AB122" s="129"/>
      <c r="AC122" s="129"/>
      <c r="AD122" s="129"/>
      <c r="AE122" s="129"/>
      <c r="AF122" s="129"/>
    </row>
    <row r="123" ht="15.75" customHeight="1">
      <c r="A123" s="129"/>
      <c r="B123" s="196"/>
      <c r="C123" s="227"/>
      <c r="D123" s="129"/>
      <c r="E123" s="129"/>
      <c r="F123" s="129"/>
      <c r="G123" s="129"/>
      <c r="H123" s="129"/>
      <c r="I123" s="129"/>
      <c r="J123" s="129"/>
      <c r="K123" s="133"/>
      <c r="L123" s="133"/>
      <c r="M123" s="129"/>
      <c r="N123" s="129"/>
      <c r="O123" s="129"/>
      <c r="P123" s="129"/>
      <c r="Q123" s="129"/>
      <c r="R123" s="129"/>
      <c r="S123" s="129"/>
      <c r="T123" s="129"/>
      <c r="U123" s="129"/>
      <c r="V123" s="129"/>
      <c r="W123" s="129"/>
      <c r="X123" s="129"/>
      <c r="Y123" s="129"/>
      <c r="Z123" s="129"/>
      <c r="AA123" s="129"/>
      <c r="AB123" s="129"/>
      <c r="AC123" s="129"/>
      <c r="AD123" s="129"/>
      <c r="AE123" s="129"/>
      <c r="AF123" s="129"/>
    </row>
    <row r="124" ht="15.75" customHeight="1">
      <c r="A124" s="129"/>
      <c r="B124" s="196"/>
      <c r="C124" s="227"/>
      <c r="D124" s="129"/>
      <c r="E124" s="129"/>
      <c r="F124" s="129"/>
      <c r="G124" s="129"/>
      <c r="H124" s="129"/>
      <c r="I124" s="129"/>
      <c r="J124" s="129"/>
      <c r="K124" s="133"/>
      <c r="L124" s="133"/>
      <c r="M124" s="129"/>
      <c r="N124" s="129"/>
      <c r="O124" s="129"/>
      <c r="P124" s="129"/>
      <c r="Q124" s="129"/>
      <c r="R124" s="129"/>
      <c r="S124" s="129"/>
      <c r="T124" s="129"/>
      <c r="U124" s="129"/>
      <c r="V124" s="129"/>
      <c r="W124" s="129"/>
      <c r="X124" s="129"/>
      <c r="Y124" s="129"/>
      <c r="Z124" s="129"/>
      <c r="AA124" s="129"/>
      <c r="AB124" s="129"/>
      <c r="AC124" s="129"/>
      <c r="AD124" s="129"/>
      <c r="AE124" s="129"/>
      <c r="AF124" s="129"/>
    </row>
    <row r="125" ht="15.75" customHeight="1">
      <c r="A125" s="129"/>
      <c r="B125" s="196"/>
      <c r="C125" s="227"/>
      <c r="D125" s="129"/>
      <c r="E125" s="129"/>
      <c r="F125" s="129"/>
      <c r="G125" s="129"/>
      <c r="H125" s="129"/>
      <c r="I125" s="129"/>
      <c r="J125" s="129"/>
      <c r="K125" s="133"/>
      <c r="L125" s="133"/>
      <c r="M125" s="129"/>
      <c r="N125" s="129"/>
      <c r="O125" s="129"/>
      <c r="P125" s="129"/>
      <c r="Q125" s="129"/>
      <c r="R125" s="129"/>
      <c r="S125" s="129"/>
      <c r="T125" s="129"/>
      <c r="U125" s="129"/>
      <c r="V125" s="129"/>
      <c r="W125" s="129"/>
      <c r="X125" s="129"/>
      <c r="Y125" s="129"/>
      <c r="Z125" s="129"/>
      <c r="AA125" s="129"/>
      <c r="AB125" s="129"/>
      <c r="AC125" s="129"/>
      <c r="AD125" s="129"/>
      <c r="AE125" s="129"/>
      <c r="AF125" s="129"/>
    </row>
    <row r="126" ht="15.75" customHeight="1">
      <c r="A126" s="129"/>
      <c r="B126" s="196"/>
      <c r="C126" s="227"/>
      <c r="D126" s="129"/>
      <c r="E126" s="129"/>
      <c r="F126" s="129"/>
      <c r="G126" s="129"/>
      <c r="H126" s="129"/>
      <c r="I126" s="129"/>
      <c r="J126" s="129"/>
      <c r="K126" s="133"/>
      <c r="L126" s="133"/>
      <c r="M126" s="129"/>
      <c r="N126" s="129"/>
      <c r="O126" s="129"/>
      <c r="P126" s="129"/>
      <c r="Q126" s="129"/>
      <c r="R126" s="129"/>
      <c r="S126" s="129"/>
      <c r="T126" s="129"/>
      <c r="U126" s="129"/>
      <c r="V126" s="129"/>
      <c r="W126" s="129"/>
      <c r="X126" s="129"/>
      <c r="Y126" s="129"/>
      <c r="Z126" s="129"/>
      <c r="AA126" s="129"/>
      <c r="AB126" s="129"/>
      <c r="AC126" s="129"/>
      <c r="AD126" s="129"/>
      <c r="AE126" s="129"/>
      <c r="AF126" s="129"/>
    </row>
    <row r="127" ht="15.75" customHeight="1">
      <c r="A127" s="129"/>
      <c r="B127" s="196"/>
      <c r="C127" s="227"/>
      <c r="D127" s="129"/>
      <c r="E127" s="129"/>
      <c r="F127" s="129"/>
      <c r="G127" s="129"/>
      <c r="H127" s="129"/>
      <c r="I127" s="129"/>
      <c r="J127" s="129"/>
      <c r="K127" s="133"/>
      <c r="L127" s="133"/>
      <c r="M127" s="129"/>
      <c r="N127" s="129"/>
      <c r="O127" s="129"/>
      <c r="P127" s="129"/>
      <c r="Q127" s="129"/>
      <c r="R127" s="129"/>
      <c r="S127" s="129"/>
      <c r="T127" s="129"/>
      <c r="U127" s="129"/>
      <c r="V127" s="129"/>
      <c r="W127" s="129"/>
      <c r="X127" s="129"/>
      <c r="Y127" s="129"/>
      <c r="Z127" s="129"/>
      <c r="AA127" s="129"/>
      <c r="AB127" s="129"/>
      <c r="AC127" s="129"/>
      <c r="AD127" s="129"/>
      <c r="AE127" s="129"/>
      <c r="AF127" s="129"/>
    </row>
    <row r="128" ht="15.75" customHeight="1">
      <c r="A128" s="129"/>
      <c r="B128" s="196"/>
      <c r="C128" s="227"/>
      <c r="D128" s="129"/>
      <c r="E128" s="129"/>
      <c r="F128" s="129"/>
      <c r="G128" s="129"/>
      <c r="H128" s="129"/>
      <c r="I128" s="129"/>
      <c r="J128" s="129"/>
      <c r="K128" s="133"/>
      <c r="L128" s="133"/>
      <c r="M128" s="129"/>
      <c r="N128" s="129"/>
      <c r="O128" s="129"/>
      <c r="P128" s="129"/>
      <c r="Q128" s="129"/>
      <c r="R128" s="129"/>
      <c r="S128" s="129"/>
      <c r="T128" s="129"/>
      <c r="U128" s="129"/>
      <c r="V128" s="129"/>
      <c r="W128" s="129"/>
      <c r="X128" s="129"/>
      <c r="Y128" s="129"/>
      <c r="Z128" s="129"/>
      <c r="AA128" s="129"/>
      <c r="AB128" s="129"/>
      <c r="AC128" s="129"/>
      <c r="AD128" s="129"/>
      <c r="AE128" s="129"/>
      <c r="AF128" s="129"/>
    </row>
    <row r="129" ht="15.75" customHeight="1">
      <c r="A129" s="129"/>
      <c r="B129" s="196"/>
      <c r="C129" s="227"/>
      <c r="D129" s="129"/>
      <c r="E129" s="129"/>
      <c r="F129" s="129"/>
      <c r="G129" s="129"/>
      <c r="H129" s="129"/>
      <c r="I129" s="129"/>
      <c r="J129" s="129"/>
      <c r="K129" s="133"/>
      <c r="L129" s="133"/>
      <c r="M129" s="129"/>
      <c r="N129" s="129"/>
      <c r="O129" s="129"/>
      <c r="P129" s="129"/>
      <c r="Q129" s="129"/>
      <c r="R129" s="129"/>
      <c r="S129" s="129"/>
      <c r="T129" s="129"/>
      <c r="U129" s="129"/>
      <c r="V129" s="129"/>
      <c r="W129" s="129"/>
      <c r="X129" s="129"/>
      <c r="Y129" s="129"/>
      <c r="Z129" s="129"/>
      <c r="AA129" s="129"/>
      <c r="AB129" s="129"/>
      <c r="AC129" s="129"/>
      <c r="AD129" s="129"/>
      <c r="AE129" s="129"/>
      <c r="AF129" s="129"/>
    </row>
    <row r="130" ht="15.75" customHeight="1">
      <c r="A130" s="129"/>
      <c r="B130" s="196"/>
      <c r="C130" s="227"/>
      <c r="D130" s="129"/>
      <c r="E130" s="129"/>
      <c r="F130" s="129"/>
      <c r="G130" s="129"/>
      <c r="H130" s="129"/>
      <c r="I130" s="129"/>
      <c r="J130" s="129"/>
      <c r="K130" s="133"/>
      <c r="L130" s="133"/>
      <c r="M130" s="129"/>
      <c r="N130" s="129"/>
      <c r="O130" s="129"/>
      <c r="P130" s="129"/>
      <c r="Q130" s="129"/>
      <c r="R130" s="129"/>
      <c r="S130" s="129"/>
      <c r="T130" s="129"/>
      <c r="U130" s="129"/>
      <c r="V130" s="129"/>
      <c r="W130" s="129"/>
      <c r="X130" s="129"/>
      <c r="Y130" s="129"/>
      <c r="Z130" s="129"/>
      <c r="AA130" s="129"/>
      <c r="AB130" s="129"/>
      <c r="AC130" s="129"/>
      <c r="AD130" s="129"/>
      <c r="AE130" s="129"/>
      <c r="AF130" s="129"/>
    </row>
    <row r="131" ht="15.75" customHeight="1">
      <c r="A131" s="129"/>
      <c r="B131" s="196"/>
      <c r="C131" s="227"/>
      <c r="D131" s="129"/>
      <c r="E131" s="129"/>
      <c r="F131" s="129"/>
      <c r="G131" s="129"/>
      <c r="H131" s="129"/>
      <c r="I131" s="129"/>
      <c r="J131" s="129"/>
      <c r="K131" s="133"/>
      <c r="L131" s="133"/>
      <c r="M131" s="129"/>
      <c r="N131" s="129"/>
      <c r="O131" s="129"/>
      <c r="P131" s="129"/>
      <c r="Q131" s="129"/>
      <c r="R131" s="129"/>
      <c r="S131" s="129"/>
      <c r="T131" s="129"/>
      <c r="U131" s="129"/>
      <c r="V131" s="129"/>
      <c r="W131" s="129"/>
      <c r="X131" s="129"/>
      <c r="Y131" s="129"/>
      <c r="Z131" s="129"/>
      <c r="AA131" s="129"/>
      <c r="AB131" s="129"/>
      <c r="AC131" s="129"/>
      <c r="AD131" s="129"/>
      <c r="AE131" s="129"/>
      <c r="AF131" s="129"/>
    </row>
    <row r="132" ht="15.75" customHeight="1">
      <c r="A132" s="129"/>
      <c r="B132" s="196"/>
      <c r="C132" s="227"/>
      <c r="D132" s="129"/>
      <c r="E132" s="129"/>
      <c r="F132" s="129"/>
      <c r="G132" s="129"/>
      <c r="H132" s="129"/>
      <c r="I132" s="129"/>
      <c r="J132" s="129"/>
      <c r="K132" s="133"/>
      <c r="L132" s="133"/>
      <c r="M132" s="129"/>
      <c r="N132" s="129"/>
      <c r="O132" s="129"/>
      <c r="P132" s="129"/>
      <c r="Q132" s="129"/>
      <c r="R132" s="129"/>
      <c r="S132" s="129"/>
      <c r="T132" s="129"/>
      <c r="U132" s="129"/>
      <c r="V132" s="129"/>
      <c r="W132" s="129"/>
      <c r="X132" s="129"/>
      <c r="Y132" s="129"/>
      <c r="Z132" s="129"/>
      <c r="AA132" s="129"/>
      <c r="AB132" s="129"/>
      <c r="AC132" s="129"/>
      <c r="AD132" s="129"/>
      <c r="AE132" s="129"/>
      <c r="AF132" s="129"/>
    </row>
    <row r="133" ht="15.75" customHeight="1">
      <c r="A133" s="129"/>
      <c r="B133" s="196"/>
      <c r="C133" s="227"/>
      <c r="D133" s="129"/>
      <c r="E133" s="129"/>
      <c r="F133" s="129"/>
      <c r="G133" s="129"/>
      <c r="H133" s="129"/>
      <c r="I133" s="129"/>
      <c r="J133" s="129"/>
      <c r="K133" s="133"/>
      <c r="L133" s="133"/>
      <c r="M133" s="129"/>
      <c r="N133" s="129"/>
      <c r="O133" s="129"/>
      <c r="P133" s="129"/>
      <c r="Q133" s="129"/>
      <c r="R133" s="129"/>
      <c r="S133" s="129"/>
      <c r="T133" s="129"/>
      <c r="U133" s="129"/>
      <c r="V133" s="129"/>
      <c r="W133" s="129"/>
      <c r="X133" s="129"/>
      <c r="Y133" s="129"/>
      <c r="Z133" s="129"/>
      <c r="AA133" s="129"/>
      <c r="AB133" s="129"/>
      <c r="AC133" s="129"/>
      <c r="AD133" s="129"/>
      <c r="AE133" s="129"/>
      <c r="AF133" s="129"/>
    </row>
    <row r="134" ht="15.75" customHeight="1">
      <c r="A134" s="129"/>
      <c r="B134" s="196"/>
      <c r="C134" s="227"/>
      <c r="D134" s="129"/>
      <c r="E134" s="129"/>
      <c r="F134" s="129"/>
      <c r="G134" s="129"/>
      <c r="H134" s="129"/>
      <c r="I134" s="129"/>
      <c r="J134" s="129"/>
      <c r="K134" s="133"/>
      <c r="L134" s="133"/>
      <c r="M134" s="129"/>
      <c r="N134" s="129"/>
      <c r="O134" s="129"/>
      <c r="P134" s="129"/>
      <c r="Q134" s="129"/>
      <c r="R134" s="129"/>
      <c r="S134" s="129"/>
      <c r="T134" s="129"/>
      <c r="U134" s="129"/>
      <c r="V134" s="129"/>
      <c r="W134" s="129"/>
      <c r="X134" s="129"/>
      <c r="Y134" s="129"/>
      <c r="Z134" s="129"/>
      <c r="AA134" s="129"/>
      <c r="AB134" s="129"/>
      <c r="AC134" s="129"/>
      <c r="AD134" s="129"/>
      <c r="AE134" s="129"/>
      <c r="AF134" s="129"/>
    </row>
    <row r="135" ht="15.75" customHeight="1">
      <c r="A135" s="129"/>
      <c r="B135" s="196"/>
      <c r="C135" s="227"/>
      <c r="D135" s="129"/>
      <c r="E135" s="129"/>
      <c r="F135" s="129"/>
      <c r="G135" s="129"/>
      <c r="H135" s="129"/>
      <c r="I135" s="129"/>
      <c r="J135" s="129"/>
      <c r="K135" s="133"/>
      <c r="L135" s="133"/>
      <c r="M135" s="129"/>
      <c r="N135" s="129"/>
      <c r="O135" s="129"/>
      <c r="P135" s="129"/>
      <c r="Q135" s="129"/>
      <c r="R135" s="129"/>
      <c r="S135" s="129"/>
      <c r="T135" s="129"/>
      <c r="U135" s="129"/>
      <c r="V135" s="129"/>
      <c r="W135" s="129"/>
      <c r="X135" s="129"/>
      <c r="Y135" s="129"/>
      <c r="Z135" s="129"/>
      <c r="AA135" s="129"/>
      <c r="AB135" s="129"/>
      <c r="AC135" s="129"/>
      <c r="AD135" s="129"/>
      <c r="AE135" s="129"/>
      <c r="AF135" s="129"/>
    </row>
    <row r="136" ht="15.75" customHeight="1">
      <c r="A136" s="129"/>
      <c r="B136" s="196"/>
      <c r="C136" s="227"/>
      <c r="D136" s="129"/>
      <c r="E136" s="129"/>
      <c r="F136" s="129"/>
      <c r="G136" s="129"/>
      <c r="H136" s="129"/>
      <c r="I136" s="129"/>
      <c r="J136" s="129"/>
      <c r="K136" s="133"/>
      <c r="L136" s="133"/>
      <c r="M136" s="129"/>
      <c r="N136" s="129"/>
      <c r="O136" s="129"/>
      <c r="P136" s="129"/>
      <c r="Q136" s="129"/>
      <c r="R136" s="129"/>
      <c r="S136" s="129"/>
      <c r="T136" s="129"/>
      <c r="U136" s="129"/>
      <c r="V136" s="129"/>
      <c r="W136" s="129"/>
      <c r="X136" s="129"/>
      <c r="Y136" s="129"/>
      <c r="Z136" s="129"/>
      <c r="AA136" s="129"/>
      <c r="AB136" s="129"/>
      <c r="AC136" s="129"/>
      <c r="AD136" s="129"/>
      <c r="AE136" s="129"/>
      <c r="AF136" s="129"/>
    </row>
    <row r="137" ht="15.75" customHeight="1">
      <c r="A137" s="129"/>
      <c r="B137" s="196"/>
      <c r="C137" s="227"/>
      <c r="D137" s="129"/>
      <c r="E137" s="129"/>
      <c r="F137" s="129"/>
      <c r="G137" s="129"/>
      <c r="H137" s="129"/>
      <c r="I137" s="129"/>
      <c r="J137" s="129"/>
      <c r="K137" s="133"/>
      <c r="L137" s="133"/>
      <c r="M137" s="129"/>
      <c r="N137" s="129"/>
      <c r="O137" s="129"/>
      <c r="P137" s="129"/>
      <c r="Q137" s="129"/>
      <c r="R137" s="129"/>
      <c r="S137" s="129"/>
      <c r="T137" s="129"/>
      <c r="U137" s="129"/>
      <c r="V137" s="129"/>
      <c r="W137" s="129"/>
      <c r="X137" s="129"/>
      <c r="Y137" s="129"/>
      <c r="Z137" s="129"/>
      <c r="AA137" s="129"/>
      <c r="AB137" s="129"/>
      <c r="AC137" s="129"/>
      <c r="AD137" s="129"/>
      <c r="AE137" s="129"/>
      <c r="AF137" s="129"/>
    </row>
    <row r="138" ht="15.75" customHeight="1">
      <c r="A138" s="129"/>
      <c r="B138" s="196"/>
      <c r="C138" s="227"/>
      <c r="D138" s="129"/>
      <c r="E138" s="129"/>
      <c r="F138" s="129"/>
      <c r="G138" s="129"/>
      <c r="H138" s="129"/>
      <c r="I138" s="129"/>
      <c r="J138" s="129"/>
      <c r="K138" s="133"/>
      <c r="L138" s="133"/>
      <c r="M138" s="129"/>
      <c r="N138" s="129"/>
      <c r="O138" s="129"/>
      <c r="P138" s="129"/>
      <c r="Q138" s="129"/>
      <c r="R138" s="129"/>
      <c r="S138" s="129"/>
      <c r="T138" s="129"/>
      <c r="U138" s="129"/>
      <c r="V138" s="129"/>
      <c r="W138" s="129"/>
      <c r="X138" s="129"/>
      <c r="Y138" s="129"/>
      <c r="Z138" s="129"/>
      <c r="AA138" s="129"/>
      <c r="AB138" s="129"/>
      <c r="AC138" s="129"/>
      <c r="AD138" s="129"/>
      <c r="AE138" s="129"/>
      <c r="AF138" s="129"/>
    </row>
    <row r="139" ht="15.75" customHeight="1">
      <c r="A139" s="129"/>
      <c r="B139" s="196"/>
      <c r="C139" s="227"/>
      <c r="D139" s="129"/>
      <c r="E139" s="129"/>
      <c r="F139" s="129"/>
      <c r="G139" s="129"/>
      <c r="H139" s="129"/>
      <c r="I139" s="129"/>
      <c r="J139" s="129"/>
      <c r="K139" s="133"/>
      <c r="L139" s="133"/>
      <c r="M139" s="129"/>
      <c r="N139" s="129"/>
      <c r="O139" s="129"/>
      <c r="P139" s="129"/>
      <c r="Q139" s="129"/>
      <c r="R139" s="129"/>
      <c r="S139" s="129"/>
      <c r="T139" s="129"/>
      <c r="U139" s="129"/>
      <c r="V139" s="129"/>
      <c r="W139" s="129"/>
      <c r="X139" s="129"/>
      <c r="Y139" s="129"/>
      <c r="Z139" s="129"/>
      <c r="AA139" s="129"/>
      <c r="AB139" s="129"/>
      <c r="AC139" s="129"/>
      <c r="AD139" s="129"/>
      <c r="AE139" s="129"/>
      <c r="AF139" s="129"/>
    </row>
    <row r="140" ht="15.75" customHeight="1">
      <c r="A140" s="129"/>
      <c r="B140" s="196"/>
      <c r="C140" s="227"/>
      <c r="D140" s="129"/>
      <c r="E140" s="129"/>
      <c r="F140" s="129"/>
      <c r="G140" s="129"/>
      <c r="H140" s="129"/>
      <c r="I140" s="129"/>
      <c r="J140" s="129"/>
      <c r="K140" s="133"/>
      <c r="L140" s="133"/>
      <c r="M140" s="129"/>
      <c r="N140" s="129"/>
      <c r="O140" s="129"/>
      <c r="P140" s="129"/>
      <c r="Q140" s="129"/>
      <c r="R140" s="129"/>
      <c r="S140" s="129"/>
      <c r="T140" s="129"/>
      <c r="U140" s="129"/>
      <c r="V140" s="129"/>
      <c r="W140" s="129"/>
      <c r="X140" s="129"/>
      <c r="Y140" s="129"/>
      <c r="Z140" s="129"/>
      <c r="AA140" s="129"/>
      <c r="AB140" s="129"/>
      <c r="AC140" s="129"/>
      <c r="AD140" s="129"/>
      <c r="AE140" s="129"/>
      <c r="AF140" s="129"/>
    </row>
    <row r="141" ht="15.75" customHeight="1">
      <c r="A141" s="129"/>
      <c r="B141" s="196"/>
      <c r="C141" s="227"/>
      <c r="D141" s="129"/>
      <c r="E141" s="129"/>
      <c r="F141" s="129"/>
      <c r="G141" s="129"/>
      <c r="H141" s="129"/>
      <c r="I141" s="129"/>
      <c r="J141" s="129"/>
      <c r="K141" s="133"/>
      <c r="L141" s="133"/>
      <c r="M141" s="129"/>
      <c r="N141" s="129"/>
      <c r="O141" s="129"/>
      <c r="P141" s="129"/>
      <c r="Q141" s="129"/>
      <c r="R141" s="129"/>
      <c r="S141" s="129"/>
      <c r="T141" s="129"/>
      <c r="U141" s="129"/>
      <c r="V141" s="129"/>
      <c r="W141" s="129"/>
      <c r="X141" s="129"/>
      <c r="Y141" s="129"/>
      <c r="Z141" s="129"/>
      <c r="AA141" s="129"/>
      <c r="AB141" s="129"/>
      <c r="AC141" s="129"/>
      <c r="AD141" s="129"/>
      <c r="AE141" s="129"/>
      <c r="AF141" s="129"/>
    </row>
    <row r="142" ht="15.75" customHeight="1">
      <c r="A142" s="129"/>
      <c r="B142" s="196"/>
      <c r="C142" s="227"/>
      <c r="D142" s="129"/>
      <c r="E142" s="129"/>
      <c r="F142" s="129"/>
      <c r="G142" s="129"/>
      <c r="H142" s="129"/>
      <c r="I142" s="129"/>
      <c r="J142" s="129"/>
      <c r="K142" s="133"/>
      <c r="L142" s="133"/>
      <c r="M142" s="129"/>
      <c r="N142" s="129"/>
      <c r="O142" s="129"/>
      <c r="P142" s="129"/>
      <c r="Q142" s="129"/>
      <c r="R142" s="129"/>
      <c r="S142" s="129"/>
      <c r="T142" s="129"/>
      <c r="U142" s="129"/>
      <c r="V142" s="129"/>
      <c r="W142" s="129"/>
      <c r="X142" s="129"/>
      <c r="Y142" s="129"/>
      <c r="Z142" s="129"/>
      <c r="AA142" s="129"/>
      <c r="AB142" s="129"/>
      <c r="AC142" s="129"/>
      <c r="AD142" s="129"/>
      <c r="AE142" s="129"/>
      <c r="AF142" s="129"/>
    </row>
    <row r="143" ht="15.75" customHeight="1">
      <c r="A143" s="129"/>
      <c r="B143" s="196"/>
      <c r="C143" s="227"/>
      <c r="D143" s="129"/>
      <c r="E143" s="129"/>
      <c r="F143" s="129"/>
      <c r="G143" s="129"/>
      <c r="H143" s="129"/>
      <c r="I143" s="129"/>
      <c r="J143" s="129"/>
      <c r="K143" s="133"/>
      <c r="L143" s="133"/>
      <c r="M143" s="129"/>
      <c r="N143" s="129"/>
      <c r="O143" s="129"/>
      <c r="P143" s="129"/>
      <c r="Q143" s="129"/>
      <c r="R143" s="129"/>
      <c r="S143" s="129"/>
      <c r="T143" s="129"/>
      <c r="U143" s="129"/>
      <c r="V143" s="129"/>
      <c r="W143" s="129"/>
      <c r="X143" s="129"/>
      <c r="Y143" s="129"/>
      <c r="Z143" s="129"/>
      <c r="AA143" s="129"/>
      <c r="AB143" s="129"/>
      <c r="AC143" s="129"/>
      <c r="AD143" s="129"/>
      <c r="AE143" s="129"/>
      <c r="AF143" s="129"/>
    </row>
    <row r="144" ht="15.75" customHeight="1">
      <c r="A144" s="129"/>
      <c r="B144" s="196"/>
      <c r="C144" s="227"/>
      <c r="D144" s="129"/>
      <c r="E144" s="129"/>
      <c r="F144" s="129"/>
      <c r="G144" s="129"/>
      <c r="H144" s="129"/>
      <c r="I144" s="129"/>
      <c r="J144" s="129"/>
      <c r="K144" s="133"/>
      <c r="L144" s="133"/>
      <c r="M144" s="129"/>
      <c r="N144" s="129"/>
      <c r="O144" s="129"/>
      <c r="P144" s="129"/>
      <c r="Q144" s="129"/>
      <c r="R144" s="129"/>
      <c r="S144" s="129"/>
      <c r="T144" s="129"/>
      <c r="U144" s="129"/>
      <c r="V144" s="129"/>
      <c r="W144" s="129"/>
      <c r="X144" s="129"/>
      <c r="Y144" s="129"/>
      <c r="Z144" s="129"/>
      <c r="AA144" s="129"/>
      <c r="AB144" s="129"/>
      <c r="AC144" s="129"/>
      <c r="AD144" s="129"/>
      <c r="AE144" s="129"/>
      <c r="AF144" s="129"/>
    </row>
    <row r="145" ht="15.75" customHeight="1">
      <c r="A145" s="129"/>
      <c r="B145" s="196"/>
      <c r="C145" s="227"/>
      <c r="D145" s="129"/>
      <c r="E145" s="129"/>
      <c r="F145" s="129"/>
      <c r="G145" s="129"/>
      <c r="H145" s="129"/>
      <c r="I145" s="129"/>
      <c r="J145" s="129"/>
      <c r="K145" s="133"/>
      <c r="L145" s="133"/>
      <c r="M145" s="129"/>
      <c r="N145" s="129"/>
      <c r="O145" s="129"/>
      <c r="P145" s="129"/>
      <c r="Q145" s="129"/>
      <c r="R145" s="129"/>
      <c r="S145" s="129"/>
      <c r="T145" s="129"/>
      <c r="U145" s="129"/>
      <c r="V145" s="129"/>
      <c r="W145" s="129"/>
      <c r="X145" s="129"/>
      <c r="Y145" s="129"/>
      <c r="Z145" s="129"/>
      <c r="AA145" s="129"/>
      <c r="AB145" s="129"/>
      <c r="AC145" s="129"/>
      <c r="AD145" s="129"/>
      <c r="AE145" s="129"/>
      <c r="AF145" s="129"/>
    </row>
    <row r="146" ht="15.75" customHeight="1">
      <c r="A146" s="129"/>
      <c r="B146" s="196"/>
      <c r="C146" s="227"/>
      <c r="D146" s="129"/>
      <c r="E146" s="129"/>
      <c r="F146" s="129"/>
      <c r="G146" s="129"/>
      <c r="H146" s="129"/>
      <c r="I146" s="129"/>
      <c r="J146" s="129"/>
      <c r="K146" s="133"/>
      <c r="L146" s="133"/>
      <c r="M146" s="129"/>
      <c r="N146" s="129"/>
      <c r="O146" s="129"/>
      <c r="P146" s="129"/>
      <c r="Q146" s="129"/>
      <c r="R146" s="129"/>
      <c r="S146" s="129"/>
      <c r="T146" s="129"/>
      <c r="U146" s="129"/>
      <c r="V146" s="129"/>
      <c r="W146" s="129"/>
      <c r="X146" s="129"/>
      <c r="Y146" s="129"/>
      <c r="Z146" s="129"/>
      <c r="AA146" s="129"/>
      <c r="AB146" s="129"/>
      <c r="AC146" s="129"/>
      <c r="AD146" s="129"/>
      <c r="AE146" s="129"/>
      <c r="AF146" s="129"/>
    </row>
    <row r="147" ht="15.75" customHeight="1">
      <c r="A147" s="129"/>
      <c r="B147" s="196"/>
      <c r="C147" s="227"/>
      <c r="D147" s="129"/>
      <c r="E147" s="129"/>
      <c r="F147" s="129"/>
      <c r="G147" s="129"/>
      <c r="H147" s="129"/>
      <c r="I147" s="129"/>
      <c r="J147" s="129"/>
      <c r="K147" s="133"/>
      <c r="L147" s="133"/>
      <c r="M147" s="129"/>
      <c r="N147" s="129"/>
      <c r="O147" s="129"/>
      <c r="P147" s="129"/>
      <c r="Q147" s="129"/>
      <c r="R147" s="129"/>
      <c r="S147" s="129"/>
      <c r="T147" s="129"/>
      <c r="U147" s="129"/>
      <c r="V147" s="129"/>
      <c r="W147" s="129"/>
      <c r="X147" s="129"/>
      <c r="Y147" s="129"/>
      <c r="Z147" s="129"/>
      <c r="AA147" s="129"/>
      <c r="AB147" s="129"/>
      <c r="AC147" s="129"/>
      <c r="AD147" s="129"/>
      <c r="AE147" s="129"/>
      <c r="AF147" s="129"/>
    </row>
    <row r="148" ht="15.75" customHeight="1">
      <c r="A148" s="129"/>
      <c r="B148" s="196"/>
      <c r="C148" s="227"/>
      <c r="D148" s="129"/>
      <c r="E148" s="129"/>
      <c r="F148" s="129"/>
      <c r="G148" s="129"/>
      <c r="H148" s="129"/>
      <c r="I148" s="129"/>
      <c r="J148" s="129"/>
      <c r="K148" s="133"/>
      <c r="L148" s="133"/>
      <c r="M148" s="129"/>
      <c r="N148" s="129"/>
      <c r="O148" s="129"/>
      <c r="P148" s="129"/>
      <c r="Q148" s="129"/>
      <c r="R148" s="129"/>
      <c r="S148" s="129"/>
      <c r="T148" s="129"/>
      <c r="U148" s="129"/>
      <c r="V148" s="129"/>
      <c r="W148" s="129"/>
      <c r="X148" s="129"/>
      <c r="Y148" s="129"/>
      <c r="Z148" s="129"/>
      <c r="AA148" s="129"/>
      <c r="AB148" s="129"/>
      <c r="AC148" s="129"/>
      <c r="AD148" s="129"/>
      <c r="AE148" s="129"/>
      <c r="AF148" s="129"/>
    </row>
    <row r="149" ht="15.75" customHeight="1">
      <c r="A149" s="129"/>
      <c r="B149" s="196"/>
      <c r="C149" s="227"/>
      <c r="D149" s="129"/>
      <c r="E149" s="129"/>
      <c r="F149" s="129"/>
      <c r="G149" s="129"/>
      <c r="H149" s="129"/>
      <c r="I149" s="129"/>
      <c r="J149" s="129"/>
      <c r="K149" s="133"/>
      <c r="L149" s="133"/>
      <c r="M149" s="129"/>
      <c r="N149" s="129"/>
      <c r="O149" s="129"/>
      <c r="P149" s="129"/>
      <c r="Q149" s="129"/>
      <c r="R149" s="129"/>
      <c r="S149" s="129"/>
      <c r="T149" s="129"/>
      <c r="U149" s="129"/>
      <c r="V149" s="129"/>
      <c r="W149" s="129"/>
      <c r="X149" s="129"/>
      <c r="Y149" s="129"/>
      <c r="Z149" s="129"/>
      <c r="AA149" s="129"/>
      <c r="AB149" s="129"/>
      <c r="AC149" s="129"/>
      <c r="AD149" s="129"/>
      <c r="AE149" s="129"/>
      <c r="AF149" s="129"/>
    </row>
    <row r="150" ht="15.75" customHeight="1">
      <c r="A150" s="129"/>
      <c r="B150" s="196"/>
      <c r="C150" s="227"/>
      <c r="D150" s="129"/>
      <c r="E150" s="129"/>
      <c r="F150" s="129"/>
      <c r="G150" s="129"/>
      <c r="H150" s="129"/>
      <c r="I150" s="129"/>
      <c r="J150" s="129"/>
      <c r="K150" s="133"/>
      <c r="L150" s="133"/>
      <c r="M150" s="129"/>
      <c r="N150" s="129"/>
      <c r="O150" s="129"/>
      <c r="P150" s="129"/>
      <c r="Q150" s="129"/>
      <c r="R150" s="129"/>
      <c r="S150" s="129"/>
      <c r="T150" s="129"/>
      <c r="U150" s="129"/>
      <c r="V150" s="129"/>
      <c r="W150" s="129"/>
      <c r="X150" s="129"/>
      <c r="Y150" s="129"/>
      <c r="Z150" s="129"/>
      <c r="AA150" s="129"/>
      <c r="AB150" s="129"/>
      <c r="AC150" s="129"/>
      <c r="AD150" s="129"/>
      <c r="AE150" s="129"/>
      <c r="AF150" s="129"/>
    </row>
    <row r="151" ht="15.75" customHeight="1">
      <c r="A151" s="129"/>
      <c r="B151" s="196"/>
      <c r="C151" s="227"/>
      <c r="D151" s="129"/>
      <c r="E151" s="129"/>
      <c r="F151" s="129"/>
      <c r="G151" s="129"/>
      <c r="H151" s="129"/>
      <c r="I151" s="129"/>
      <c r="J151" s="129"/>
      <c r="K151" s="133"/>
      <c r="L151" s="133"/>
      <c r="M151" s="129"/>
      <c r="N151" s="129"/>
      <c r="O151" s="129"/>
      <c r="P151" s="129"/>
      <c r="Q151" s="129"/>
      <c r="R151" s="129"/>
      <c r="S151" s="129"/>
      <c r="T151" s="129"/>
      <c r="U151" s="129"/>
      <c r="V151" s="129"/>
      <c r="W151" s="129"/>
      <c r="X151" s="129"/>
      <c r="Y151" s="129"/>
      <c r="Z151" s="129"/>
      <c r="AA151" s="129"/>
      <c r="AB151" s="129"/>
      <c r="AC151" s="129"/>
      <c r="AD151" s="129"/>
      <c r="AE151" s="129"/>
      <c r="AF151" s="129"/>
    </row>
    <row r="152" ht="15.75" customHeight="1">
      <c r="A152" s="129"/>
      <c r="B152" s="196"/>
      <c r="C152" s="227"/>
      <c r="D152" s="129"/>
      <c r="E152" s="129"/>
      <c r="F152" s="129"/>
      <c r="G152" s="129"/>
      <c r="H152" s="129"/>
      <c r="I152" s="129"/>
      <c r="J152" s="129"/>
      <c r="K152" s="133"/>
      <c r="L152" s="133"/>
      <c r="M152" s="129"/>
      <c r="N152" s="129"/>
      <c r="O152" s="129"/>
      <c r="P152" s="129"/>
      <c r="Q152" s="129"/>
      <c r="R152" s="129"/>
      <c r="S152" s="129"/>
      <c r="T152" s="129"/>
      <c r="U152" s="129"/>
      <c r="V152" s="129"/>
      <c r="W152" s="129"/>
      <c r="X152" s="129"/>
      <c r="Y152" s="129"/>
      <c r="Z152" s="129"/>
      <c r="AA152" s="129"/>
      <c r="AB152" s="129"/>
      <c r="AC152" s="129"/>
      <c r="AD152" s="129"/>
      <c r="AE152" s="129"/>
      <c r="AF152" s="129"/>
    </row>
    <row r="153" ht="15.75" customHeight="1">
      <c r="A153" s="129"/>
      <c r="B153" s="196"/>
      <c r="C153" s="227"/>
      <c r="D153" s="129"/>
      <c r="E153" s="129"/>
      <c r="F153" s="129"/>
      <c r="G153" s="129"/>
      <c r="H153" s="129"/>
      <c r="I153" s="129"/>
      <c r="J153" s="129"/>
      <c r="K153" s="133"/>
      <c r="L153" s="133"/>
      <c r="M153" s="129"/>
      <c r="N153" s="129"/>
      <c r="O153" s="129"/>
      <c r="P153" s="129"/>
      <c r="Q153" s="129"/>
      <c r="R153" s="129"/>
      <c r="S153" s="129"/>
      <c r="T153" s="129"/>
      <c r="U153" s="129"/>
      <c r="V153" s="129"/>
      <c r="W153" s="129"/>
      <c r="X153" s="129"/>
      <c r="Y153" s="129"/>
      <c r="Z153" s="129"/>
      <c r="AA153" s="129"/>
      <c r="AB153" s="129"/>
      <c r="AC153" s="129"/>
      <c r="AD153" s="129"/>
      <c r="AE153" s="129"/>
      <c r="AF153" s="129"/>
    </row>
    <row r="154" ht="15.75" customHeight="1">
      <c r="A154" s="129"/>
      <c r="B154" s="196"/>
      <c r="C154" s="227"/>
      <c r="D154" s="129"/>
      <c r="E154" s="129"/>
      <c r="F154" s="129"/>
      <c r="G154" s="129"/>
      <c r="H154" s="129"/>
      <c r="I154" s="129"/>
      <c r="J154" s="129"/>
      <c r="K154" s="133"/>
      <c r="L154" s="133"/>
      <c r="M154" s="129"/>
      <c r="N154" s="129"/>
      <c r="O154" s="129"/>
      <c r="P154" s="129"/>
      <c r="Q154" s="129"/>
      <c r="R154" s="129"/>
      <c r="S154" s="129"/>
      <c r="T154" s="129"/>
      <c r="U154" s="129"/>
      <c r="V154" s="129"/>
      <c r="W154" s="129"/>
      <c r="X154" s="129"/>
      <c r="Y154" s="129"/>
      <c r="Z154" s="129"/>
      <c r="AA154" s="129"/>
      <c r="AB154" s="129"/>
      <c r="AC154" s="129"/>
      <c r="AD154" s="129"/>
      <c r="AE154" s="129"/>
      <c r="AF154" s="129"/>
    </row>
    <row r="155" ht="15.75" customHeight="1">
      <c r="A155" s="129"/>
      <c r="B155" s="196"/>
      <c r="C155" s="227"/>
      <c r="D155" s="129"/>
      <c r="E155" s="129"/>
      <c r="F155" s="129"/>
      <c r="G155" s="129"/>
      <c r="H155" s="129"/>
      <c r="I155" s="129"/>
      <c r="J155" s="129"/>
      <c r="K155" s="133"/>
      <c r="L155" s="133"/>
      <c r="M155" s="129"/>
      <c r="N155" s="129"/>
      <c r="O155" s="129"/>
      <c r="P155" s="129"/>
      <c r="Q155" s="129"/>
      <c r="R155" s="129"/>
      <c r="S155" s="129"/>
      <c r="T155" s="129"/>
      <c r="U155" s="129"/>
      <c r="V155" s="129"/>
      <c r="W155" s="129"/>
      <c r="X155" s="129"/>
      <c r="Y155" s="129"/>
      <c r="Z155" s="129"/>
      <c r="AA155" s="129"/>
      <c r="AB155" s="129"/>
      <c r="AC155" s="129"/>
      <c r="AD155" s="129"/>
      <c r="AE155" s="129"/>
      <c r="AF155" s="129"/>
    </row>
    <row r="156" ht="15.75" customHeight="1">
      <c r="A156" s="129"/>
      <c r="B156" s="196"/>
      <c r="C156" s="227"/>
      <c r="D156" s="129"/>
      <c r="E156" s="129"/>
      <c r="F156" s="129"/>
      <c r="G156" s="129"/>
      <c r="H156" s="129"/>
      <c r="I156" s="129"/>
      <c r="J156" s="129"/>
      <c r="K156" s="133"/>
      <c r="L156" s="133"/>
      <c r="M156" s="129"/>
      <c r="N156" s="129"/>
      <c r="O156" s="129"/>
      <c r="P156" s="129"/>
      <c r="Q156" s="129"/>
      <c r="R156" s="129"/>
      <c r="S156" s="129"/>
      <c r="T156" s="129"/>
      <c r="U156" s="129"/>
      <c r="V156" s="129"/>
      <c r="W156" s="129"/>
      <c r="X156" s="129"/>
      <c r="Y156" s="129"/>
      <c r="Z156" s="129"/>
      <c r="AA156" s="129"/>
      <c r="AB156" s="129"/>
      <c r="AC156" s="129"/>
      <c r="AD156" s="129"/>
      <c r="AE156" s="129"/>
      <c r="AF156" s="129"/>
    </row>
    <row r="157" ht="15.75" customHeight="1">
      <c r="A157" s="129"/>
      <c r="B157" s="196"/>
      <c r="C157" s="227"/>
      <c r="D157" s="129"/>
      <c r="E157" s="129"/>
      <c r="F157" s="129"/>
      <c r="G157" s="129"/>
      <c r="H157" s="129"/>
      <c r="I157" s="129"/>
      <c r="J157" s="129"/>
      <c r="K157" s="133"/>
      <c r="L157" s="133"/>
      <c r="M157" s="129"/>
      <c r="N157" s="129"/>
      <c r="O157" s="129"/>
      <c r="P157" s="129"/>
      <c r="Q157" s="129"/>
      <c r="R157" s="129"/>
      <c r="S157" s="129"/>
      <c r="T157" s="129"/>
      <c r="U157" s="129"/>
      <c r="V157" s="129"/>
      <c r="W157" s="129"/>
      <c r="X157" s="129"/>
      <c r="Y157" s="129"/>
      <c r="Z157" s="129"/>
      <c r="AA157" s="129"/>
      <c r="AB157" s="129"/>
      <c r="AC157" s="129"/>
      <c r="AD157" s="129"/>
      <c r="AE157" s="129"/>
      <c r="AF157" s="129"/>
    </row>
    <row r="158" ht="15.75" customHeight="1">
      <c r="A158" s="129"/>
      <c r="B158" s="196"/>
      <c r="C158" s="227"/>
      <c r="D158" s="129"/>
      <c r="E158" s="129"/>
      <c r="F158" s="129"/>
      <c r="G158" s="129"/>
      <c r="H158" s="129"/>
      <c r="I158" s="129"/>
      <c r="J158" s="129"/>
      <c r="K158" s="133"/>
      <c r="L158" s="133"/>
      <c r="M158" s="129"/>
      <c r="N158" s="129"/>
      <c r="O158" s="129"/>
      <c r="P158" s="129"/>
      <c r="Q158" s="129"/>
      <c r="R158" s="129"/>
      <c r="S158" s="129"/>
      <c r="T158" s="129"/>
      <c r="U158" s="129"/>
      <c r="V158" s="129"/>
      <c r="W158" s="129"/>
      <c r="X158" s="129"/>
      <c r="Y158" s="129"/>
      <c r="Z158" s="129"/>
      <c r="AA158" s="129"/>
      <c r="AB158" s="129"/>
      <c r="AC158" s="129"/>
      <c r="AD158" s="129"/>
      <c r="AE158" s="129"/>
      <c r="AF158" s="129"/>
    </row>
    <row r="159" ht="15.75" customHeight="1">
      <c r="A159" s="129"/>
      <c r="B159" s="196"/>
      <c r="C159" s="227"/>
      <c r="D159" s="129"/>
      <c r="E159" s="129"/>
      <c r="F159" s="129"/>
      <c r="G159" s="129"/>
      <c r="H159" s="129"/>
      <c r="I159" s="129"/>
      <c r="J159" s="129"/>
      <c r="K159" s="133"/>
      <c r="L159" s="133"/>
      <c r="M159" s="129"/>
      <c r="N159" s="129"/>
      <c r="O159" s="129"/>
      <c r="P159" s="129"/>
      <c r="Q159" s="129"/>
      <c r="R159" s="129"/>
      <c r="S159" s="129"/>
      <c r="T159" s="129"/>
      <c r="U159" s="129"/>
      <c r="V159" s="129"/>
      <c r="W159" s="129"/>
      <c r="X159" s="129"/>
      <c r="Y159" s="129"/>
      <c r="Z159" s="129"/>
      <c r="AA159" s="129"/>
      <c r="AB159" s="129"/>
      <c r="AC159" s="129"/>
      <c r="AD159" s="129"/>
      <c r="AE159" s="129"/>
      <c r="AF159" s="129"/>
    </row>
    <row r="160" ht="15.75" customHeight="1">
      <c r="A160" s="129"/>
      <c r="B160" s="196"/>
      <c r="C160" s="227"/>
      <c r="D160" s="129"/>
      <c r="E160" s="129"/>
      <c r="F160" s="129"/>
      <c r="G160" s="129"/>
      <c r="H160" s="129"/>
      <c r="I160" s="129"/>
      <c r="J160" s="129"/>
      <c r="K160" s="133"/>
      <c r="L160" s="133"/>
      <c r="M160" s="129"/>
      <c r="N160" s="129"/>
      <c r="O160" s="129"/>
      <c r="P160" s="129"/>
      <c r="Q160" s="129"/>
      <c r="R160" s="129"/>
      <c r="S160" s="129"/>
      <c r="T160" s="129"/>
      <c r="U160" s="129"/>
      <c r="V160" s="129"/>
      <c r="W160" s="129"/>
      <c r="X160" s="129"/>
      <c r="Y160" s="129"/>
      <c r="Z160" s="129"/>
      <c r="AA160" s="129"/>
      <c r="AB160" s="129"/>
      <c r="AC160" s="129"/>
      <c r="AD160" s="129"/>
      <c r="AE160" s="129"/>
      <c r="AF160" s="129"/>
    </row>
    <row r="161" ht="15.75" customHeight="1">
      <c r="A161" s="129"/>
      <c r="B161" s="196"/>
      <c r="C161" s="227"/>
      <c r="D161" s="129"/>
      <c r="E161" s="129"/>
      <c r="F161" s="129"/>
      <c r="G161" s="129"/>
      <c r="H161" s="129"/>
      <c r="I161" s="129"/>
      <c r="J161" s="129"/>
      <c r="K161" s="133"/>
      <c r="L161" s="133"/>
      <c r="M161" s="129"/>
      <c r="N161" s="129"/>
      <c r="O161" s="129"/>
      <c r="P161" s="129"/>
      <c r="Q161" s="129"/>
      <c r="R161" s="129"/>
      <c r="S161" s="129"/>
      <c r="T161" s="129"/>
      <c r="U161" s="129"/>
      <c r="V161" s="129"/>
      <c r="W161" s="129"/>
      <c r="X161" s="129"/>
      <c r="Y161" s="129"/>
      <c r="Z161" s="129"/>
      <c r="AA161" s="129"/>
      <c r="AB161" s="129"/>
      <c r="AC161" s="129"/>
      <c r="AD161" s="129"/>
      <c r="AE161" s="129"/>
      <c r="AF161" s="129"/>
    </row>
    <row r="162" ht="15.75" customHeight="1">
      <c r="A162" s="129"/>
      <c r="B162" s="196"/>
      <c r="C162" s="227"/>
      <c r="D162" s="129"/>
      <c r="E162" s="129"/>
      <c r="F162" s="129"/>
      <c r="G162" s="129"/>
      <c r="H162" s="129"/>
      <c r="I162" s="129"/>
      <c r="J162" s="129"/>
      <c r="K162" s="133"/>
      <c r="L162" s="133"/>
      <c r="M162" s="129"/>
      <c r="N162" s="129"/>
      <c r="O162" s="129"/>
      <c r="P162" s="129"/>
      <c r="Q162" s="129"/>
      <c r="R162" s="129"/>
      <c r="S162" s="129"/>
      <c r="T162" s="129"/>
      <c r="U162" s="129"/>
      <c r="V162" s="129"/>
      <c r="W162" s="129"/>
      <c r="X162" s="129"/>
      <c r="Y162" s="129"/>
      <c r="Z162" s="129"/>
      <c r="AA162" s="129"/>
      <c r="AB162" s="129"/>
      <c r="AC162" s="129"/>
      <c r="AD162" s="129"/>
      <c r="AE162" s="129"/>
      <c r="AF162" s="129"/>
    </row>
    <row r="163" ht="15.75" customHeight="1">
      <c r="A163" s="129"/>
      <c r="B163" s="196"/>
      <c r="C163" s="227"/>
      <c r="D163" s="129"/>
      <c r="E163" s="129"/>
      <c r="F163" s="129"/>
      <c r="G163" s="129"/>
      <c r="H163" s="129"/>
      <c r="I163" s="129"/>
      <c r="J163" s="129"/>
      <c r="K163" s="133"/>
      <c r="L163" s="133"/>
      <c r="M163" s="129"/>
      <c r="N163" s="129"/>
      <c r="O163" s="129"/>
      <c r="P163" s="129"/>
      <c r="Q163" s="129"/>
      <c r="R163" s="129"/>
      <c r="S163" s="129"/>
      <c r="T163" s="129"/>
      <c r="U163" s="129"/>
      <c r="V163" s="129"/>
      <c r="W163" s="129"/>
      <c r="X163" s="129"/>
      <c r="Y163" s="129"/>
      <c r="Z163" s="129"/>
      <c r="AA163" s="129"/>
      <c r="AB163" s="129"/>
      <c r="AC163" s="129"/>
      <c r="AD163" s="129"/>
      <c r="AE163" s="129"/>
      <c r="AF163" s="129"/>
    </row>
    <row r="164" ht="15.75" customHeight="1">
      <c r="A164" s="129"/>
      <c r="B164" s="196"/>
      <c r="C164" s="227"/>
      <c r="D164" s="129"/>
      <c r="E164" s="129"/>
      <c r="F164" s="129"/>
      <c r="G164" s="129"/>
      <c r="H164" s="129"/>
      <c r="I164" s="129"/>
      <c r="J164" s="129"/>
      <c r="K164" s="133"/>
      <c r="L164" s="133"/>
      <c r="M164" s="129"/>
      <c r="N164" s="129"/>
      <c r="O164" s="129"/>
      <c r="P164" s="129"/>
      <c r="Q164" s="129"/>
      <c r="R164" s="129"/>
      <c r="S164" s="129"/>
      <c r="T164" s="129"/>
      <c r="U164" s="129"/>
      <c r="V164" s="129"/>
      <c r="W164" s="129"/>
      <c r="X164" s="129"/>
      <c r="Y164" s="129"/>
      <c r="Z164" s="129"/>
      <c r="AA164" s="129"/>
      <c r="AB164" s="129"/>
      <c r="AC164" s="129"/>
      <c r="AD164" s="129"/>
      <c r="AE164" s="129"/>
      <c r="AF164" s="129"/>
    </row>
    <row r="165" ht="15.75" customHeight="1">
      <c r="A165" s="129"/>
      <c r="B165" s="196"/>
      <c r="C165" s="227"/>
      <c r="D165" s="129"/>
      <c r="E165" s="129"/>
      <c r="F165" s="129"/>
      <c r="G165" s="129"/>
      <c r="H165" s="129"/>
      <c r="I165" s="129"/>
      <c r="J165" s="129"/>
      <c r="K165" s="133"/>
      <c r="L165" s="133"/>
      <c r="M165" s="129"/>
      <c r="N165" s="129"/>
      <c r="O165" s="129"/>
      <c r="P165" s="129"/>
      <c r="Q165" s="129"/>
      <c r="R165" s="129"/>
      <c r="S165" s="129"/>
      <c r="T165" s="129"/>
      <c r="U165" s="129"/>
      <c r="V165" s="129"/>
      <c r="W165" s="129"/>
      <c r="X165" s="129"/>
      <c r="Y165" s="129"/>
      <c r="Z165" s="129"/>
      <c r="AA165" s="129"/>
      <c r="AB165" s="129"/>
      <c r="AC165" s="129"/>
      <c r="AD165" s="129"/>
      <c r="AE165" s="129"/>
      <c r="AF165" s="129"/>
    </row>
    <row r="166" ht="15.75" customHeight="1">
      <c r="A166" s="129"/>
      <c r="B166" s="196"/>
      <c r="C166" s="227"/>
      <c r="D166" s="129"/>
      <c r="E166" s="129"/>
      <c r="F166" s="129"/>
      <c r="G166" s="129"/>
      <c r="H166" s="129"/>
      <c r="I166" s="129"/>
      <c r="J166" s="129"/>
      <c r="K166" s="133"/>
      <c r="L166" s="133"/>
      <c r="M166" s="129"/>
      <c r="N166" s="129"/>
      <c r="O166" s="129"/>
      <c r="P166" s="129"/>
      <c r="Q166" s="129"/>
      <c r="R166" s="129"/>
      <c r="S166" s="129"/>
      <c r="T166" s="129"/>
      <c r="U166" s="129"/>
      <c r="V166" s="129"/>
      <c r="W166" s="129"/>
      <c r="X166" s="129"/>
      <c r="Y166" s="129"/>
      <c r="Z166" s="129"/>
      <c r="AA166" s="129"/>
      <c r="AB166" s="129"/>
      <c r="AC166" s="129"/>
      <c r="AD166" s="129"/>
      <c r="AE166" s="129"/>
      <c r="AF166" s="129"/>
    </row>
    <row r="167" ht="15.75" customHeight="1">
      <c r="A167" s="129"/>
      <c r="B167" s="196"/>
      <c r="C167" s="227"/>
      <c r="D167" s="129"/>
      <c r="E167" s="129"/>
      <c r="F167" s="129"/>
      <c r="G167" s="129"/>
      <c r="H167" s="129"/>
      <c r="I167" s="129"/>
      <c r="J167" s="129"/>
      <c r="K167" s="133"/>
      <c r="L167" s="133"/>
      <c r="M167" s="129"/>
      <c r="N167" s="129"/>
      <c r="O167" s="129"/>
      <c r="P167" s="129"/>
      <c r="Q167" s="129"/>
      <c r="R167" s="129"/>
      <c r="S167" s="129"/>
      <c r="T167" s="129"/>
      <c r="U167" s="129"/>
      <c r="V167" s="129"/>
      <c r="W167" s="129"/>
      <c r="X167" s="129"/>
      <c r="Y167" s="129"/>
      <c r="Z167" s="129"/>
      <c r="AA167" s="129"/>
      <c r="AB167" s="129"/>
      <c r="AC167" s="129"/>
      <c r="AD167" s="129"/>
      <c r="AE167" s="129"/>
      <c r="AF167" s="129"/>
    </row>
    <row r="168" ht="15.75" customHeight="1">
      <c r="A168" s="129"/>
      <c r="B168" s="196"/>
      <c r="C168" s="227"/>
      <c r="D168" s="129"/>
      <c r="E168" s="129"/>
      <c r="F168" s="129"/>
      <c r="G168" s="129"/>
      <c r="H168" s="129"/>
      <c r="I168" s="129"/>
      <c r="J168" s="129"/>
      <c r="K168" s="133"/>
      <c r="L168" s="133"/>
      <c r="M168" s="129"/>
      <c r="N168" s="129"/>
      <c r="O168" s="129"/>
      <c r="P168" s="129"/>
      <c r="Q168" s="129"/>
      <c r="R168" s="129"/>
      <c r="S168" s="129"/>
      <c r="T168" s="129"/>
      <c r="U168" s="129"/>
      <c r="V168" s="129"/>
      <c r="W168" s="129"/>
      <c r="X168" s="129"/>
      <c r="Y168" s="129"/>
      <c r="Z168" s="129"/>
      <c r="AA168" s="129"/>
      <c r="AB168" s="129"/>
      <c r="AC168" s="129"/>
      <c r="AD168" s="129"/>
      <c r="AE168" s="129"/>
      <c r="AF168" s="129"/>
    </row>
    <row r="169" ht="15.75" customHeight="1">
      <c r="A169" s="129"/>
      <c r="B169" s="196"/>
      <c r="C169" s="227"/>
      <c r="D169" s="129"/>
      <c r="E169" s="129"/>
      <c r="F169" s="129"/>
      <c r="G169" s="129"/>
      <c r="H169" s="129"/>
      <c r="I169" s="129"/>
      <c r="J169" s="129"/>
      <c r="K169" s="133"/>
      <c r="L169" s="133"/>
      <c r="M169" s="129"/>
      <c r="N169" s="129"/>
      <c r="O169" s="129"/>
      <c r="P169" s="129"/>
      <c r="Q169" s="129"/>
      <c r="R169" s="129"/>
      <c r="S169" s="129"/>
      <c r="T169" s="129"/>
      <c r="U169" s="129"/>
      <c r="V169" s="129"/>
      <c r="W169" s="129"/>
      <c r="X169" s="129"/>
      <c r="Y169" s="129"/>
      <c r="Z169" s="129"/>
      <c r="AA169" s="129"/>
      <c r="AB169" s="129"/>
      <c r="AC169" s="129"/>
      <c r="AD169" s="129"/>
      <c r="AE169" s="129"/>
      <c r="AF169" s="129"/>
    </row>
    <row r="170" ht="15.75" customHeight="1">
      <c r="A170" s="129"/>
      <c r="B170" s="196"/>
      <c r="C170" s="227"/>
      <c r="D170" s="129"/>
      <c r="E170" s="129"/>
      <c r="F170" s="129"/>
      <c r="G170" s="129"/>
      <c r="H170" s="129"/>
      <c r="I170" s="129"/>
      <c r="J170" s="129"/>
      <c r="K170" s="133"/>
      <c r="L170" s="133"/>
      <c r="M170" s="129"/>
      <c r="N170" s="129"/>
      <c r="O170" s="129"/>
      <c r="P170" s="129"/>
      <c r="Q170" s="129"/>
      <c r="R170" s="129"/>
      <c r="S170" s="129"/>
      <c r="T170" s="129"/>
      <c r="U170" s="129"/>
      <c r="V170" s="129"/>
      <c r="W170" s="129"/>
      <c r="X170" s="129"/>
      <c r="Y170" s="129"/>
      <c r="Z170" s="129"/>
      <c r="AA170" s="129"/>
      <c r="AB170" s="129"/>
      <c r="AC170" s="129"/>
      <c r="AD170" s="129"/>
      <c r="AE170" s="129"/>
      <c r="AF170" s="129"/>
    </row>
    <row r="171" ht="15.75" customHeight="1">
      <c r="A171" s="129"/>
      <c r="B171" s="196"/>
      <c r="C171" s="227"/>
      <c r="D171" s="129"/>
      <c r="E171" s="129"/>
      <c r="F171" s="129"/>
      <c r="G171" s="129"/>
      <c r="H171" s="129"/>
      <c r="I171" s="129"/>
      <c r="J171" s="129"/>
      <c r="K171" s="133"/>
      <c r="L171" s="133"/>
      <c r="M171" s="129"/>
      <c r="N171" s="129"/>
      <c r="O171" s="129"/>
      <c r="P171" s="129"/>
      <c r="Q171" s="129"/>
      <c r="R171" s="129"/>
      <c r="S171" s="129"/>
      <c r="T171" s="129"/>
      <c r="U171" s="129"/>
      <c r="V171" s="129"/>
      <c r="W171" s="129"/>
      <c r="X171" s="129"/>
      <c r="Y171" s="129"/>
      <c r="Z171" s="129"/>
      <c r="AA171" s="129"/>
      <c r="AB171" s="129"/>
      <c r="AC171" s="129"/>
      <c r="AD171" s="129"/>
      <c r="AE171" s="129"/>
      <c r="AF171" s="129"/>
    </row>
    <row r="172" ht="15.75" customHeight="1">
      <c r="A172" s="129"/>
      <c r="B172" s="196"/>
      <c r="C172" s="227"/>
      <c r="D172" s="129"/>
      <c r="E172" s="129"/>
      <c r="F172" s="129"/>
      <c r="G172" s="129"/>
      <c r="H172" s="129"/>
      <c r="I172" s="129"/>
      <c r="J172" s="129"/>
      <c r="K172" s="133"/>
      <c r="L172" s="133"/>
      <c r="M172" s="129"/>
      <c r="N172" s="129"/>
      <c r="O172" s="129"/>
      <c r="P172" s="129"/>
      <c r="Q172" s="129"/>
      <c r="R172" s="129"/>
      <c r="S172" s="129"/>
      <c r="T172" s="129"/>
      <c r="U172" s="129"/>
      <c r="V172" s="129"/>
      <c r="W172" s="129"/>
      <c r="X172" s="129"/>
      <c r="Y172" s="129"/>
      <c r="Z172" s="129"/>
      <c r="AA172" s="129"/>
      <c r="AB172" s="129"/>
      <c r="AC172" s="129"/>
      <c r="AD172" s="129"/>
      <c r="AE172" s="129"/>
      <c r="AF172" s="129"/>
    </row>
    <row r="173" ht="15.75" customHeight="1">
      <c r="A173" s="129"/>
      <c r="B173" s="196"/>
      <c r="C173" s="227"/>
      <c r="D173" s="129"/>
      <c r="E173" s="129"/>
      <c r="F173" s="129"/>
      <c r="G173" s="129"/>
      <c r="H173" s="129"/>
      <c r="I173" s="129"/>
      <c r="J173" s="129"/>
      <c r="K173" s="133"/>
      <c r="L173" s="133"/>
      <c r="M173" s="129"/>
      <c r="N173" s="129"/>
      <c r="O173" s="129"/>
      <c r="P173" s="129"/>
      <c r="Q173" s="129"/>
      <c r="R173" s="129"/>
      <c r="S173" s="129"/>
      <c r="T173" s="129"/>
      <c r="U173" s="129"/>
      <c r="V173" s="129"/>
      <c r="W173" s="129"/>
      <c r="X173" s="129"/>
      <c r="Y173" s="129"/>
      <c r="Z173" s="129"/>
      <c r="AA173" s="129"/>
      <c r="AB173" s="129"/>
      <c r="AC173" s="129"/>
      <c r="AD173" s="129"/>
      <c r="AE173" s="129"/>
      <c r="AF173" s="129"/>
    </row>
    <row r="174" ht="15.75" customHeight="1">
      <c r="A174" s="129"/>
      <c r="B174" s="196"/>
      <c r="C174" s="227"/>
      <c r="D174" s="129"/>
      <c r="E174" s="129"/>
      <c r="F174" s="129"/>
      <c r="G174" s="129"/>
      <c r="H174" s="129"/>
      <c r="I174" s="129"/>
      <c r="J174" s="129"/>
      <c r="K174" s="133"/>
      <c r="L174" s="133"/>
      <c r="M174" s="129"/>
      <c r="N174" s="129"/>
      <c r="O174" s="129"/>
      <c r="P174" s="129"/>
      <c r="Q174" s="129"/>
      <c r="R174" s="129"/>
      <c r="S174" s="129"/>
      <c r="T174" s="129"/>
      <c r="U174" s="129"/>
      <c r="V174" s="129"/>
      <c r="W174" s="129"/>
      <c r="X174" s="129"/>
      <c r="Y174" s="129"/>
      <c r="Z174" s="129"/>
      <c r="AA174" s="129"/>
      <c r="AB174" s="129"/>
      <c r="AC174" s="129"/>
      <c r="AD174" s="129"/>
      <c r="AE174" s="129"/>
      <c r="AF174" s="129"/>
    </row>
    <row r="175" ht="15.75" customHeight="1">
      <c r="A175" s="129"/>
      <c r="B175" s="196"/>
      <c r="C175" s="227"/>
      <c r="D175" s="129"/>
      <c r="E175" s="129"/>
      <c r="F175" s="129"/>
      <c r="G175" s="129"/>
      <c r="H175" s="129"/>
      <c r="I175" s="129"/>
      <c r="J175" s="129"/>
      <c r="K175" s="133"/>
      <c r="L175" s="133"/>
      <c r="M175" s="129"/>
      <c r="N175" s="129"/>
      <c r="O175" s="129"/>
      <c r="P175" s="129"/>
      <c r="Q175" s="129"/>
      <c r="R175" s="129"/>
      <c r="S175" s="129"/>
      <c r="T175" s="129"/>
      <c r="U175" s="129"/>
      <c r="V175" s="129"/>
      <c r="W175" s="129"/>
      <c r="X175" s="129"/>
      <c r="Y175" s="129"/>
      <c r="Z175" s="129"/>
      <c r="AA175" s="129"/>
      <c r="AB175" s="129"/>
      <c r="AC175" s="129"/>
      <c r="AD175" s="129"/>
      <c r="AE175" s="129"/>
      <c r="AF175" s="129"/>
    </row>
    <row r="176" ht="15.75" customHeight="1">
      <c r="A176" s="129"/>
      <c r="B176" s="196"/>
      <c r="C176" s="227"/>
      <c r="D176" s="129"/>
      <c r="E176" s="129"/>
      <c r="F176" s="129"/>
      <c r="G176" s="129"/>
      <c r="H176" s="129"/>
      <c r="I176" s="129"/>
      <c r="J176" s="129"/>
      <c r="K176" s="133"/>
      <c r="L176" s="133"/>
      <c r="M176" s="129"/>
      <c r="N176" s="129"/>
      <c r="O176" s="129"/>
      <c r="P176" s="129"/>
      <c r="Q176" s="129"/>
      <c r="R176" s="129"/>
      <c r="S176" s="129"/>
      <c r="T176" s="129"/>
      <c r="U176" s="129"/>
      <c r="V176" s="129"/>
      <c r="W176" s="129"/>
      <c r="X176" s="129"/>
      <c r="Y176" s="129"/>
      <c r="Z176" s="129"/>
      <c r="AA176" s="129"/>
      <c r="AB176" s="129"/>
      <c r="AC176" s="129"/>
      <c r="AD176" s="129"/>
      <c r="AE176" s="129"/>
      <c r="AF176" s="129"/>
    </row>
    <row r="177" ht="15.75" customHeight="1">
      <c r="A177" s="129"/>
      <c r="B177" s="196"/>
      <c r="C177" s="227"/>
      <c r="D177" s="129"/>
      <c r="E177" s="129"/>
      <c r="F177" s="129"/>
      <c r="G177" s="129"/>
      <c r="H177" s="129"/>
      <c r="I177" s="129"/>
      <c r="J177" s="129"/>
      <c r="K177" s="133"/>
      <c r="L177" s="133"/>
      <c r="M177" s="129"/>
      <c r="N177" s="129"/>
      <c r="O177" s="129"/>
      <c r="P177" s="129"/>
      <c r="Q177" s="129"/>
      <c r="R177" s="129"/>
      <c r="S177" s="129"/>
      <c r="T177" s="129"/>
      <c r="U177" s="129"/>
      <c r="V177" s="129"/>
      <c r="W177" s="129"/>
      <c r="X177" s="129"/>
      <c r="Y177" s="129"/>
      <c r="Z177" s="129"/>
      <c r="AA177" s="129"/>
      <c r="AB177" s="129"/>
      <c r="AC177" s="129"/>
      <c r="AD177" s="129"/>
      <c r="AE177" s="129"/>
      <c r="AF177" s="129"/>
    </row>
    <row r="178" ht="15.75" customHeight="1">
      <c r="A178" s="129"/>
      <c r="B178" s="196"/>
      <c r="C178" s="227"/>
      <c r="D178" s="129"/>
      <c r="E178" s="129"/>
      <c r="F178" s="129"/>
      <c r="G178" s="129"/>
      <c r="H178" s="129"/>
      <c r="I178" s="129"/>
      <c r="J178" s="129"/>
      <c r="K178" s="133"/>
      <c r="L178" s="133"/>
      <c r="M178" s="129"/>
      <c r="N178" s="129"/>
      <c r="O178" s="129"/>
      <c r="P178" s="129"/>
      <c r="Q178" s="129"/>
      <c r="R178" s="129"/>
      <c r="S178" s="129"/>
      <c r="T178" s="129"/>
      <c r="U178" s="129"/>
      <c r="V178" s="129"/>
      <c r="W178" s="129"/>
      <c r="X178" s="129"/>
      <c r="Y178" s="129"/>
      <c r="Z178" s="129"/>
      <c r="AA178" s="129"/>
      <c r="AB178" s="129"/>
      <c r="AC178" s="129"/>
      <c r="AD178" s="129"/>
      <c r="AE178" s="129"/>
      <c r="AF178" s="129"/>
    </row>
    <row r="179" ht="15.75" customHeight="1">
      <c r="A179" s="129"/>
      <c r="B179" s="196"/>
      <c r="C179" s="227"/>
      <c r="D179" s="129"/>
      <c r="E179" s="129"/>
      <c r="F179" s="129"/>
      <c r="G179" s="129"/>
      <c r="H179" s="129"/>
      <c r="I179" s="129"/>
      <c r="J179" s="129"/>
      <c r="K179" s="133"/>
      <c r="L179" s="133"/>
      <c r="M179" s="129"/>
      <c r="N179" s="129"/>
      <c r="O179" s="129"/>
      <c r="P179" s="129"/>
      <c r="Q179" s="129"/>
      <c r="R179" s="129"/>
      <c r="S179" s="129"/>
      <c r="T179" s="129"/>
      <c r="U179" s="129"/>
      <c r="V179" s="129"/>
      <c r="W179" s="129"/>
      <c r="X179" s="129"/>
      <c r="Y179" s="129"/>
      <c r="Z179" s="129"/>
      <c r="AA179" s="129"/>
      <c r="AB179" s="129"/>
      <c r="AC179" s="129"/>
      <c r="AD179" s="129"/>
      <c r="AE179" s="129"/>
      <c r="AF179" s="129"/>
    </row>
    <row r="180" ht="15.75" customHeight="1">
      <c r="A180" s="129"/>
      <c r="B180" s="196"/>
      <c r="C180" s="227"/>
      <c r="D180" s="129"/>
      <c r="E180" s="129"/>
      <c r="F180" s="129"/>
      <c r="G180" s="129"/>
      <c r="H180" s="129"/>
      <c r="I180" s="129"/>
      <c r="J180" s="129"/>
      <c r="K180" s="133"/>
      <c r="L180" s="133"/>
      <c r="M180" s="129"/>
      <c r="N180" s="129"/>
      <c r="O180" s="129"/>
      <c r="P180" s="129"/>
      <c r="Q180" s="129"/>
      <c r="R180" s="129"/>
      <c r="S180" s="129"/>
      <c r="T180" s="129"/>
      <c r="U180" s="129"/>
      <c r="V180" s="129"/>
      <c r="W180" s="129"/>
      <c r="X180" s="129"/>
      <c r="Y180" s="129"/>
      <c r="Z180" s="129"/>
      <c r="AA180" s="129"/>
      <c r="AB180" s="129"/>
      <c r="AC180" s="129"/>
      <c r="AD180" s="129"/>
      <c r="AE180" s="129"/>
      <c r="AF180" s="129"/>
    </row>
    <row r="181" ht="15.75" customHeight="1">
      <c r="A181" s="129"/>
      <c r="B181" s="196"/>
      <c r="C181" s="227"/>
      <c r="D181" s="129"/>
      <c r="E181" s="129"/>
      <c r="F181" s="129"/>
      <c r="G181" s="129"/>
      <c r="H181" s="129"/>
      <c r="I181" s="129"/>
      <c r="J181" s="129"/>
      <c r="K181" s="133"/>
      <c r="L181" s="133"/>
      <c r="M181" s="129"/>
      <c r="N181" s="129"/>
      <c r="O181" s="129"/>
      <c r="P181" s="129"/>
      <c r="Q181" s="129"/>
      <c r="R181" s="129"/>
      <c r="S181" s="129"/>
      <c r="T181" s="129"/>
      <c r="U181" s="129"/>
      <c r="V181" s="129"/>
      <c r="W181" s="129"/>
      <c r="X181" s="129"/>
      <c r="Y181" s="129"/>
      <c r="Z181" s="129"/>
      <c r="AA181" s="129"/>
      <c r="AB181" s="129"/>
      <c r="AC181" s="129"/>
      <c r="AD181" s="129"/>
      <c r="AE181" s="129"/>
      <c r="AF181" s="129"/>
    </row>
    <row r="182" ht="15.75" customHeight="1">
      <c r="A182" s="129"/>
      <c r="B182" s="196"/>
      <c r="C182" s="227"/>
      <c r="D182" s="129"/>
      <c r="E182" s="129"/>
      <c r="F182" s="129"/>
      <c r="G182" s="129"/>
      <c r="H182" s="129"/>
      <c r="I182" s="129"/>
      <c r="J182" s="129"/>
      <c r="K182" s="133"/>
      <c r="L182" s="133"/>
      <c r="M182" s="129"/>
      <c r="N182" s="129"/>
      <c r="O182" s="129"/>
      <c r="P182" s="129"/>
      <c r="Q182" s="129"/>
      <c r="R182" s="129"/>
      <c r="S182" s="129"/>
      <c r="T182" s="129"/>
      <c r="U182" s="129"/>
      <c r="V182" s="129"/>
      <c r="W182" s="129"/>
      <c r="X182" s="129"/>
      <c r="Y182" s="129"/>
      <c r="Z182" s="129"/>
      <c r="AA182" s="129"/>
      <c r="AB182" s="129"/>
      <c r="AC182" s="129"/>
      <c r="AD182" s="129"/>
      <c r="AE182" s="129"/>
      <c r="AF182" s="129"/>
    </row>
    <row r="183" ht="15.75" customHeight="1">
      <c r="A183" s="129"/>
      <c r="B183" s="196"/>
      <c r="C183" s="227"/>
      <c r="D183" s="129"/>
      <c r="E183" s="129"/>
      <c r="F183" s="129"/>
      <c r="G183" s="129"/>
      <c r="H183" s="129"/>
      <c r="I183" s="129"/>
      <c r="J183" s="129"/>
      <c r="K183" s="133"/>
      <c r="L183" s="133"/>
      <c r="M183" s="129"/>
      <c r="N183" s="129"/>
      <c r="O183" s="129"/>
      <c r="P183" s="129"/>
      <c r="Q183" s="129"/>
      <c r="R183" s="129"/>
      <c r="S183" s="129"/>
      <c r="T183" s="129"/>
      <c r="U183" s="129"/>
      <c r="V183" s="129"/>
      <c r="W183" s="129"/>
      <c r="X183" s="129"/>
      <c r="Y183" s="129"/>
      <c r="Z183" s="129"/>
      <c r="AA183" s="129"/>
      <c r="AB183" s="129"/>
      <c r="AC183" s="129"/>
      <c r="AD183" s="129"/>
      <c r="AE183" s="129"/>
      <c r="AF183" s="129"/>
    </row>
    <row r="184" ht="15.75" customHeight="1">
      <c r="A184" s="129"/>
      <c r="B184" s="196"/>
      <c r="C184" s="227"/>
      <c r="D184" s="129"/>
      <c r="E184" s="129"/>
      <c r="F184" s="129"/>
      <c r="G184" s="129"/>
      <c r="H184" s="129"/>
      <c r="I184" s="129"/>
      <c r="J184" s="129"/>
      <c r="K184" s="133"/>
      <c r="L184" s="133"/>
      <c r="M184" s="129"/>
      <c r="N184" s="129"/>
      <c r="O184" s="129"/>
      <c r="P184" s="129"/>
      <c r="Q184" s="129"/>
      <c r="R184" s="129"/>
      <c r="S184" s="129"/>
      <c r="T184" s="129"/>
      <c r="U184" s="129"/>
      <c r="V184" s="129"/>
      <c r="W184" s="129"/>
      <c r="X184" s="129"/>
      <c r="Y184" s="129"/>
      <c r="Z184" s="129"/>
      <c r="AA184" s="129"/>
      <c r="AB184" s="129"/>
      <c r="AC184" s="129"/>
      <c r="AD184" s="129"/>
      <c r="AE184" s="129"/>
      <c r="AF184" s="129"/>
    </row>
    <row r="185" ht="15.75" customHeight="1">
      <c r="A185" s="129"/>
      <c r="B185" s="196"/>
      <c r="C185" s="227"/>
      <c r="D185" s="129"/>
      <c r="E185" s="129"/>
      <c r="F185" s="129"/>
      <c r="G185" s="129"/>
      <c r="H185" s="129"/>
      <c r="I185" s="129"/>
      <c r="J185" s="129"/>
      <c r="K185" s="133"/>
      <c r="L185" s="133"/>
      <c r="M185" s="129"/>
      <c r="N185" s="129"/>
      <c r="O185" s="129"/>
      <c r="P185" s="129"/>
      <c r="Q185" s="129"/>
      <c r="R185" s="129"/>
      <c r="S185" s="129"/>
      <c r="T185" s="129"/>
      <c r="U185" s="129"/>
      <c r="V185" s="129"/>
      <c r="W185" s="129"/>
      <c r="X185" s="129"/>
      <c r="Y185" s="129"/>
      <c r="Z185" s="129"/>
      <c r="AA185" s="129"/>
      <c r="AB185" s="129"/>
      <c r="AC185" s="129"/>
      <c r="AD185" s="129"/>
      <c r="AE185" s="129"/>
      <c r="AF185" s="129"/>
    </row>
    <row r="186" ht="15.75" customHeight="1">
      <c r="A186" s="129"/>
      <c r="B186" s="196"/>
      <c r="C186" s="227"/>
      <c r="D186" s="129"/>
      <c r="E186" s="129"/>
      <c r="F186" s="129"/>
      <c r="G186" s="129"/>
      <c r="H186" s="129"/>
      <c r="I186" s="129"/>
      <c r="J186" s="129"/>
      <c r="K186" s="133"/>
      <c r="L186" s="133"/>
      <c r="M186" s="129"/>
      <c r="N186" s="129"/>
      <c r="O186" s="129"/>
      <c r="P186" s="129"/>
      <c r="Q186" s="129"/>
      <c r="R186" s="129"/>
      <c r="S186" s="129"/>
      <c r="T186" s="129"/>
      <c r="U186" s="129"/>
      <c r="V186" s="129"/>
      <c r="W186" s="129"/>
      <c r="X186" s="129"/>
      <c r="Y186" s="129"/>
      <c r="Z186" s="129"/>
      <c r="AA186" s="129"/>
      <c r="AB186" s="129"/>
      <c r="AC186" s="129"/>
      <c r="AD186" s="129"/>
      <c r="AE186" s="129"/>
      <c r="AF186" s="129"/>
    </row>
    <row r="187" ht="15.75" customHeight="1">
      <c r="A187" s="129"/>
      <c r="B187" s="196"/>
      <c r="C187" s="227"/>
      <c r="D187" s="129"/>
      <c r="E187" s="129"/>
      <c r="F187" s="129"/>
      <c r="G187" s="129"/>
      <c r="H187" s="129"/>
      <c r="I187" s="129"/>
      <c r="J187" s="129"/>
      <c r="K187" s="133"/>
      <c r="L187" s="133"/>
      <c r="M187" s="129"/>
      <c r="N187" s="129"/>
      <c r="O187" s="129"/>
      <c r="P187" s="129"/>
      <c r="Q187" s="129"/>
      <c r="R187" s="129"/>
      <c r="S187" s="129"/>
      <c r="T187" s="129"/>
      <c r="U187" s="129"/>
      <c r="V187" s="129"/>
      <c r="W187" s="129"/>
      <c r="X187" s="129"/>
      <c r="Y187" s="129"/>
      <c r="Z187" s="129"/>
      <c r="AA187" s="129"/>
      <c r="AB187" s="129"/>
      <c r="AC187" s="129"/>
      <c r="AD187" s="129"/>
      <c r="AE187" s="129"/>
      <c r="AF187" s="129"/>
    </row>
    <row r="188" ht="15.75" customHeight="1">
      <c r="A188" s="129"/>
      <c r="B188" s="196"/>
      <c r="C188" s="227"/>
      <c r="D188" s="129"/>
      <c r="E188" s="129"/>
      <c r="F188" s="129"/>
      <c r="G188" s="129"/>
      <c r="H188" s="129"/>
      <c r="I188" s="129"/>
      <c r="J188" s="129"/>
      <c r="K188" s="133"/>
      <c r="L188" s="133"/>
      <c r="M188" s="129"/>
      <c r="N188" s="129"/>
      <c r="O188" s="129"/>
      <c r="P188" s="129"/>
      <c r="Q188" s="129"/>
      <c r="R188" s="129"/>
      <c r="S188" s="129"/>
      <c r="T188" s="129"/>
      <c r="U188" s="129"/>
      <c r="V188" s="129"/>
      <c r="W188" s="129"/>
      <c r="X188" s="129"/>
      <c r="Y188" s="129"/>
      <c r="Z188" s="129"/>
      <c r="AA188" s="129"/>
      <c r="AB188" s="129"/>
      <c r="AC188" s="129"/>
      <c r="AD188" s="129"/>
      <c r="AE188" s="129"/>
      <c r="AF188" s="129"/>
    </row>
    <row r="189" ht="15.75" customHeight="1">
      <c r="A189" s="129"/>
      <c r="B189" s="196"/>
      <c r="C189" s="227"/>
      <c r="D189" s="129"/>
      <c r="E189" s="129"/>
      <c r="F189" s="129"/>
      <c r="G189" s="129"/>
      <c r="H189" s="129"/>
      <c r="I189" s="129"/>
      <c r="J189" s="129"/>
      <c r="K189" s="133"/>
      <c r="L189" s="133"/>
      <c r="M189" s="129"/>
      <c r="N189" s="129"/>
      <c r="O189" s="129"/>
      <c r="P189" s="129"/>
      <c r="Q189" s="129"/>
      <c r="R189" s="129"/>
      <c r="S189" s="129"/>
      <c r="T189" s="129"/>
      <c r="U189" s="129"/>
      <c r="V189" s="129"/>
      <c r="W189" s="129"/>
      <c r="X189" s="129"/>
      <c r="Y189" s="129"/>
      <c r="Z189" s="129"/>
      <c r="AA189" s="129"/>
      <c r="AB189" s="129"/>
      <c r="AC189" s="129"/>
      <c r="AD189" s="129"/>
      <c r="AE189" s="129"/>
      <c r="AF189" s="129"/>
    </row>
    <row r="190" ht="15.75" customHeight="1">
      <c r="A190" s="129"/>
      <c r="B190" s="196"/>
      <c r="C190" s="227"/>
      <c r="D190" s="129"/>
      <c r="E190" s="129"/>
      <c r="F190" s="129"/>
      <c r="G190" s="129"/>
      <c r="H190" s="129"/>
      <c r="I190" s="129"/>
      <c r="J190" s="129"/>
      <c r="K190" s="133"/>
      <c r="L190" s="133"/>
      <c r="M190" s="129"/>
      <c r="N190" s="129"/>
      <c r="O190" s="129"/>
      <c r="P190" s="129"/>
      <c r="Q190" s="129"/>
      <c r="R190" s="129"/>
      <c r="S190" s="129"/>
      <c r="T190" s="129"/>
      <c r="U190" s="129"/>
      <c r="V190" s="129"/>
      <c r="W190" s="129"/>
      <c r="X190" s="129"/>
      <c r="Y190" s="129"/>
      <c r="Z190" s="129"/>
      <c r="AA190" s="129"/>
      <c r="AB190" s="129"/>
      <c r="AC190" s="129"/>
      <c r="AD190" s="129"/>
      <c r="AE190" s="129"/>
      <c r="AF190" s="129"/>
    </row>
    <row r="191" ht="15.75" customHeight="1">
      <c r="A191" s="129"/>
      <c r="B191" s="196"/>
      <c r="C191" s="227"/>
      <c r="D191" s="129"/>
      <c r="E191" s="129"/>
      <c r="F191" s="129"/>
      <c r="G191" s="129"/>
      <c r="H191" s="129"/>
      <c r="I191" s="129"/>
      <c r="J191" s="129"/>
      <c r="K191" s="133"/>
      <c r="L191" s="133"/>
      <c r="M191" s="129"/>
      <c r="N191" s="129"/>
      <c r="O191" s="129"/>
      <c r="P191" s="129"/>
      <c r="Q191" s="129"/>
      <c r="R191" s="129"/>
      <c r="S191" s="129"/>
      <c r="T191" s="129"/>
      <c r="U191" s="129"/>
      <c r="V191" s="129"/>
      <c r="W191" s="129"/>
      <c r="X191" s="129"/>
      <c r="Y191" s="129"/>
      <c r="Z191" s="129"/>
      <c r="AA191" s="129"/>
      <c r="AB191" s="129"/>
      <c r="AC191" s="129"/>
      <c r="AD191" s="129"/>
      <c r="AE191" s="129"/>
      <c r="AF191" s="129"/>
    </row>
    <row r="192" ht="15.75" customHeight="1">
      <c r="A192" s="129"/>
      <c r="B192" s="196"/>
      <c r="C192" s="227"/>
      <c r="D192" s="129"/>
      <c r="E192" s="129"/>
      <c r="F192" s="129"/>
      <c r="G192" s="129"/>
      <c r="H192" s="129"/>
      <c r="I192" s="129"/>
      <c r="J192" s="129"/>
      <c r="K192" s="133"/>
      <c r="L192" s="133"/>
      <c r="M192" s="129"/>
      <c r="N192" s="129"/>
      <c r="O192" s="129"/>
      <c r="P192" s="129"/>
      <c r="Q192" s="129"/>
      <c r="R192" s="129"/>
      <c r="S192" s="129"/>
      <c r="T192" s="129"/>
      <c r="U192" s="129"/>
      <c r="V192" s="129"/>
      <c r="W192" s="129"/>
      <c r="X192" s="129"/>
      <c r="Y192" s="129"/>
      <c r="Z192" s="129"/>
      <c r="AA192" s="129"/>
      <c r="AB192" s="129"/>
      <c r="AC192" s="129"/>
      <c r="AD192" s="129"/>
      <c r="AE192" s="129"/>
      <c r="AF192" s="129"/>
    </row>
    <row r="193" ht="15.75" customHeight="1">
      <c r="A193" s="129"/>
      <c r="B193" s="196"/>
      <c r="C193" s="227"/>
      <c r="D193" s="129"/>
      <c r="E193" s="129"/>
      <c r="F193" s="129"/>
      <c r="G193" s="129"/>
      <c r="H193" s="129"/>
      <c r="I193" s="129"/>
      <c r="J193" s="129"/>
      <c r="K193" s="133"/>
      <c r="L193" s="133"/>
      <c r="M193" s="129"/>
      <c r="N193" s="129"/>
      <c r="O193" s="129"/>
      <c r="P193" s="129"/>
      <c r="Q193" s="129"/>
      <c r="R193" s="129"/>
      <c r="S193" s="129"/>
      <c r="T193" s="129"/>
      <c r="U193" s="129"/>
      <c r="V193" s="129"/>
      <c r="W193" s="129"/>
      <c r="X193" s="129"/>
      <c r="Y193" s="129"/>
      <c r="Z193" s="129"/>
      <c r="AA193" s="129"/>
      <c r="AB193" s="129"/>
      <c r="AC193" s="129"/>
      <c r="AD193" s="129"/>
      <c r="AE193" s="129"/>
      <c r="AF193" s="129"/>
    </row>
    <row r="194" ht="15.75" customHeight="1">
      <c r="A194" s="129"/>
      <c r="B194" s="196"/>
      <c r="C194" s="227"/>
      <c r="D194" s="129"/>
      <c r="E194" s="129"/>
      <c r="F194" s="129"/>
      <c r="G194" s="129"/>
      <c r="H194" s="129"/>
      <c r="I194" s="129"/>
      <c r="J194" s="129"/>
      <c r="K194" s="133"/>
      <c r="L194" s="133"/>
      <c r="M194" s="129"/>
      <c r="N194" s="129"/>
      <c r="O194" s="129"/>
      <c r="P194" s="129"/>
      <c r="Q194" s="129"/>
      <c r="R194" s="129"/>
      <c r="S194" s="129"/>
      <c r="T194" s="129"/>
      <c r="U194" s="129"/>
      <c r="V194" s="129"/>
      <c r="W194" s="129"/>
      <c r="X194" s="129"/>
      <c r="Y194" s="129"/>
      <c r="Z194" s="129"/>
      <c r="AA194" s="129"/>
      <c r="AB194" s="129"/>
      <c r="AC194" s="129"/>
      <c r="AD194" s="129"/>
      <c r="AE194" s="129"/>
      <c r="AF194" s="129"/>
    </row>
    <row r="195" ht="15.75" customHeight="1">
      <c r="A195" s="129"/>
      <c r="B195" s="196"/>
      <c r="C195" s="227"/>
      <c r="D195" s="129"/>
      <c r="E195" s="129"/>
      <c r="F195" s="129"/>
      <c r="G195" s="129"/>
      <c r="H195" s="129"/>
      <c r="I195" s="129"/>
      <c r="J195" s="129"/>
      <c r="K195" s="133"/>
      <c r="L195" s="133"/>
      <c r="M195" s="129"/>
      <c r="N195" s="129"/>
      <c r="O195" s="129"/>
      <c r="P195" s="129"/>
      <c r="Q195" s="129"/>
      <c r="R195" s="129"/>
      <c r="S195" s="129"/>
      <c r="T195" s="129"/>
      <c r="U195" s="129"/>
      <c r="V195" s="129"/>
      <c r="W195" s="129"/>
      <c r="X195" s="129"/>
      <c r="Y195" s="129"/>
      <c r="Z195" s="129"/>
      <c r="AA195" s="129"/>
      <c r="AB195" s="129"/>
      <c r="AC195" s="129"/>
      <c r="AD195" s="129"/>
      <c r="AE195" s="129"/>
      <c r="AF195" s="129"/>
    </row>
    <row r="196" ht="15.75" customHeight="1">
      <c r="A196" s="129"/>
      <c r="B196" s="196"/>
      <c r="C196" s="227"/>
      <c r="D196" s="129"/>
      <c r="E196" s="129"/>
      <c r="F196" s="129"/>
      <c r="G196" s="129"/>
      <c r="H196" s="129"/>
      <c r="I196" s="129"/>
      <c r="J196" s="129"/>
      <c r="K196" s="133"/>
      <c r="L196" s="133"/>
      <c r="M196" s="129"/>
      <c r="N196" s="129"/>
      <c r="O196" s="129"/>
      <c r="P196" s="129"/>
      <c r="Q196" s="129"/>
      <c r="R196" s="129"/>
      <c r="S196" s="129"/>
      <c r="T196" s="129"/>
      <c r="U196" s="129"/>
      <c r="V196" s="129"/>
      <c r="W196" s="129"/>
      <c r="X196" s="129"/>
      <c r="Y196" s="129"/>
      <c r="Z196" s="129"/>
      <c r="AA196" s="129"/>
      <c r="AB196" s="129"/>
      <c r="AC196" s="129"/>
      <c r="AD196" s="129"/>
      <c r="AE196" s="129"/>
      <c r="AF196" s="129"/>
    </row>
    <row r="197" ht="15.75" customHeight="1">
      <c r="A197" s="129"/>
      <c r="B197" s="196"/>
      <c r="C197" s="227"/>
      <c r="D197" s="129"/>
      <c r="E197" s="129"/>
      <c r="F197" s="129"/>
      <c r="G197" s="129"/>
      <c r="H197" s="129"/>
      <c r="I197" s="129"/>
      <c r="J197" s="129"/>
      <c r="K197" s="133"/>
      <c r="L197" s="133"/>
      <c r="M197" s="129"/>
      <c r="N197" s="129"/>
      <c r="O197" s="129"/>
      <c r="P197" s="129"/>
      <c r="Q197" s="129"/>
      <c r="R197" s="129"/>
      <c r="S197" s="129"/>
      <c r="T197" s="129"/>
      <c r="U197" s="129"/>
      <c r="V197" s="129"/>
      <c r="W197" s="129"/>
      <c r="X197" s="129"/>
      <c r="Y197" s="129"/>
      <c r="Z197" s="129"/>
      <c r="AA197" s="129"/>
      <c r="AB197" s="129"/>
      <c r="AC197" s="129"/>
      <c r="AD197" s="129"/>
      <c r="AE197" s="129"/>
      <c r="AF197" s="129"/>
    </row>
    <row r="198" ht="15.75" customHeight="1">
      <c r="A198" s="129"/>
      <c r="B198" s="196"/>
      <c r="C198" s="227"/>
      <c r="D198" s="129"/>
      <c r="E198" s="129"/>
      <c r="F198" s="129"/>
      <c r="G198" s="129"/>
      <c r="H198" s="129"/>
      <c r="I198" s="129"/>
      <c r="J198" s="129"/>
      <c r="K198" s="133"/>
      <c r="L198" s="133"/>
      <c r="M198" s="129"/>
      <c r="N198" s="129"/>
      <c r="O198" s="129"/>
      <c r="P198" s="129"/>
      <c r="Q198" s="129"/>
      <c r="R198" s="129"/>
      <c r="S198" s="129"/>
      <c r="T198" s="129"/>
      <c r="U198" s="129"/>
      <c r="V198" s="129"/>
      <c r="W198" s="129"/>
      <c r="X198" s="129"/>
      <c r="Y198" s="129"/>
      <c r="Z198" s="129"/>
      <c r="AA198" s="129"/>
      <c r="AB198" s="129"/>
      <c r="AC198" s="129"/>
      <c r="AD198" s="129"/>
      <c r="AE198" s="129"/>
      <c r="AF198" s="129"/>
    </row>
    <row r="199" ht="15.75" customHeight="1">
      <c r="A199" s="129"/>
      <c r="B199" s="196"/>
      <c r="C199" s="227"/>
      <c r="D199" s="129"/>
      <c r="E199" s="129"/>
      <c r="F199" s="129"/>
      <c r="G199" s="129"/>
      <c r="H199" s="129"/>
      <c r="I199" s="129"/>
      <c r="J199" s="129"/>
      <c r="K199" s="133"/>
      <c r="L199" s="133"/>
      <c r="M199" s="129"/>
      <c r="N199" s="129"/>
      <c r="O199" s="129"/>
      <c r="P199" s="129"/>
      <c r="Q199" s="129"/>
      <c r="R199" s="129"/>
      <c r="S199" s="129"/>
      <c r="T199" s="129"/>
      <c r="U199" s="129"/>
      <c r="V199" s="129"/>
      <c r="W199" s="129"/>
      <c r="X199" s="129"/>
      <c r="Y199" s="129"/>
      <c r="Z199" s="129"/>
      <c r="AA199" s="129"/>
      <c r="AB199" s="129"/>
      <c r="AC199" s="129"/>
      <c r="AD199" s="129"/>
      <c r="AE199" s="129"/>
      <c r="AF199" s="129"/>
    </row>
    <row r="200" ht="15.75" customHeight="1">
      <c r="A200" s="129"/>
      <c r="B200" s="196"/>
      <c r="C200" s="227"/>
      <c r="D200" s="129"/>
      <c r="E200" s="129"/>
      <c r="F200" s="129"/>
      <c r="G200" s="129"/>
      <c r="H200" s="129"/>
      <c r="I200" s="129"/>
      <c r="J200" s="129"/>
      <c r="K200" s="133"/>
      <c r="L200" s="133"/>
      <c r="M200" s="129"/>
      <c r="N200" s="129"/>
      <c r="O200" s="129"/>
      <c r="P200" s="129"/>
      <c r="Q200" s="129"/>
      <c r="R200" s="129"/>
      <c r="S200" s="129"/>
      <c r="T200" s="129"/>
      <c r="U200" s="129"/>
      <c r="V200" s="129"/>
      <c r="W200" s="129"/>
      <c r="X200" s="129"/>
      <c r="Y200" s="129"/>
      <c r="Z200" s="129"/>
      <c r="AA200" s="129"/>
      <c r="AB200" s="129"/>
      <c r="AC200" s="129"/>
      <c r="AD200" s="129"/>
      <c r="AE200" s="129"/>
      <c r="AF200" s="129"/>
    </row>
    <row r="201" ht="15.75" customHeight="1">
      <c r="A201" s="129"/>
      <c r="B201" s="196"/>
      <c r="C201" s="227"/>
      <c r="D201" s="129"/>
      <c r="E201" s="129"/>
      <c r="F201" s="129"/>
      <c r="G201" s="129"/>
      <c r="H201" s="129"/>
      <c r="I201" s="129"/>
      <c r="J201" s="129"/>
      <c r="K201" s="133"/>
      <c r="L201" s="133"/>
      <c r="M201" s="129"/>
      <c r="N201" s="129"/>
      <c r="O201" s="129"/>
      <c r="P201" s="129"/>
      <c r="Q201" s="129"/>
      <c r="R201" s="129"/>
      <c r="S201" s="129"/>
      <c r="T201" s="129"/>
      <c r="U201" s="129"/>
      <c r="V201" s="129"/>
      <c r="W201" s="129"/>
      <c r="X201" s="129"/>
      <c r="Y201" s="129"/>
      <c r="Z201" s="129"/>
      <c r="AA201" s="129"/>
      <c r="AB201" s="129"/>
      <c r="AC201" s="129"/>
      <c r="AD201" s="129"/>
      <c r="AE201" s="129"/>
      <c r="AF201" s="129"/>
    </row>
    <row r="202" ht="15.75" customHeight="1">
      <c r="A202" s="129"/>
      <c r="B202" s="196"/>
      <c r="C202" s="227"/>
      <c r="D202" s="129"/>
      <c r="E202" s="129"/>
      <c r="F202" s="129"/>
      <c r="G202" s="129"/>
      <c r="H202" s="129"/>
      <c r="I202" s="129"/>
      <c r="J202" s="129"/>
      <c r="K202" s="133"/>
      <c r="L202" s="133"/>
      <c r="M202" s="129"/>
      <c r="N202" s="129"/>
      <c r="O202" s="129"/>
      <c r="P202" s="129"/>
      <c r="Q202" s="129"/>
      <c r="R202" s="129"/>
      <c r="S202" s="129"/>
      <c r="T202" s="129"/>
      <c r="U202" s="129"/>
      <c r="V202" s="129"/>
      <c r="W202" s="129"/>
      <c r="X202" s="129"/>
      <c r="Y202" s="129"/>
      <c r="Z202" s="129"/>
      <c r="AA202" s="129"/>
      <c r="AB202" s="129"/>
      <c r="AC202" s="129"/>
      <c r="AD202" s="129"/>
      <c r="AE202" s="129"/>
      <c r="AF202" s="129"/>
    </row>
    <row r="203" ht="15.75" customHeight="1">
      <c r="A203" s="129"/>
      <c r="B203" s="196"/>
      <c r="C203" s="227"/>
      <c r="D203" s="129"/>
      <c r="E203" s="129"/>
      <c r="F203" s="129"/>
      <c r="G203" s="129"/>
      <c r="H203" s="129"/>
      <c r="I203" s="129"/>
      <c r="J203" s="129"/>
      <c r="K203" s="133"/>
      <c r="L203" s="133"/>
      <c r="M203" s="129"/>
      <c r="N203" s="129"/>
      <c r="O203" s="129"/>
      <c r="P203" s="129"/>
      <c r="Q203" s="129"/>
      <c r="R203" s="129"/>
      <c r="S203" s="129"/>
      <c r="T203" s="129"/>
      <c r="U203" s="129"/>
      <c r="V203" s="129"/>
      <c r="W203" s="129"/>
      <c r="X203" s="129"/>
      <c r="Y203" s="129"/>
      <c r="Z203" s="129"/>
      <c r="AA203" s="129"/>
      <c r="AB203" s="129"/>
      <c r="AC203" s="129"/>
      <c r="AD203" s="129"/>
      <c r="AE203" s="129"/>
      <c r="AF203" s="129"/>
    </row>
    <row r="204" ht="15.75" customHeight="1">
      <c r="A204" s="129"/>
      <c r="B204" s="196"/>
      <c r="C204" s="227"/>
      <c r="D204" s="129"/>
      <c r="E204" s="129"/>
      <c r="F204" s="129"/>
      <c r="G204" s="129"/>
      <c r="H204" s="129"/>
      <c r="I204" s="129"/>
      <c r="J204" s="129"/>
      <c r="K204" s="133"/>
      <c r="L204" s="133"/>
      <c r="M204" s="129"/>
      <c r="N204" s="129"/>
      <c r="O204" s="129"/>
      <c r="P204" s="129"/>
      <c r="Q204" s="129"/>
      <c r="R204" s="129"/>
      <c r="S204" s="129"/>
      <c r="T204" s="129"/>
      <c r="U204" s="129"/>
      <c r="V204" s="129"/>
      <c r="W204" s="129"/>
      <c r="X204" s="129"/>
      <c r="Y204" s="129"/>
      <c r="Z204" s="129"/>
      <c r="AA204" s="129"/>
      <c r="AB204" s="129"/>
      <c r="AC204" s="129"/>
      <c r="AD204" s="129"/>
      <c r="AE204" s="129"/>
      <c r="AF204" s="129"/>
    </row>
    <row r="205" ht="15.75" customHeight="1">
      <c r="A205" s="129"/>
      <c r="B205" s="196"/>
      <c r="C205" s="227"/>
      <c r="D205" s="129"/>
      <c r="E205" s="129"/>
      <c r="F205" s="129"/>
      <c r="G205" s="129"/>
      <c r="H205" s="129"/>
      <c r="I205" s="129"/>
      <c r="J205" s="129"/>
      <c r="K205" s="133"/>
      <c r="L205" s="133"/>
      <c r="M205" s="129"/>
      <c r="N205" s="129"/>
      <c r="O205" s="129"/>
      <c r="P205" s="129"/>
      <c r="Q205" s="129"/>
      <c r="R205" s="129"/>
      <c r="S205" s="129"/>
      <c r="T205" s="129"/>
      <c r="U205" s="129"/>
      <c r="V205" s="129"/>
      <c r="W205" s="129"/>
      <c r="X205" s="129"/>
      <c r="Y205" s="129"/>
      <c r="Z205" s="129"/>
      <c r="AA205" s="129"/>
      <c r="AB205" s="129"/>
      <c r="AC205" s="129"/>
      <c r="AD205" s="129"/>
      <c r="AE205" s="129"/>
      <c r="AF205" s="129"/>
    </row>
    <row r="206" ht="15.75" customHeight="1">
      <c r="A206" s="129"/>
      <c r="B206" s="196"/>
      <c r="C206" s="227"/>
      <c r="D206" s="129"/>
      <c r="E206" s="129"/>
      <c r="F206" s="129"/>
      <c r="G206" s="129"/>
      <c r="H206" s="129"/>
      <c r="I206" s="129"/>
      <c r="J206" s="129"/>
      <c r="K206" s="133"/>
      <c r="L206" s="133"/>
      <c r="M206" s="129"/>
      <c r="N206" s="129"/>
      <c r="O206" s="129"/>
      <c r="P206" s="129"/>
      <c r="Q206" s="129"/>
      <c r="R206" s="129"/>
      <c r="S206" s="129"/>
      <c r="T206" s="129"/>
      <c r="U206" s="129"/>
      <c r="V206" s="129"/>
      <c r="W206" s="129"/>
      <c r="X206" s="129"/>
      <c r="Y206" s="129"/>
      <c r="Z206" s="129"/>
      <c r="AA206" s="129"/>
      <c r="AB206" s="129"/>
      <c r="AC206" s="129"/>
      <c r="AD206" s="129"/>
      <c r="AE206" s="129"/>
      <c r="AF206" s="129"/>
    </row>
    <row r="207" ht="15.75" customHeight="1">
      <c r="A207" s="129"/>
      <c r="B207" s="196"/>
      <c r="C207" s="227"/>
      <c r="D207" s="129"/>
      <c r="E207" s="129"/>
      <c r="F207" s="129"/>
      <c r="G207" s="129"/>
      <c r="H207" s="129"/>
      <c r="I207" s="129"/>
      <c r="J207" s="129"/>
      <c r="K207" s="133"/>
      <c r="L207" s="133"/>
      <c r="M207" s="129"/>
      <c r="N207" s="129"/>
      <c r="O207" s="129"/>
      <c r="P207" s="129"/>
      <c r="Q207" s="129"/>
      <c r="R207" s="129"/>
      <c r="S207" s="129"/>
      <c r="T207" s="129"/>
      <c r="U207" s="129"/>
      <c r="V207" s="129"/>
      <c r="W207" s="129"/>
      <c r="X207" s="129"/>
      <c r="Y207" s="129"/>
      <c r="Z207" s="129"/>
      <c r="AA207" s="129"/>
      <c r="AB207" s="129"/>
      <c r="AC207" s="129"/>
      <c r="AD207" s="129"/>
      <c r="AE207" s="129"/>
      <c r="AF207" s="129"/>
    </row>
    <row r="208" ht="15.75" customHeight="1">
      <c r="A208" s="129"/>
      <c r="B208" s="196"/>
      <c r="C208" s="227"/>
      <c r="D208" s="129"/>
      <c r="E208" s="129"/>
      <c r="F208" s="129"/>
      <c r="G208" s="129"/>
      <c r="H208" s="129"/>
      <c r="I208" s="129"/>
      <c r="J208" s="129"/>
      <c r="K208" s="133"/>
      <c r="L208" s="133"/>
      <c r="M208" s="129"/>
      <c r="N208" s="129"/>
      <c r="O208" s="129"/>
      <c r="P208" s="129"/>
      <c r="Q208" s="129"/>
      <c r="R208" s="129"/>
      <c r="S208" s="129"/>
      <c r="T208" s="129"/>
      <c r="U208" s="129"/>
      <c r="V208" s="129"/>
      <c r="W208" s="129"/>
      <c r="X208" s="129"/>
      <c r="Y208" s="129"/>
      <c r="Z208" s="129"/>
      <c r="AA208" s="129"/>
      <c r="AB208" s="129"/>
      <c r="AC208" s="129"/>
      <c r="AD208" s="129"/>
      <c r="AE208" s="129"/>
      <c r="AF208" s="129"/>
    </row>
    <row r="209" ht="15.75" customHeight="1">
      <c r="A209" s="129"/>
      <c r="B209" s="196"/>
      <c r="C209" s="227"/>
      <c r="D209" s="129"/>
      <c r="E209" s="129"/>
      <c r="F209" s="129"/>
      <c r="G209" s="129"/>
      <c r="H209" s="129"/>
      <c r="I209" s="129"/>
      <c r="J209" s="129"/>
      <c r="K209" s="133"/>
      <c r="L209" s="133"/>
      <c r="M209" s="129"/>
      <c r="N209" s="129"/>
      <c r="O209" s="129"/>
      <c r="P209" s="129"/>
      <c r="Q209" s="129"/>
      <c r="R209" s="129"/>
      <c r="S209" s="129"/>
      <c r="T209" s="129"/>
      <c r="U209" s="129"/>
      <c r="V209" s="129"/>
      <c r="W209" s="129"/>
      <c r="X209" s="129"/>
      <c r="Y209" s="129"/>
      <c r="Z209" s="129"/>
      <c r="AA209" s="129"/>
      <c r="AB209" s="129"/>
      <c r="AC209" s="129"/>
      <c r="AD209" s="129"/>
      <c r="AE209" s="129"/>
      <c r="AF209" s="129"/>
    </row>
    <row r="210" ht="15.75" customHeight="1">
      <c r="A210" s="129"/>
      <c r="B210" s="196"/>
      <c r="C210" s="227"/>
      <c r="D210" s="129"/>
      <c r="E210" s="129"/>
      <c r="F210" s="129"/>
      <c r="G210" s="129"/>
      <c r="H210" s="129"/>
      <c r="I210" s="129"/>
      <c r="J210" s="129"/>
      <c r="K210" s="133"/>
      <c r="L210" s="133"/>
      <c r="M210" s="129"/>
      <c r="N210" s="129"/>
      <c r="O210" s="129"/>
      <c r="P210" s="129"/>
      <c r="Q210" s="129"/>
      <c r="R210" s="129"/>
      <c r="S210" s="129"/>
      <c r="T210" s="129"/>
      <c r="U210" s="129"/>
      <c r="V210" s="129"/>
      <c r="W210" s="129"/>
      <c r="X210" s="129"/>
      <c r="Y210" s="129"/>
      <c r="Z210" s="129"/>
      <c r="AA210" s="129"/>
      <c r="AB210" s="129"/>
      <c r="AC210" s="129"/>
      <c r="AD210" s="129"/>
      <c r="AE210" s="129"/>
      <c r="AF210" s="129"/>
    </row>
    <row r="211" ht="15.75" customHeight="1">
      <c r="A211" s="129"/>
      <c r="B211" s="196"/>
      <c r="C211" s="227"/>
      <c r="D211" s="129"/>
      <c r="E211" s="129"/>
      <c r="F211" s="129"/>
      <c r="G211" s="129"/>
      <c r="H211" s="129"/>
      <c r="I211" s="129"/>
      <c r="J211" s="129"/>
      <c r="K211" s="133"/>
      <c r="L211" s="133"/>
      <c r="M211" s="129"/>
      <c r="N211" s="129"/>
      <c r="O211" s="129"/>
      <c r="P211" s="129"/>
      <c r="Q211" s="129"/>
      <c r="R211" s="129"/>
      <c r="S211" s="129"/>
      <c r="T211" s="129"/>
      <c r="U211" s="129"/>
      <c r="V211" s="129"/>
      <c r="W211" s="129"/>
      <c r="X211" s="129"/>
      <c r="Y211" s="129"/>
      <c r="Z211" s="129"/>
      <c r="AA211" s="129"/>
      <c r="AB211" s="129"/>
      <c r="AC211" s="129"/>
      <c r="AD211" s="129"/>
      <c r="AE211" s="129"/>
      <c r="AF211" s="129"/>
    </row>
    <row r="212" ht="15.75" customHeight="1">
      <c r="A212" s="129"/>
      <c r="B212" s="196"/>
      <c r="C212" s="227"/>
      <c r="D212" s="129"/>
      <c r="E212" s="129"/>
      <c r="F212" s="129"/>
      <c r="G212" s="129"/>
      <c r="H212" s="129"/>
      <c r="I212" s="129"/>
      <c r="J212" s="129"/>
      <c r="K212" s="133"/>
      <c r="L212" s="133"/>
      <c r="M212" s="129"/>
      <c r="N212" s="129"/>
      <c r="O212" s="129"/>
      <c r="P212" s="129"/>
      <c r="Q212" s="129"/>
      <c r="R212" s="129"/>
      <c r="S212" s="129"/>
      <c r="T212" s="129"/>
      <c r="U212" s="129"/>
      <c r="V212" s="129"/>
      <c r="W212" s="129"/>
      <c r="X212" s="129"/>
      <c r="Y212" s="129"/>
      <c r="Z212" s="129"/>
      <c r="AA212" s="129"/>
      <c r="AB212" s="129"/>
      <c r="AC212" s="129"/>
      <c r="AD212" s="129"/>
      <c r="AE212" s="129"/>
      <c r="AF212" s="129"/>
    </row>
    <row r="213" ht="15.75" customHeight="1">
      <c r="A213" s="129"/>
      <c r="B213" s="196"/>
      <c r="C213" s="227"/>
      <c r="D213" s="129"/>
      <c r="E213" s="129"/>
      <c r="F213" s="129"/>
      <c r="G213" s="129"/>
      <c r="H213" s="129"/>
      <c r="I213" s="129"/>
      <c r="J213" s="129"/>
      <c r="K213" s="133"/>
      <c r="L213" s="133"/>
      <c r="M213" s="129"/>
      <c r="N213" s="129"/>
      <c r="O213" s="129"/>
      <c r="P213" s="129"/>
      <c r="Q213" s="129"/>
      <c r="R213" s="129"/>
      <c r="S213" s="129"/>
      <c r="T213" s="129"/>
      <c r="U213" s="129"/>
      <c r="V213" s="129"/>
      <c r="W213" s="129"/>
      <c r="X213" s="129"/>
      <c r="Y213" s="129"/>
      <c r="Z213" s="129"/>
      <c r="AA213" s="129"/>
      <c r="AB213" s="129"/>
      <c r="AC213" s="129"/>
      <c r="AD213" s="129"/>
      <c r="AE213" s="129"/>
      <c r="AF213" s="129"/>
    </row>
    <row r="214" ht="15.75" customHeight="1">
      <c r="A214" s="129"/>
      <c r="B214" s="196"/>
      <c r="C214" s="227"/>
      <c r="D214" s="129"/>
      <c r="E214" s="129"/>
      <c r="F214" s="129"/>
      <c r="G214" s="129"/>
      <c r="H214" s="129"/>
      <c r="I214" s="129"/>
      <c r="J214" s="129"/>
      <c r="K214" s="133"/>
      <c r="L214" s="133"/>
      <c r="M214" s="129"/>
      <c r="N214" s="129"/>
      <c r="O214" s="129"/>
      <c r="P214" s="129"/>
      <c r="Q214" s="129"/>
      <c r="R214" s="129"/>
      <c r="S214" s="129"/>
      <c r="T214" s="129"/>
      <c r="U214" s="129"/>
      <c r="V214" s="129"/>
      <c r="W214" s="129"/>
      <c r="X214" s="129"/>
      <c r="Y214" s="129"/>
      <c r="Z214" s="129"/>
      <c r="AA214" s="129"/>
      <c r="AB214" s="129"/>
      <c r="AC214" s="129"/>
      <c r="AD214" s="129"/>
      <c r="AE214" s="129"/>
      <c r="AF214" s="129"/>
    </row>
    <row r="215" ht="15.75" customHeight="1">
      <c r="A215" s="129"/>
      <c r="B215" s="196"/>
      <c r="C215" s="227"/>
      <c r="D215" s="129"/>
      <c r="E215" s="129"/>
      <c r="F215" s="129"/>
      <c r="G215" s="129"/>
      <c r="H215" s="129"/>
      <c r="I215" s="129"/>
      <c r="J215" s="129"/>
      <c r="K215" s="133"/>
      <c r="L215" s="133"/>
      <c r="M215" s="129"/>
      <c r="N215" s="129"/>
      <c r="O215" s="129"/>
      <c r="P215" s="129"/>
      <c r="Q215" s="129"/>
      <c r="R215" s="129"/>
      <c r="S215" s="129"/>
      <c r="T215" s="129"/>
      <c r="U215" s="129"/>
      <c r="V215" s="129"/>
      <c r="W215" s="129"/>
      <c r="X215" s="129"/>
      <c r="Y215" s="129"/>
      <c r="Z215" s="129"/>
      <c r="AA215" s="129"/>
      <c r="AB215" s="129"/>
      <c r="AC215" s="129"/>
      <c r="AD215" s="129"/>
      <c r="AE215" s="129"/>
      <c r="AF215" s="129"/>
    </row>
    <row r="216" ht="15.75" customHeight="1">
      <c r="A216" s="129"/>
      <c r="B216" s="196"/>
      <c r="C216" s="227"/>
      <c r="D216" s="129"/>
      <c r="E216" s="129"/>
      <c r="F216" s="129"/>
      <c r="G216" s="129"/>
      <c r="H216" s="129"/>
      <c r="I216" s="129"/>
      <c r="J216" s="129"/>
      <c r="K216" s="133"/>
      <c r="L216" s="133"/>
      <c r="M216" s="129"/>
      <c r="N216" s="129"/>
      <c r="O216" s="129"/>
      <c r="P216" s="129"/>
      <c r="Q216" s="129"/>
      <c r="R216" s="129"/>
      <c r="S216" s="129"/>
      <c r="T216" s="129"/>
      <c r="U216" s="129"/>
      <c r="V216" s="129"/>
      <c r="W216" s="129"/>
      <c r="X216" s="129"/>
      <c r="Y216" s="129"/>
      <c r="Z216" s="129"/>
      <c r="AA216" s="129"/>
      <c r="AB216" s="129"/>
      <c r="AC216" s="129"/>
      <c r="AD216" s="129"/>
      <c r="AE216" s="129"/>
      <c r="AF216" s="129"/>
    </row>
    <row r="217" ht="15.75" customHeight="1">
      <c r="A217" s="129"/>
      <c r="B217" s="196"/>
      <c r="C217" s="227"/>
      <c r="D217" s="129"/>
      <c r="E217" s="129"/>
      <c r="F217" s="129"/>
      <c r="G217" s="129"/>
      <c r="H217" s="129"/>
      <c r="I217" s="129"/>
      <c r="J217" s="129"/>
      <c r="K217" s="133"/>
      <c r="L217" s="133"/>
      <c r="M217" s="129"/>
      <c r="N217" s="129"/>
      <c r="O217" s="129"/>
      <c r="P217" s="129"/>
      <c r="Q217" s="129"/>
      <c r="R217" s="129"/>
      <c r="S217" s="129"/>
      <c r="T217" s="129"/>
      <c r="U217" s="129"/>
      <c r="V217" s="129"/>
      <c r="W217" s="129"/>
      <c r="X217" s="129"/>
      <c r="Y217" s="129"/>
      <c r="Z217" s="129"/>
      <c r="AA217" s="129"/>
      <c r="AB217" s="129"/>
      <c r="AC217" s="129"/>
      <c r="AD217" s="129"/>
      <c r="AE217" s="129"/>
      <c r="AF217" s="129"/>
    </row>
    <row r="218" ht="15.75" customHeight="1">
      <c r="A218" s="129"/>
      <c r="B218" s="196"/>
      <c r="C218" s="227"/>
      <c r="D218" s="129"/>
      <c r="E218" s="129"/>
      <c r="F218" s="129"/>
      <c r="G218" s="129"/>
      <c r="H218" s="129"/>
      <c r="I218" s="129"/>
      <c r="J218" s="129"/>
      <c r="K218" s="133"/>
      <c r="L218" s="133"/>
      <c r="M218" s="129"/>
      <c r="N218" s="129"/>
      <c r="O218" s="129"/>
      <c r="P218" s="129"/>
      <c r="Q218" s="129"/>
      <c r="R218" s="129"/>
      <c r="S218" s="129"/>
      <c r="T218" s="129"/>
      <c r="U218" s="129"/>
      <c r="V218" s="129"/>
      <c r="W218" s="129"/>
      <c r="X218" s="129"/>
      <c r="Y218" s="129"/>
      <c r="Z218" s="129"/>
      <c r="AA218" s="129"/>
      <c r="AB218" s="129"/>
      <c r="AC218" s="129"/>
      <c r="AD218" s="129"/>
      <c r="AE218" s="129"/>
      <c r="AF218" s="129"/>
    </row>
    <row r="219" ht="15.75" customHeight="1">
      <c r="A219" s="129"/>
      <c r="B219" s="196"/>
      <c r="C219" s="227"/>
      <c r="D219" s="129"/>
      <c r="E219" s="129"/>
      <c r="F219" s="129"/>
      <c r="G219" s="129"/>
      <c r="H219" s="129"/>
      <c r="I219" s="129"/>
      <c r="J219" s="129"/>
      <c r="K219" s="133"/>
      <c r="L219" s="133"/>
      <c r="M219" s="129"/>
      <c r="N219" s="129"/>
      <c r="O219" s="129"/>
      <c r="P219" s="129"/>
      <c r="Q219" s="129"/>
      <c r="R219" s="129"/>
      <c r="S219" s="129"/>
      <c r="T219" s="129"/>
      <c r="U219" s="129"/>
      <c r="V219" s="129"/>
      <c r="W219" s="129"/>
      <c r="X219" s="129"/>
      <c r="Y219" s="129"/>
      <c r="Z219" s="129"/>
      <c r="AA219" s="129"/>
      <c r="AB219" s="129"/>
      <c r="AC219" s="129"/>
      <c r="AD219" s="129"/>
      <c r="AE219" s="129"/>
      <c r="AF219" s="129"/>
    </row>
    <row r="220" ht="15.75" customHeight="1">
      <c r="A220" s="129"/>
      <c r="B220" s="196"/>
      <c r="C220" s="227"/>
      <c r="D220" s="129"/>
      <c r="E220" s="129"/>
      <c r="F220" s="129"/>
      <c r="G220" s="129"/>
      <c r="H220" s="129"/>
      <c r="I220" s="129"/>
      <c r="J220" s="129"/>
      <c r="K220" s="133"/>
      <c r="L220" s="133"/>
      <c r="M220" s="129"/>
      <c r="N220" s="129"/>
      <c r="O220" s="129"/>
      <c r="P220" s="129"/>
      <c r="Q220" s="129"/>
      <c r="R220" s="129"/>
      <c r="S220" s="129"/>
      <c r="T220" s="129"/>
      <c r="U220" s="129"/>
      <c r="V220" s="129"/>
      <c r="W220" s="129"/>
      <c r="X220" s="129"/>
      <c r="Y220" s="129"/>
      <c r="Z220" s="129"/>
      <c r="AA220" s="129"/>
      <c r="AB220" s="129"/>
      <c r="AC220" s="129"/>
      <c r="AD220" s="129"/>
      <c r="AE220" s="129"/>
      <c r="AF220" s="129"/>
    </row>
    <row r="221" ht="15.75" customHeight="1">
      <c r="A221" s="129"/>
      <c r="B221" s="196"/>
      <c r="C221" s="227"/>
      <c r="D221" s="129"/>
      <c r="E221" s="129"/>
      <c r="F221" s="129"/>
      <c r="G221" s="129"/>
      <c r="H221" s="129"/>
      <c r="I221" s="129"/>
      <c r="J221" s="129"/>
      <c r="K221" s="133"/>
      <c r="L221" s="133"/>
      <c r="M221" s="129"/>
      <c r="N221" s="129"/>
      <c r="O221" s="129"/>
      <c r="P221" s="129"/>
      <c r="Q221" s="129"/>
      <c r="R221" s="129"/>
      <c r="S221" s="129"/>
      <c r="T221" s="129"/>
      <c r="U221" s="129"/>
      <c r="V221" s="129"/>
      <c r="W221" s="129"/>
      <c r="X221" s="129"/>
      <c r="Y221" s="129"/>
      <c r="Z221" s="129"/>
      <c r="AA221" s="129"/>
      <c r="AB221" s="129"/>
      <c r="AC221" s="129"/>
      <c r="AD221" s="129"/>
      <c r="AE221" s="129"/>
      <c r="AF221" s="129"/>
    </row>
    <row r="222" ht="15.75" customHeight="1">
      <c r="A222" s="129"/>
      <c r="B222" s="196"/>
      <c r="C222" s="227"/>
      <c r="D222" s="129"/>
      <c r="E222" s="129"/>
      <c r="F222" s="129"/>
      <c r="G222" s="129"/>
      <c r="H222" s="129"/>
      <c r="I222" s="129"/>
      <c r="J222" s="129"/>
      <c r="K222" s="133"/>
      <c r="L222" s="133"/>
      <c r="M222" s="129"/>
      <c r="N222" s="129"/>
      <c r="O222" s="129"/>
      <c r="P222" s="129"/>
      <c r="Q222" s="129"/>
      <c r="R222" s="129"/>
      <c r="S222" s="129"/>
      <c r="T222" s="129"/>
      <c r="U222" s="129"/>
      <c r="V222" s="129"/>
      <c r="W222" s="129"/>
      <c r="X222" s="129"/>
      <c r="Y222" s="129"/>
      <c r="Z222" s="129"/>
      <c r="AA222" s="129"/>
      <c r="AB222" s="129"/>
      <c r="AC222" s="129"/>
      <c r="AD222" s="129"/>
      <c r="AE222" s="129"/>
      <c r="AF222" s="129"/>
    </row>
    <row r="223" ht="15.75" customHeight="1">
      <c r="A223" s="129"/>
      <c r="B223" s="196"/>
      <c r="C223" s="227"/>
      <c r="D223" s="129"/>
      <c r="E223" s="129"/>
      <c r="F223" s="129"/>
      <c r="G223" s="129"/>
      <c r="H223" s="129"/>
      <c r="I223" s="129"/>
      <c r="J223" s="129"/>
      <c r="K223" s="133"/>
      <c r="L223" s="133"/>
      <c r="M223" s="129"/>
      <c r="N223" s="129"/>
      <c r="O223" s="129"/>
      <c r="P223" s="129"/>
      <c r="Q223" s="129"/>
      <c r="R223" s="129"/>
      <c r="S223" s="129"/>
      <c r="T223" s="129"/>
      <c r="U223" s="129"/>
      <c r="V223" s="129"/>
      <c r="W223" s="129"/>
      <c r="X223" s="129"/>
      <c r="Y223" s="129"/>
      <c r="Z223" s="129"/>
      <c r="AA223" s="129"/>
      <c r="AB223" s="129"/>
      <c r="AC223" s="129"/>
      <c r="AD223" s="129"/>
      <c r="AE223" s="129"/>
      <c r="AF223" s="129"/>
    </row>
    <row r="224" ht="15.75" customHeight="1">
      <c r="A224" s="129"/>
      <c r="B224" s="196"/>
      <c r="C224" s="227"/>
      <c r="D224" s="129"/>
      <c r="E224" s="129"/>
      <c r="F224" s="129"/>
      <c r="G224" s="129"/>
      <c r="H224" s="129"/>
      <c r="I224" s="129"/>
      <c r="J224" s="129"/>
      <c r="K224" s="133"/>
      <c r="L224" s="133"/>
      <c r="M224" s="129"/>
      <c r="N224" s="129"/>
      <c r="O224" s="129"/>
      <c r="P224" s="129"/>
      <c r="Q224" s="129"/>
      <c r="R224" s="129"/>
      <c r="S224" s="129"/>
      <c r="T224" s="129"/>
      <c r="U224" s="129"/>
      <c r="V224" s="129"/>
      <c r="W224" s="129"/>
      <c r="X224" s="129"/>
      <c r="Y224" s="129"/>
      <c r="Z224" s="129"/>
      <c r="AA224" s="129"/>
      <c r="AB224" s="129"/>
      <c r="AC224" s="129"/>
      <c r="AD224" s="129"/>
      <c r="AE224" s="129"/>
      <c r="AF224" s="129"/>
    </row>
    <row r="225" ht="15.75" customHeight="1">
      <c r="A225" s="129"/>
      <c r="B225" s="196"/>
      <c r="C225" s="227"/>
      <c r="D225" s="129"/>
      <c r="E225" s="129"/>
      <c r="F225" s="129"/>
      <c r="G225" s="129"/>
      <c r="H225" s="129"/>
      <c r="I225" s="129"/>
      <c r="J225" s="129"/>
      <c r="K225" s="133"/>
      <c r="L225" s="133"/>
      <c r="M225" s="129"/>
      <c r="N225" s="129"/>
      <c r="O225" s="129"/>
      <c r="P225" s="129"/>
      <c r="Q225" s="129"/>
      <c r="R225" s="129"/>
      <c r="S225" s="129"/>
      <c r="T225" s="129"/>
      <c r="U225" s="129"/>
      <c r="V225" s="129"/>
      <c r="W225" s="129"/>
      <c r="X225" s="129"/>
      <c r="Y225" s="129"/>
      <c r="Z225" s="129"/>
      <c r="AA225" s="129"/>
      <c r="AB225" s="129"/>
      <c r="AC225" s="129"/>
      <c r="AD225" s="129"/>
      <c r="AE225" s="129"/>
      <c r="AF225" s="129"/>
    </row>
    <row r="226" ht="15.75" customHeight="1">
      <c r="A226" s="129"/>
      <c r="B226" s="196"/>
      <c r="C226" s="227"/>
      <c r="D226" s="129"/>
      <c r="E226" s="129"/>
      <c r="F226" s="129"/>
      <c r="G226" s="129"/>
      <c r="H226" s="129"/>
      <c r="I226" s="129"/>
      <c r="J226" s="129"/>
      <c r="K226" s="133"/>
      <c r="L226" s="133"/>
      <c r="M226" s="129"/>
      <c r="N226" s="129"/>
      <c r="O226" s="129"/>
      <c r="P226" s="129"/>
      <c r="Q226" s="129"/>
      <c r="R226" s="129"/>
      <c r="S226" s="129"/>
      <c r="T226" s="129"/>
      <c r="U226" s="129"/>
      <c r="V226" s="129"/>
      <c r="W226" s="129"/>
      <c r="X226" s="129"/>
      <c r="Y226" s="129"/>
      <c r="Z226" s="129"/>
      <c r="AA226" s="129"/>
      <c r="AB226" s="129"/>
      <c r="AC226" s="129"/>
      <c r="AD226" s="129"/>
      <c r="AE226" s="129"/>
      <c r="AF226" s="129"/>
    </row>
    <row r="227" ht="15.75" customHeight="1">
      <c r="A227" s="129"/>
      <c r="B227" s="196"/>
      <c r="C227" s="227"/>
      <c r="D227" s="129"/>
      <c r="E227" s="129"/>
      <c r="F227" s="129"/>
      <c r="G227" s="129"/>
      <c r="H227" s="129"/>
      <c r="I227" s="129"/>
      <c r="J227" s="129"/>
      <c r="K227" s="133"/>
      <c r="L227" s="133"/>
      <c r="M227" s="129"/>
      <c r="N227" s="129"/>
      <c r="O227" s="129"/>
      <c r="P227" s="129"/>
      <c r="Q227" s="129"/>
      <c r="R227" s="129"/>
      <c r="S227" s="129"/>
      <c r="T227" s="129"/>
      <c r="U227" s="129"/>
      <c r="V227" s="129"/>
      <c r="W227" s="129"/>
      <c r="X227" s="129"/>
      <c r="Y227" s="129"/>
      <c r="Z227" s="129"/>
      <c r="AA227" s="129"/>
      <c r="AB227" s="129"/>
      <c r="AC227" s="129"/>
      <c r="AD227" s="129"/>
      <c r="AE227" s="129"/>
      <c r="AF227" s="129"/>
    </row>
    <row r="228" ht="15.75" customHeight="1">
      <c r="A228" s="129"/>
      <c r="B228" s="196"/>
      <c r="C228" s="227"/>
      <c r="D228" s="129"/>
      <c r="E228" s="129"/>
      <c r="F228" s="129"/>
      <c r="G228" s="129"/>
      <c r="H228" s="129"/>
      <c r="I228" s="129"/>
      <c r="J228" s="129"/>
      <c r="K228" s="133"/>
      <c r="L228" s="133"/>
      <c r="M228" s="129"/>
      <c r="N228" s="129"/>
      <c r="O228" s="129"/>
      <c r="P228" s="129"/>
      <c r="Q228" s="129"/>
      <c r="R228" s="129"/>
      <c r="S228" s="129"/>
      <c r="T228" s="129"/>
      <c r="U228" s="129"/>
      <c r="V228" s="129"/>
      <c r="W228" s="129"/>
      <c r="X228" s="129"/>
      <c r="Y228" s="129"/>
      <c r="Z228" s="129"/>
      <c r="AA228" s="129"/>
      <c r="AB228" s="129"/>
      <c r="AC228" s="129"/>
      <c r="AD228" s="129"/>
      <c r="AE228" s="129"/>
      <c r="AF228" s="129"/>
    </row>
    <row r="229" ht="15.75" customHeight="1">
      <c r="A229" s="129"/>
      <c r="B229" s="196"/>
      <c r="C229" s="227"/>
      <c r="D229" s="129"/>
      <c r="E229" s="129"/>
      <c r="F229" s="129"/>
      <c r="G229" s="129"/>
      <c r="H229" s="129"/>
      <c r="I229" s="129"/>
      <c r="J229" s="129"/>
      <c r="K229" s="133"/>
      <c r="L229" s="133"/>
      <c r="M229" s="129"/>
      <c r="N229" s="129"/>
      <c r="O229" s="129"/>
      <c r="P229" s="129"/>
      <c r="Q229" s="129"/>
      <c r="R229" s="129"/>
      <c r="S229" s="129"/>
      <c r="T229" s="129"/>
      <c r="U229" s="129"/>
      <c r="V229" s="129"/>
      <c r="W229" s="129"/>
      <c r="X229" s="129"/>
      <c r="Y229" s="129"/>
      <c r="Z229" s="129"/>
      <c r="AA229" s="129"/>
      <c r="AB229" s="129"/>
      <c r="AC229" s="129"/>
      <c r="AD229" s="129"/>
      <c r="AE229" s="129"/>
      <c r="AF229" s="129"/>
    </row>
    <row r="230" ht="15.75" customHeight="1">
      <c r="A230" s="129"/>
      <c r="B230" s="196"/>
      <c r="C230" s="227"/>
      <c r="D230" s="129"/>
      <c r="E230" s="129"/>
      <c r="F230" s="129"/>
      <c r="G230" s="129"/>
      <c r="H230" s="129"/>
      <c r="I230" s="129"/>
      <c r="J230" s="129"/>
      <c r="K230" s="133"/>
      <c r="L230" s="133"/>
      <c r="M230" s="129"/>
      <c r="N230" s="129"/>
      <c r="O230" s="129"/>
      <c r="P230" s="129"/>
      <c r="Q230" s="129"/>
      <c r="R230" s="129"/>
      <c r="S230" s="129"/>
      <c r="T230" s="129"/>
      <c r="U230" s="129"/>
      <c r="V230" s="129"/>
      <c r="W230" s="129"/>
      <c r="X230" s="129"/>
      <c r="Y230" s="129"/>
      <c r="Z230" s="129"/>
      <c r="AA230" s="129"/>
      <c r="AB230" s="129"/>
      <c r="AC230" s="129"/>
      <c r="AD230" s="129"/>
      <c r="AE230" s="129"/>
      <c r="AF230" s="129"/>
    </row>
    <row r="231" ht="15.75" customHeight="1">
      <c r="A231" s="129"/>
      <c r="B231" s="196"/>
      <c r="C231" s="227"/>
      <c r="D231" s="129"/>
      <c r="E231" s="129"/>
      <c r="F231" s="129"/>
      <c r="G231" s="129"/>
      <c r="H231" s="129"/>
      <c r="I231" s="129"/>
      <c r="J231" s="129"/>
      <c r="K231" s="133"/>
      <c r="L231" s="133"/>
      <c r="M231" s="129"/>
      <c r="N231" s="129"/>
      <c r="O231" s="129"/>
      <c r="P231" s="129"/>
      <c r="Q231" s="129"/>
      <c r="R231" s="129"/>
      <c r="S231" s="129"/>
      <c r="T231" s="129"/>
      <c r="U231" s="129"/>
      <c r="V231" s="129"/>
      <c r="W231" s="129"/>
      <c r="X231" s="129"/>
      <c r="Y231" s="129"/>
      <c r="Z231" s="129"/>
      <c r="AA231" s="129"/>
      <c r="AB231" s="129"/>
      <c r="AC231" s="129"/>
      <c r="AD231" s="129"/>
      <c r="AE231" s="129"/>
      <c r="AF231" s="129"/>
    </row>
    <row r="232" ht="15.75" customHeight="1">
      <c r="A232" s="129"/>
      <c r="B232" s="196"/>
      <c r="C232" s="227"/>
      <c r="D232" s="129"/>
      <c r="E232" s="129"/>
      <c r="F232" s="129"/>
      <c r="G232" s="129"/>
      <c r="H232" s="129"/>
      <c r="I232" s="129"/>
      <c r="J232" s="129"/>
      <c r="K232" s="133"/>
      <c r="L232" s="133"/>
      <c r="M232" s="129"/>
      <c r="N232" s="129"/>
      <c r="O232" s="129"/>
      <c r="P232" s="129"/>
      <c r="Q232" s="129"/>
      <c r="R232" s="129"/>
      <c r="S232" s="129"/>
      <c r="T232" s="129"/>
      <c r="U232" s="129"/>
      <c r="V232" s="129"/>
      <c r="W232" s="129"/>
      <c r="X232" s="129"/>
      <c r="Y232" s="129"/>
      <c r="Z232" s="129"/>
      <c r="AA232" s="129"/>
      <c r="AB232" s="129"/>
      <c r="AC232" s="129"/>
      <c r="AD232" s="129"/>
      <c r="AE232" s="129"/>
      <c r="AF232" s="129"/>
    </row>
    <row r="233" ht="15.75" customHeight="1">
      <c r="A233" s="129"/>
      <c r="B233" s="196"/>
      <c r="C233" s="227"/>
      <c r="D233" s="129"/>
      <c r="E233" s="129"/>
      <c r="F233" s="129"/>
      <c r="G233" s="129"/>
      <c r="H233" s="129"/>
      <c r="I233" s="129"/>
      <c r="J233" s="129"/>
      <c r="K233" s="133"/>
      <c r="L233" s="133"/>
      <c r="M233" s="129"/>
      <c r="N233" s="129"/>
      <c r="O233" s="129"/>
      <c r="P233" s="129"/>
      <c r="Q233" s="129"/>
      <c r="R233" s="129"/>
      <c r="S233" s="129"/>
      <c r="T233" s="129"/>
      <c r="U233" s="129"/>
      <c r="V233" s="129"/>
      <c r="W233" s="129"/>
      <c r="X233" s="129"/>
      <c r="Y233" s="129"/>
      <c r="Z233" s="129"/>
      <c r="AA233" s="129"/>
      <c r="AB233" s="129"/>
      <c r="AC233" s="129"/>
      <c r="AD233" s="129"/>
      <c r="AE233" s="129"/>
      <c r="AF233" s="129"/>
    </row>
    <row r="234" ht="15.75" customHeight="1">
      <c r="A234" s="129"/>
      <c r="B234" s="196"/>
      <c r="C234" s="227"/>
      <c r="D234" s="129"/>
      <c r="E234" s="129"/>
      <c r="F234" s="129"/>
      <c r="G234" s="129"/>
      <c r="H234" s="129"/>
      <c r="I234" s="129"/>
      <c r="J234" s="129"/>
      <c r="K234" s="133"/>
      <c r="L234" s="133"/>
      <c r="M234" s="129"/>
      <c r="N234" s="129"/>
      <c r="O234" s="129"/>
      <c r="P234" s="129"/>
      <c r="Q234" s="129"/>
      <c r="R234" s="129"/>
      <c r="S234" s="129"/>
      <c r="T234" s="129"/>
      <c r="U234" s="129"/>
      <c r="V234" s="129"/>
      <c r="W234" s="129"/>
      <c r="X234" s="129"/>
      <c r="Y234" s="129"/>
      <c r="Z234" s="129"/>
      <c r="AA234" s="129"/>
      <c r="AB234" s="129"/>
      <c r="AC234" s="129"/>
      <c r="AD234" s="129"/>
      <c r="AE234" s="129"/>
      <c r="AF234" s="129"/>
    </row>
    <row r="235" ht="15.75" customHeight="1">
      <c r="A235" s="129"/>
      <c r="B235" s="196"/>
      <c r="C235" s="227"/>
      <c r="D235" s="129"/>
      <c r="E235" s="129"/>
      <c r="F235" s="129"/>
      <c r="G235" s="129"/>
      <c r="H235" s="129"/>
      <c r="I235" s="129"/>
      <c r="J235" s="129"/>
      <c r="K235" s="133"/>
      <c r="L235" s="133"/>
      <c r="M235" s="129"/>
      <c r="N235" s="129"/>
      <c r="O235" s="129"/>
      <c r="P235" s="129"/>
      <c r="Q235" s="129"/>
      <c r="R235" s="129"/>
      <c r="S235" s="129"/>
      <c r="T235" s="129"/>
      <c r="U235" s="129"/>
      <c r="V235" s="129"/>
      <c r="W235" s="129"/>
      <c r="X235" s="129"/>
      <c r="Y235" s="129"/>
      <c r="Z235" s="129"/>
      <c r="AA235" s="129"/>
      <c r="AB235" s="129"/>
      <c r="AC235" s="129"/>
      <c r="AD235" s="129"/>
      <c r="AE235" s="129"/>
      <c r="AF235" s="129"/>
    </row>
    <row r="236" ht="15.75" customHeight="1">
      <c r="A236" s="129"/>
      <c r="B236" s="196"/>
      <c r="C236" s="227"/>
      <c r="D236" s="129"/>
      <c r="E236" s="129"/>
      <c r="F236" s="129"/>
      <c r="G236" s="129"/>
      <c r="H236" s="129"/>
      <c r="I236" s="129"/>
      <c r="J236" s="129"/>
      <c r="K236" s="133"/>
      <c r="L236" s="133"/>
      <c r="M236" s="129"/>
      <c r="N236" s="129"/>
      <c r="O236" s="129"/>
      <c r="P236" s="129"/>
      <c r="Q236" s="129"/>
      <c r="R236" s="129"/>
      <c r="S236" s="129"/>
      <c r="T236" s="129"/>
      <c r="U236" s="129"/>
      <c r="V236" s="129"/>
      <c r="W236" s="129"/>
      <c r="X236" s="129"/>
      <c r="Y236" s="129"/>
      <c r="Z236" s="129"/>
      <c r="AA236" s="129"/>
      <c r="AB236" s="129"/>
      <c r="AC236" s="129"/>
      <c r="AD236" s="129"/>
      <c r="AE236" s="129"/>
      <c r="AF236" s="129"/>
    </row>
    <row r="237" ht="15.75" customHeight="1">
      <c r="A237" s="129"/>
      <c r="B237" s="196"/>
      <c r="C237" s="227"/>
      <c r="D237" s="129"/>
      <c r="E237" s="129"/>
      <c r="F237" s="129"/>
      <c r="G237" s="129"/>
      <c r="H237" s="129"/>
      <c r="I237" s="129"/>
      <c r="J237" s="129"/>
      <c r="K237" s="133"/>
      <c r="L237" s="133"/>
      <c r="M237" s="129"/>
      <c r="N237" s="129"/>
      <c r="O237" s="129"/>
      <c r="P237" s="129"/>
      <c r="Q237" s="129"/>
      <c r="R237" s="129"/>
      <c r="S237" s="129"/>
      <c r="T237" s="129"/>
      <c r="U237" s="129"/>
      <c r="V237" s="129"/>
      <c r="W237" s="129"/>
      <c r="X237" s="129"/>
      <c r="Y237" s="129"/>
      <c r="Z237" s="129"/>
      <c r="AA237" s="129"/>
      <c r="AB237" s="129"/>
      <c r="AC237" s="129"/>
      <c r="AD237" s="129"/>
      <c r="AE237" s="129"/>
      <c r="AF237" s="129"/>
    </row>
    <row r="238" ht="15.75" customHeight="1">
      <c r="A238" s="129"/>
      <c r="B238" s="196"/>
      <c r="C238" s="227"/>
      <c r="D238" s="129"/>
      <c r="E238" s="129"/>
      <c r="F238" s="129"/>
      <c r="G238" s="129"/>
      <c r="H238" s="129"/>
      <c r="I238" s="129"/>
      <c r="J238" s="129"/>
      <c r="K238" s="133"/>
      <c r="L238" s="133"/>
      <c r="M238" s="129"/>
      <c r="N238" s="129"/>
      <c r="O238" s="129"/>
      <c r="P238" s="129"/>
      <c r="Q238" s="129"/>
      <c r="R238" s="129"/>
      <c r="S238" s="129"/>
      <c r="T238" s="129"/>
      <c r="U238" s="129"/>
      <c r="V238" s="129"/>
      <c r="W238" s="129"/>
      <c r="X238" s="129"/>
      <c r="Y238" s="129"/>
      <c r="Z238" s="129"/>
      <c r="AA238" s="129"/>
      <c r="AB238" s="129"/>
      <c r="AC238" s="129"/>
      <c r="AD238" s="129"/>
      <c r="AE238" s="129"/>
      <c r="AF238" s="129"/>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3:H4"/>
    <mergeCell ref="I3:I4"/>
    <mergeCell ref="J3:J4"/>
    <mergeCell ref="K3:L3"/>
    <mergeCell ref="A3:A4"/>
    <mergeCell ref="B3:B4"/>
    <mergeCell ref="C3:C4"/>
    <mergeCell ref="D3:D4"/>
    <mergeCell ref="E3:E4"/>
    <mergeCell ref="F3:F4"/>
    <mergeCell ref="G3:G4"/>
    <mergeCell ref="H38:H39"/>
    <mergeCell ref="I38:I39"/>
    <mergeCell ref="J38:J39"/>
    <mergeCell ref="K38:K39"/>
    <mergeCell ref="L38:L39"/>
    <mergeCell ref="A38:A39"/>
    <mergeCell ref="B38:B39"/>
    <mergeCell ref="C38:C39"/>
    <mergeCell ref="D38:D39"/>
    <mergeCell ref="E38:E39"/>
    <mergeCell ref="F38:F39"/>
    <mergeCell ref="G38:G39"/>
  </mergeCells>
  <printOptions/>
  <pageMargins bottom="0.7480314960629921" footer="0.0" header="0.0" left="0.2362204724409449" right="0.2362204724409449" top="0.7480314960629921"/>
  <pageSetup paperSize="9" scale="64" orientation="portrait"/>
  <headerFooter>
    <oddFooter>&amp;R&amp;P of</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sheetViews>
  <sheetFormatPr customHeight="1" defaultColWidth="12.63" defaultRowHeight="15.0"/>
  <cols>
    <col customWidth="1" min="1" max="1" width="5.25"/>
    <col customWidth="1" min="2" max="2" width="15.38"/>
    <col customWidth="1" min="3" max="5" width="7.88"/>
    <col customWidth="1" min="6" max="6" width="12.75"/>
    <col customWidth="1" min="7" max="7" width="7.88"/>
    <col customWidth="1" min="8" max="8" width="9.88"/>
    <col customWidth="1" min="9" max="9" width="9.25"/>
    <col customWidth="1" min="10" max="10" width="9.75"/>
    <col customWidth="1" min="11" max="11" width="9.25"/>
    <col customWidth="1" min="12" max="12" width="8.38"/>
    <col customWidth="1" min="13" max="24" width="7.88"/>
    <col customWidth="1" min="25" max="26" width="12.75"/>
  </cols>
  <sheetData>
    <row r="1" ht="19.5" customHeight="1">
      <c r="A1" s="435" t="s">
        <v>1213</v>
      </c>
      <c r="B1" s="436"/>
      <c r="C1" s="436"/>
      <c r="D1" s="436"/>
      <c r="E1" s="436"/>
      <c r="F1" s="436"/>
      <c r="G1" s="436"/>
      <c r="H1" s="436"/>
      <c r="I1" s="436"/>
      <c r="J1" s="436"/>
      <c r="K1" s="436"/>
      <c r="L1" s="436"/>
      <c r="M1" s="437"/>
      <c r="N1" s="438"/>
      <c r="O1" s="438"/>
      <c r="P1" s="438"/>
      <c r="Q1" s="438"/>
      <c r="R1" s="438"/>
      <c r="S1" s="438"/>
      <c r="T1" s="438"/>
      <c r="U1" s="438"/>
      <c r="V1" s="438"/>
      <c r="W1" s="438"/>
      <c r="X1" s="438"/>
      <c r="Y1" s="438"/>
      <c r="Z1" s="438"/>
    </row>
    <row r="2" ht="40.5" customHeight="1">
      <c r="A2" s="329" t="s">
        <v>21</v>
      </c>
      <c r="B2" s="439" t="s">
        <v>1214</v>
      </c>
      <c r="C2" s="440" t="s">
        <v>1215</v>
      </c>
      <c r="D2" s="439" t="s">
        <v>1216</v>
      </c>
      <c r="E2" s="439" t="s">
        <v>1217</v>
      </c>
      <c r="F2" s="439" t="s">
        <v>1218</v>
      </c>
      <c r="G2" s="439" t="s">
        <v>1219</v>
      </c>
      <c r="H2" s="439" t="s">
        <v>1220</v>
      </c>
      <c r="I2" s="439" t="s">
        <v>1221</v>
      </c>
      <c r="J2" s="439" t="s">
        <v>1222</v>
      </c>
      <c r="K2" s="439" t="s">
        <v>1223</v>
      </c>
      <c r="L2" s="439" t="s">
        <v>1224</v>
      </c>
      <c r="M2" s="441" t="s">
        <v>1225</v>
      </c>
      <c r="N2" s="438"/>
      <c r="O2" s="438"/>
      <c r="P2" s="438"/>
      <c r="Q2" s="438"/>
      <c r="R2" s="438"/>
      <c r="S2" s="438"/>
      <c r="T2" s="438"/>
      <c r="U2" s="438"/>
      <c r="V2" s="438"/>
      <c r="W2" s="438"/>
      <c r="X2" s="438"/>
      <c r="Y2" s="438"/>
      <c r="Z2" s="438"/>
    </row>
    <row r="3" ht="19.5" customHeight="1">
      <c r="A3" s="442"/>
      <c r="B3" s="443"/>
      <c r="C3" s="444" t="s">
        <v>1226</v>
      </c>
      <c r="D3" s="249" t="s">
        <v>574</v>
      </c>
      <c r="E3" s="249" t="s">
        <v>1227</v>
      </c>
      <c r="F3" s="249" t="s">
        <v>1228</v>
      </c>
      <c r="G3" s="249" t="s">
        <v>1229</v>
      </c>
      <c r="H3" s="249" t="s">
        <v>1230</v>
      </c>
      <c r="I3" s="249" t="s">
        <v>1231</v>
      </c>
      <c r="J3" s="249" t="s">
        <v>1231</v>
      </c>
      <c r="K3" s="249" t="s">
        <v>1232</v>
      </c>
      <c r="L3" s="443"/>
      <c r="M3" s="445"/>
      <c r="N3" s="438"/>
      <c r="O3" s="438"/>
      <c r="P3" s="438"/>
      <c r="Q3" s="438"/>
      <c r="R3" s="438"/>
      <c r="S3" s="438"/>
      <c r="T3" s="438"/>
      <c r="U3" s="438"/>
      <c r="V3" s="438"/>
      <c r="W3" s="438"/>
      <c r="X3" s="438"/>
      <c r="Y3" s="438"/>
      <c r="Z3" s="438"/>
    </row>
    <row r="4" ht="15.75" customHeight="1">
      <c r="A4" s="442"/>
      <c r="B4" s="443"/>
      <c r="C4" s="446"/>
      <c r="D4" s="443"/>
      <c r="E4" s="443"/>
      <c r="F4" s="443"/>
      <c r="G4" s="443"/>
      <c r="H4" s="443"/>
      <c r="I4" s="443"/>
      <c r="J4" s="443"/>
      <c r="K4" s="443"/>
      <c r="L4" s="443"/>
      <c r="M4" s="445"/>
      <c r="N4" s="438"/>
      <c r="O4" s="438"/>
      <c r="P4" s="438"/>
      <c r="Q4" s="438"/>
      <c r="R4" s="438"/>
      <c r="S4" s="438"/>
      <c r="T4" s="438"/>
      <c r="U4" s="438"/>
      <c r="V4" s="438"/>
      <c r="W4" s="438"/>
      <c r="X4" s="438"/>
      <c r="Y4" s="438"/>
      <c r="Z4" s="438"/>
    </row>
    <row r="5" ht="34.5" customHeight="1">
      <c r="A5" s="447">
        <v>1.0</v>
      </c>
      <c r="B5" s="448" t="s">
        <v>1233</v>
      </c>
      <c r="C5" s="448">
        <v>47.8</v>
      </c>
      <c r="D5" s="449">
        <v>4.0</v>
      </c>
      <c r="E5" s="450">
        <f>D5*C5</f>
        <v>191.2</v>
      </c>
      <c r="F5" s="448">
        <v>4.5</v>
      </c>
      <c r="G5" s="448">
        <v>21.0</v>
      </c>
      <c r="H5" s="448">
        <v>0.6531</v>
      </c>
      <c r="I5" s="451">
        <f>H5*E5</f>
        <v>124.87272</v>
      </c>
      <c r="J5" s="451">
        <v>130.0</v>
      </c>
      <c r="K5" s="448">
        <v>140.0</v>
      </c>
      <c r="L5" s="448">
        <v>1.0</v>
      </c>
      <c r="M5" s="452">
        <v>4.0</v>
      </c>
      <c r="N5" s="438"/>
      <c r="O5" s="438"/>
      <c r="P5" s="438"/>
      <c r="Q5" s="438"/>
      <c r="R5" s="438"/>
      <c r="S5" s="438"/>
      <c r="T5" s="438"/>
      <c r="U5" s="438"/>
      <c r="V5" s="438"/>
      <c r="W5" s="438"/>
      <c r="X5" s="438"/>
      <c r="Y5" s="438"/>
      <c r="Z5" s="438"/>
    </row>
    <row r="6" ht="15.75" customHeight="1">
      <c r="A6" s="442"/>
      <c r="B6" s="443"/>
      <c r="C6" s="443"/>
      <c r="D6" s="453"/>
      <c r="E6" s="454"/>
      <c r="F6" s="443"/>
      <c r="G6" s="443"/>
      <c r="H6" s="443"/>
      <c r="I6" s="455"/>
      <c r="J6" s="455"/>
      <c r="K6" s="443"/>
      <c r="L6" s="443"/>
      <c r="M6" s="445"/>
      <c r="N6" s="438"/>
      <c r="O6" s="438"/>
      <c r="P6" s="438"/>
      <c r="Q6" s="438"/>
      <c r="R6" s="438"/>
      <c r="S6" s="438"/>
      <c r="T6" s="438"/>
      <c r="U6" s="438"/>
      <c r="V6" s="438"/>
      <c r="W6" s="438"/>
      <c r="X6" s="438"/>
      <c r="Y6" s="438"/>
      <c r="Z6" s="438"/>
    </row>
    <row r="7" ht="30.75" customHeight="1">
      <c r="A7" s="447">
        <v>2.0</v>
      </c>
      <c r="B7" s="448" t="s">
        <v>1234</v>
      </c>
      <c r="C7" s="448">
        <v>15.0</v>
      </c>
      <c r="D7" s="449">
        <v>4.0</v>
      </c>
      <c r="E7" s="450">
        <f>D7*C7</f>
        <v>60</v>
      </c>
      <c r="F7" s="448">
        <v>4.5</v>
      </c>
      <c r="G7" s="448">
        <v>21.0</v>
      </c>
      <c r="H7" s="448">
        <v>0.6531</v>
      </c>
      <c r="I7" s="451">
        <f>H7*E7</f>
        <v>39.186</v>
      </c>
      <c r="J7" s="451">
        <v>42.0</v>
      </c>
      <c r="K7" s="448">
        <v>80.0</v>
      </c>
      <c r="L7" s="448">
        <v>1.0</v>
      </c>
      <c r="M7" s="452">
        <v>4.0</v>
      </c>
      <c r="N7" s="438"/>
      <c r="O7" s="438"/>
      <c r="P7" s="438"/>
      <c r="Q7" s="438"/>
      <c r="R7" s="438"/>
      <c r="S7" s="438"/>
      <c r="T7" s="438"/>
      <c r="U7" s="438"/>
      <c r="V7" s="438"/>
      <c r="W7" s="438"/>
      <c r="X7" s="438"/>
      <c r="Y7" s="438"/>
      <c r="Z7" s="438"/>
    </row>
    <row r="8" ht="15.75" customHeight="1">
      <c r="A8" s="442"/>
      <c r="B8" s="443"/>
      <c r="C8" s="443"/>
      <c r="D8" s="453"/>
      <c r="E8" s="454"/>
      <c r="F8" s="443"/>
      <c r="G8" s="443"/>
      <c r="H8" s="443"/>
      <c r="I8" s="455"/>
      <c r="J8" s="455"/>
      <c r="K8" s="443"/>
      <c r="L8" s="443"/>
      <c r="M8" s="445"/>
      <c r="N8" s="438"/>
      <c r="O8" s="438"/>
      <c r="P8" s="438"/>
      <c r="Q8" s="438"/>
      <c r="R8" s="438"/>
      <c r="S8" s="438"/>
      <c r="T8" s="438"/>
      <c r="U8" s="438"/>
      <c r="V8" s="438"/>
      <c r="W8" s="438"/>
      <c r="X8" s="438"/>
      <c r="Y8" s="438"/>
      <c r="Z8" s="438"/>
    </row>
    <row r="9" ht="30.75" customHeight="1">
      <c r="A9" s="447">
        <v>3.0</v>
      </c>
      <c r="B9" s="448" t="s">
        <v>1235</v>
      </c>
      <c r="C9" s="448">
        <v>23.0</v>
      </c>
      <c r="D9" s="449">
        <v>4.0</v>
      </c>
      <c r="E9" s="450">
        <f>D9*C9</f>
        <v>92</v>
      </c>
      <c r="F9" s="448">
        <v>4.5</v>
      </c>
      <c r="G9" s="448">
        <v>21.0</v>
      </c>
      <c r="H9" s="448">
        <v>0.6531</v>
      </c>
      <c r="I9" s="451">
        <f>H9*E9</f>
        <v>60.0852</v>
      </c>
      <c r="J9" s="451">
        <v>62.0</v>
      </c>
      <c r="K9" s="448">
        <v>80.0</v>
      </c>
      <c r="L9" s="448">
        <v>1.0</v>
      </c>
      <c r="M9" s="452">
        <v>3.0</v>
      </c>
      <c r="N9" s="438"/>
      <c r="O9" s="438"/>
      <c r="P9" s="438"/>
      <c r="Q9" s="438"/>
      <c r="R9" s="438"/>
      <c r="S9" s="438"/>
      <c r="T9" s="438"/>
      <c r="U9" s="438"/>
      <c r="V9" s="438"/>
      <c r="W9" s="438"/>
      <c r="X9" s="438"/>
      <c r="Y9" s="438"/>
      <c r="Z9" s="438"/>
    </row>
    <row r="10" ht="15.75" customHeight="1">
      <c r="A10" s="442"/>
      <c r="B10" s="443"/>
      <c r="C10" s="443"/>
      <c r="D10" s="453"/>
      <c r="E10" s="454"/>
      <c r="F10" s="443"/>
      <c r="G10" s="443"/>
      <c r="H10" s="443"/>
      <c r="I10" s="455"/>
      <c r="J10" s="455"/>
      <c r="K10" s="443"/>
      <c r="L10" s="443"/>
      <c r="M10" s="445"/>
      <c r="N10" s="438"/>
      <c r="O10" s="438"/>
      <c r="P10" s="438"/>
      <c r="Q10" s="438"/>
      <c r="R10" s="438"/>
      <c r="S10" s="438"/>
      <c r="T10" s="438"/>
      <c r="U10" s="438"/>
      <c r="V10" s="438"/>
      <c r="W10" s="438"/>
      <c r="X10" s="438"/>
      <c r="Y10" s="438"/>
      <c r="Z10" s="438"/>
    </row>
    <row r="11" ht="30.75" customHeight="1">
      <c r="A11" s="447">
        <v>4.0</v>
      </c>
      <c r="B11" s="448" t="s">
        <v>1236</v>
      </c>
      <c r="C11" s="448">
        <v>11.1</v>
      </c>
      <c r="D11" s="449">
        <v>4.0</v>
      </c>
      <c r="E11" s="450">
        <f>D11*C11</f>
        <v>44.4</v>
      </c>
      <c r="F11" s="448">
        <v>4.5</v>
      </c>
      <c r="G11" s="448">
        <v>21.0</v>
      </c>
      <c r="H11" s="448">
        <v>0.6531</v>
      </c>
      <c r="I11" s="451">
        <f>H11*E11</f>
        <v>28.99764</v>
      </c>
      <c r="J11" s="451">
        <v>30.0</v>
      </c>
      <c r="K11" s="448">
        <v>34.0</v>
      </c>
      <c r="L11" s="448">
        <v>1.0</v>
      </c>
      <c r="M11" s="452">
        <v>3.0</v>
      </c>
      <c r="N11" s="438"/>
      <c r="O11" s="438"/>
      <c r="P11" s="438"/>
      <c r="Q11" s="438"/>
      <c r="R11" s="438"/>
      <c r="S11" s="438"/>
      <c r="T11" s="438"/>
      <c r="U11" s="438"/>
      <c r="V11" s="438"/>
      <c r="W11" s="438"/>
      <c r="X11" s="438"/>
      <c r="Y11" s="438"/>
      <c r="Z11" s="438"/>
    </row>
    <row r="12" ht="15.75" customHeight="1">
      <c r="A12" s="442"/>
      <c r="B12" s="443"/>
      <c r="C12" s="443"/>
      <c r="D12" s="453"/>
      <c r="E12" s="454"/>
      <c r="F12" s="443"/>
      <c r="G12" s="443"/>
      <c r="H12" s="443"/>
      <c r="I12" s="455"/>
      <c r="J12" s="455"/>
      <c r="K12" s="443"/>
      <c r="L12" s="443"/>
      <c r="M12" s="445"/>
      <c r="N12" s="438"/>
      <c r="O12" s="438"/>
      <c r="P12" s="438"/>
      <c r="Q12" s="438"/>
      <c r="R12" s="438"/>
      <c r="S12" s="438"/>
      <c r="T12" s="438"/>
      <c r="U12" s="438"/>
      <c r="V12" s="438"/>
      <c r="W12" s="438"/>
      <c r="X12" s="438"/>
      <c r="Y12" s="438"/>
      <c r="Z12" s="438"/>
    </row>
    <row r="13" ht="30.75" customHeight="1">
      <c r="A13" s="447">
        <v>5.0</v>
      </c>
      <c r="B13" s="448" t="s">
        <v>1237</v>
      </c>
      <c r="C13" s="448">
        <v>13.6</v>
      </c>
      <c r="D13" s="449">
        <v>4.0</v>
      </c>
      <c r="E13" s="450">
        <f>D13*C13</f>
        <v>54.4</v>
      </c>
      <c r="F13" s="448">
        <v>4.5</v>
      </c>
      <c r="G13" s="448">
        <v>21.0</v>
      </c>
      <c r="H13" s="448">
        <v>0.6531</v>
      </c>
      <c r="I13" s="451">
        <f>H13*E13</f>
        <v>35.52864</v>
      </c>
      <c r="J13" s="451">
        <v>40.0</v>
      </c>
      <c r="K13" s="448">
        <v>80.0</v>
      </c>
      <c r="L13" s="448">
        <v>1.0</v>
      </c>
      <c r="M13" s="452">
        <v>3.0</v>
      </c>
      <c r="N13" s="438"/>
      <c r="O13" s="438"/>
      <c r="P13" s="438"/>
      <c r="Q13" s="438"/>
      <c r="R13" s="438"/>
      <c r="S13" s="438"/>
      <c r="T13" s="438"/>
      <c r="U13" s="438"/>
      <c r="V13" s="438"/>
      <c r="W13" s="438"/>
      <c r="X13" s="438"/>
      <c r="Y13" s="438"/>
      <c r="Z13" s="438"/>
    </row>
    <row r="14" ht="15.75" customHeight="1">
      <c r="A14" s="442"/>
      <c r="B14" s="443"/>
      <c r="C14" s="443"/>
      <c r="D14" s="453"/>
      <c r="E14" s="454"/>
      <c r="F14" s="443"/>
      <c r="G14" s="443"/>
      <c r="H14" s="443"/>
      <c r="I14" s="455"/>
      <c r="J14" s="455"/>
      <c r="K14" s="443"/>
      <c r="L14" s="443"/>
      <c r="M14" s="445"/>
      <c r="N14" s="438"/>
      <c r="O14" s="438"/>
      <c r="P14" s="438"/>
      <c r="Q14" s="438"/>
      <c r="R14" s="438"/>
      <c r="S14" s="438"/>
      <c r="T14" s="438"/>
      <c r="U14" s="438"/>
      <c r="V14" s="438"/>
      <c r="W14" s="438"/>
      <c r="X14" s="438"/>
      <c r="Y14" s="438"/>
      <c r="Z14" s="438"/>
    </row>
    <row r="15" ht="15.75" customHeight="1">
      <c r="A15" s="447">
        <v>6.0</v>
      </c>
      <c r="B15" s="448" t="s">
        <v>1238</v>
      </c>
      <c r="C15" s="448">
        <v>10.4</v>
      </c>
      <c r="D15" s="449">
        <v>4.0</v>
      </c>
      <c r="E15" s="450">
        <f>D15*C15</f>
        <v>41.6</v>
      </c>
      <c r="F15" s="448">
        <v>4.5</v>
      </c>
      <c r="G15" s="448">
        <v>21.0</v>
      </c>
      <c r="H15" s="448">
        <v>0.6531</v>
      </c>
      <c r="I15" s="451">
        <f>H15*E15</f>
        <v>27.16896</v>
      </c>
      <c r="J15" s="451">
        <v>30.0</v>
      </c>
      <c r="K15" s="448">
        <v>34.0</v>
      </c>
      <c r="L15" s="448">
        <v>1.0</v>
      </c>
      <c r="M15" s="452">
        <v>3.0</v>
      </c>
      <c r="N15" s="438"/>
      <c r="O15" s="438"/>
      <c r="P15" s="438"/>
      <c r="Q15" s="438"/>
      <c r="R15" s="438"/>
      <c r="S15" s="438"/>
      <c r="T15" s="438"/>
      <c r="U15" s="438"/>
      <c r="V15" s="438"/>
      <c r="W15" s="438"/>
      <c r="X15" s="438"/>
      <c r="Y15" s="438"/>
      <c r="Z15" s="438"/>
    </row>
    <row r="16" ht="15.75" customHeight="1">
      <c r="A16" s="442"/>
      <c r="B16" s="443"/>
      <c r="C16" s="443"/>
      <c r="D16" s="443"/>
      <c r="E16" s="454"/>
      <c r="F16" s="443"/>
      <c r="G16" s="443"/>
      <c r="H16" s="443"/>
      <c r="I16" s="455"/>
      <c r="J16" s="455"/>
      <c r="K16" s="443"/>
      <c r="L16" s="443"/>
      <c r="M16" s="445"/>
      <c r="N16" s="438"/>
      <c r="O16" s="438"/>
      <c r="P16" s="438"/>
      <c r="Q16" s="438"/>
      <c r="R16" s="438"/>
      <c r="S16" s="438"/>
      <c r="T16" s="438"/>
      <c r="U16" s="438"/>
      <c r="V16" s="438"/>
      <c r="W16" s="438"/>
      <c r="X16" s="438"/>
      <c r="Y16" s="438"/>
      <c r="Z16" s="438"/>
    </row>
    <row r="17" ht="24.75" customHeight="1">
      <c r="A17" s="442"/>
      <c r="B17" s="443"/>
      <c r="C17" s="443"/>
      <c r="D17" s="443"/>
      <c r="E17" s="454"/>
      <c r="F17" s="443"/>
      <c r="G17" s="443"/>
      <c r="H17" s="443"/>
      <c r="I17" s="455"/>
      <c r="J17" s="455"/>
      <c r="K17" s="443"/>
      <c r="L17" s="456"/>
      <c r="M17" s="457"/>
      <c r="N17" s="438"/>
      <c r="O17" s="438"/>
      <c r="P17" s="438"/>
      <c r="Q17" s="438"/>
      <c r="R17" s="438"/>
      <c r="S17" s="438"/>
      <c r="T17" s="438"/>
      <c r="U17" s="438"/>
      <c r="V17" s="438"/>
      <c r="W17" s="438"/>
      <c r="X17" s="438"/>
      <c r="Y17" s="438"/>
      <c r="Z17" s="438"/>
    </row>
    <row r="18" ht="15.75" customHeight="1">
      <c r="A18" s="442"/>
      <c r="B18" s="443"/>
      <c r="C18" s="443"/>
      <c r="D18" s="443"/>
      <c r="E18" s="454"/>
      <c r="F18" s="443"/>
      <c r="G18" s="443"/>
      <c r="H18" s="443"/>
      <c r="I18" s="455"/>
      <c r="J18" s="455"/>
      <c r="K18" s="443"/>
      <c r="L18" s="443"/>
      <c r="M18" s="445"/>
      <c r="N18" s="438"/>
      <c r="O18" s="438"/>
      <c r="P18" s="438"/>
      <c r="Q18" s="438"/>
      <c r="R18" s="438"/>
      <c r="S18" s="438"/>
      <c r="T18" s="438"/>
      <c r="U18" s="438"/>
      <c r="V18" s="438"/>
      <c r="W18" s="438"/>
      <c r="X18" s="438"/>
      <c r="Y18" s="438"/>
      <c r="Z18" s="438"/>
    </row>
    <row r="19" ht="15.75" customHeight="1">
      <c r="A19" s="458"/>
      <c r="B19" s="231"/>
      <c r="C19" s="231"/>
      <c r="D19" s="231"/>
      <c r="E19" s="232"/>
      <c r="F19" s="459" t="s">
        <v>1239</v>
      </c>
      <c r="G19" s="231"/>
      <c r="H19" s="232"/>
      <c r="I19" s="460">
        <f t="shared" ref="I19:J19" si="1">SUM(I5:I17)</f>
        <v>315.83916</v>
      </c>
      <c r="J19" s="460">
        <f t="shared" si="1"/>
        <v>334</v>
      </c>
      <c r="K19" s="461"/>
      <c r="L19" s="462">
        <f>SUM(L5:L17)</f>
        <v>6</v>
      </c>
      <c r="M19" s="463">
        <f>SUM(M4:M17)</f>
        <v>20</v>
      </c>
      <c r="N19" s="438"/>
      <c r="O19" s="438"/>
      <c r="P19" s="438"/>
      <c r="Q19" s="438"/>
      <c r="R19" s="438"/>
      <c r="S19" s="438"/>
      <c r="T19" s="438"/>
      <c r="U19" s="438"/>
      <c r="V19" s="438"/>
      <c r="W19" s="438"/>
      <c r="X19" s="438"/>
      <c r="Y19" s="438"/>
      <c r="Z19" s="438"/>
    </row>
    <row r="20" ht="15.75" customHeight="1">
      <c r="A20" s="442"/>
      <c r="B20" s="464" t="s">
        <v>1240</v>
      </c>
      <c r="C20" s="231"/>
      <c r="D20" s="231"/>
      <c r="E20" s="231"/>
      <c r="F20" s="231"/>
      <c r="G20" s="231"/>
      <c r="H20" s="231"/>
      <c r="I20" s="231"/>
      <c r="J20" s="231"/>
      <c r="K20" s="231"/>
      <c r="L20" s="231"/>
      <c r="M20" s="465"/>
      <c r="N20" s="438"/>
      <c r="O20" s="438"/>
      <c r="P20" s="438"/>
      <c r="Q20" s="438"/>
      <c r="R20" s="438"/>
      <c r="S20" s="438"/>
      <c r="T20" s="438"/>
      <c r="U20" s="438"/>
      <c r="V20" s="438"/>
      <c r="W20" s="438"/>
      <c r="X20" s="438"/>
      <c r="Y20" s="438"/>
      <c r="Z20" s="438"/>
    </row>
    <row r="21" ht="15.75" customHeight="1">
      <c r="A21" s="442"/>
      <c r="B21" s="466"/>
      <c r="C21" s="231"/>
      <c r="D21" s="231"/>
      <c r="E21" s="231"/>
      <c r="F21" s="231"/>
      <c r="G21" s="231"/>
      <c r="H21" s="231"/>
      <c r="I21" s="231"/>
      <c r="J21" s="231"/>
      <c r="K21" s="231"/>
      <c r="L21" s="231"/>
      <c r="M21" s="465"/>
      <c r="N21" s="438"/>
      <c r="O21" s="438"/>
      <c r="P21" s="438"/>
      <c r="Q21" s="438"/>
      <c r="R21" s="438"/>
      <c r="S21" s="438"/>
      <c r="T21" s="438"/>
      <c r="U21" s="438"/>
      <c r="V21" s="438"/>
      <c r="W21" s="438"/>
      <c r="X21" s="438"/>
      <c r="Y21" s="438"/>
      <c r="Z21" s="438"/>
    </row>
    <row r="22" ht="15.75" customHeight="1">
      <c r="A22" s="447" t="s">
        <v>1241</v>
      </c>
      <c r="B22" s="467" t="s">
        <v>1242</v>
      </c>
      <c r="C22" s="231"/>
      <c r="D22" s="231"/>
      <c r="E22" s="231"/>
      <c r="F22" s="231"/>
      <c r="G22" s="231"/>
      <c r="H22" s="231"/>
      <c r="I22" s="231"/>
      <c r="J22" s="231"/>
      <c r="K22" s="231"/>
      <c r="L22" s="231"/>
      <c r="M22" s="465"/>
      <c r="N22" s="438"/>
      <c r="O22" s="438"/>
      <c r="P22" s="438"/>
      <c r="Q22" s="438"/>
      <c r="R22" s="438"/>
      <c r="S22" s="438"/>
      <c r="T22" s="438"/>
      <c r="U22" s="438"/>
      <c r="V22" s="438"/>
      <c r="W22" s="438"/>
      <c r="X22" s="438"/>
      <c r="Y22" s="438"/>
      <c r="Z22" s="438"/>
    </row>
    <row r="23" ht="15.75" customHeight="1">
      <c r="A23" s="468"/>
      <c r="B23" s="469"/>
      <c r="C23" s="470"/>
      <c r="D23" s="470"/>
      <c r="E23" s="470"/>
      <c r="F23" s="470"/>
      <c r="G23" s="470"/>
      <c r="H23" s="470"/>
      <c r="I23" s="470"/>
      <c r="J23" s="470"/>
      <c r="K23" s="470"/>
      <c r="L23" s="470"/>
      <c r="M23" s="471"/>
      <c r="N23" s="438"/>
      <c r="O23" s="438"/>
      <c r="P23" s="438"/>
      <c r="Q23" s="438"/>
      <c r="R23" s="438"/>
      <c r="S23" s="438"/>
      <c r="T23" s="438"/>
      <c r="U23" s="438"/>
      <c r="V23" s="438"/>
      <c r="W23" s="438"/>
      <c r="X23" s="438"/>
      <c r="Y23" s="438"/>
      <c r="Z23" s="438"/>
    </row>
    <row r="24" ht="15.75" customHeight="1">
      <c r="A24" s="438"/>
      <c r="B24" s="438"/>
      <c r="C24" s="438"/>
      <c r="D24" s="438"/>
      <c r="E24" s="438"/>
      <c r="F24" s="438"/>
      <c r="G24" s="438"/>
      <c r="H24" s="438"/>
      <c r="I24" s="438"/>
      <c r="J24" s="438"/>
      <c r="K24" s="438"/>
      <c r="L24" s="438"/>
      <c r="M24" s="438"/>
      <c r="N24" s="438"/>
      <c r="O24" s="438"/>
      <c r="P24" s="438"/>
      <c r="Q24" s="438"/>
      <c r="R24" s="438"/>
      <c r="S24" s="438"/>
      <c r="T24" s="438"/>
      <c r="U24" s="438"/>
      <c r="V24" s="438"/>
      <c r="W24" s="438"/>
      <c r="X24" s="438"/>
      <c r="Y24" s="438"/>
      <c r="Z24" s="438"/>
    </row>
    <row r="25" ht="15.75" customHeight="1">
      <c r="A25" s="438"/>
      <c r="B25" s="438"/>
      <c r="C25" s="438"/>
      <c r="D25" s="438"/>
      <c r="E25" s="438"/>
      <c r="F25" s="438"/>
      <c r="G25" s="438"/>
      <c r="H25" s="438"/>
      <c r="I25" s="438"/>
      <c r="J25" s="438"/>
      <c r="K25" s="438"/>
      <c r="L25" s="438"/>
      <c r="M25" s="438"/>
      <c r="N25" s="438"/>
      <c r="O25" s="438"/>
      <c r="P25" s="438"/>
      <c r="Q25" s="438"/>
      <c r="R25" s="438"/>
      <c r="S25" s="438"/>
      <c r="T25" s="438"/>
      <c r="U25" s="438"/>
      <c r="V25" s="438"/>
      <c r="W25" s="438"/>
      <c r="X25" s="438"/>
      <c r="Y25" s="438"/>
      <c r="Z25" s="438"/>
    </row>
    <row r="26" ht="15.75" customHeight="1">
      <c r="A26" s="438"/>
      <c r="B26" s="438"/>
      <c r="C26" s="438"/>
      <c r="D26" s="438"/>
      <c r="E26" s="438"/>
      <c r="F26" s="438"/>
      <c r="G26" s="438"/>
      <c r="H26" s="438"/>
      <c r="I26" s="438"/>
      <c r="J26" s="438"/>
      <c r="K26" s="438"/>
      <c r="L26" s="438"/>
      <c r="M26" s="438"/>
      <c r="N26" s="438"/>
      <c r="O26" s="438"/>
      <c r="P26" s="438"/>
      <c r="Q26" s="438"/>
      <c r="R26" s="438"/>
      <c r="S26" s="438"/>
      <c r="T26" s="438"/>
      <c r="U26" s="438"/>
      <c r="V26" s="438"/>
      <c r="W26" s="438"/>
      <c r="X26" s="438"/>
      <c r="Y26" s="438"/>
      <c r="Z26" s="438"/>
    </row>
    <row r="27" ht="15.75" customHeight="1">
      <c r="A27" s="438"/>
      <c r="B27" s="438"/>
      <c r="C27" s="438"/>
      <c r="D27" s="438"/>
      <c r="E27" s="438"/>
      <c r="F27" s="438"/>
      <c r="G27" s="438"/>
      <c r="H27" s="438"/>
      <c r="I27" s="438"/>
      <c r="J27" s="438"/>
      <c r="K27" s="438"/>
      <c r="L27" s="438"/>
      <c r="M27" s="438"/>
      <c r="N27" s="438"/>
      <c r="O27" s="438"/>
      <c r="P27" s="438"/>
      <c r="Q27" s="438"/>
      <c r="R27" s="438"/>
      <c r="S27" s="438"/>
      <c r="T27" s="438"/>
      <c r="U27" s="438"/>
      <c r="V27" s="438"/>
      <c r="W27" s="438"/>
      <c r="X27" s="438"/>
      <c r="Y27" s="438"/>
      <c r="Z27" s="438"/>
    </row>
    <row r="28" ht="15.75" customHeight="1">
      <c r="A28" s="438"/>
      <c r="B28" s="438"/>
      <c r="C28" s="438"/>
      <c r="D28" s="438"/>
      <c r="E28" s="438"/>
      <c r="F28" s="438"/>
      <c r="G28" s="438"/>
      <c r="H28" s="438"/>
      <c r="I28" s="438"/>
      <c r="J28" s="438"/>
      <c r="K28" s="438"/>
      <c r="L28" s="438"/>
      <c r="M28" s="438"/>
      <c r="N28" s="438"/>
      <c r="O28" s="438"/>
      <c r="P28" s="438"/>
      <c r="Q28" s="438"/>
      <c r="R28" s="438"/>
      <c r="S28" s="438"/>
      <c r="T28" s="438"/>
      <c r="U28" s="438"/>
      <c r="V28" s="438"/>
      <c r="W28" s="438"/>
      <c r="X28" s="438"/>
      <c r="Y28" s="438"/>
      <c r="Z28" s="438"/>
    </row>
    <row r="29" ht="15.75" customHeight="1">
      <c r="A29" s="438"/>
      <c r="B29" s="438"/>
      <c r="C29" s="438"/>
      <c r="D29" s="438"/>
      <c r="E29" s="438"/>
      <c r="F29" s="438"/>
      <c r="G29" s="438"/>
      <c r="H29" s="438"/>
      <c r="I29" s="438"/>
      <c r="J29" s="438"/>
      <c r="K29" s="438"/>
      <c r="L29" s="438"/>
      <c r="M29" s="438"/>
      <c r="N29" s="438"/>
      <c r="O29" s="438"/>
      <c r="P29" s="438"/>
      <c r="Q29" s="438"/>
      <c r="R29" s="438"/>
      <c r="S29" s="438"/>
      <c r="T29" s="438"/>
      <c r="U29" s="438"/>
      <c r="V29" s="438"/>
      <c r="W29" s="438"/>
      <c r="X29" s="438"/>
      <c r="Y29" s="438"/>
      <c r="Z29" s="438"/>
    </row>
    <row r="30" ht="15.75" customHeight="1">
      <c r="A30" s="438"/>
      <c r="B30" s="438"/>
      <c r="C30" s="438"/>
      <c r="D30" s="438"/>
      <c r="E30" s="438"/>
      <c r="F30" s="438"/>
      <c r="G30" s="438"/>
      <c r="H30" s="438"/>
      <c r="I30" s="438"/>
      <c r="J30" s="438"/>
      <c r="K30" s="438"/>
      <c r="L30" s="438"/>
      <c r="M30" s="438"/>
      <c r="N30" s="438"/>
      <c r="O30" s="438"/>
      <c r="P30" s="438"/>
      <c r="Q30" s="438"/>
      <c r="R30" s="438"/>
      <c r="S30" s="438"/>
      <c r="T30" s="438"/>
      <c r="U30" s="438"/>
      <c r="V30" s="438"/>
      <c r="W30" s="438"/>
      <c r="X30" s="438"/>
      <c r="Y30" s="438"/>
      <c r="Z30" s="438"/>
    </row>
    <row r="31" ht="15.75" customHeight="1">
      <c r="A31" s="438"/>
      <c r="B31" s="438"/>
      <c r="C31" s="438"/>
      <c r="D31" s="438"/>
      <c r="E31" s="438"/>
      <c r="F31" s="438"/>
      <c r="G31" s="438"/>
      <c r="H31" s="438"/>
      <c r="I31" s="438"/>
      <c r="J31" s="438"/>
      <c r="K31" s="438"/>
      <c r="L31" s="438"/>
      <c r="M31" s="438"/>
      <c r="N31" s="438"/>
      <c r="O31" s="438"/>
      <c r="P31" s="438"/>
      <c r="Q31" s="438"/>
      <c r="R31" s="438"/>
      <c r="S31" s="438"/>
      <c r="T31" s="438"/>
      <c r="U31" s="438"/>
      <c r="V31" s="438"/>
      <c r="W31" s="438"/>
      <c r="X31" s="438"/>
      <c r="Y31" s="438"/>
      <c r="Z31" s="438"/>
    </row>
    <row r="32" ht="15.75" customHeight="1">
      <c r="A32" s="438"/>
      <c r="B32" s="438"/>
      <c r="C32" s="438"/>
      <c r="D32" s="438"/>
      <c r="E32" s="438"/>
      <c r="F32" s="438"/>
      <c r="G32" s="438"/>
      <c r="H32" s="438"/>
      <c r="I32" s="438"/>
      <c r="J32" s="438"/>
      <c r="K32" s="438"/>
      <c r="L32" s="438"/>
      <c r="M32" s="438"/>
      <c r="N32" s="438"/>
      <c r="O32" s="438"/>
      <c r="P32" s="438"/>
      <c r="Q32" s="438"/>
      <c r="R32" s="438"/>
      <c r="S32" s="438"/>
      <c r="T32" s="438"/>
      <c r="U32" s="438"/>
      <c r="V32" s="438"/>
      <c r="W32" s="438"/>
      <c r="X32" s="438"/>
      <c r="Y32" s="438"/>
      <c r="Z32" s="438"/>
    </row>
    <row r="33" ht="15.75" customHeight="1">
      <c r="A33" s="438"/>
      <c r="B33" s="438"/>
      <c r="C33" s="438"/>
      <c r="D33" s="438"/>
      <c r="E33" s="438"/>
      <c r="F33" s="438"/>
      <c r="G33" s="438"/>
      <c r="H33" s="438"/>
      <c r="I33" s="438"/>
      <c r="J33" s="438"/>
      <c r="K33" s="438"/>
      <c r="L33" s="438"/>
      <c r="M33" s="438"/>
      <c r="N33" s="438"/>
      <c r="O33" s="438"/>
      <c r="P33" s="438"/>
      <c r="Q33" s="438"/>
      <c r="R33" s="438"/>
      <c r="S33" s="438"/>
      <c r="T33" s="438"/>
      <c r="U33" s="438"/>
      <c r="V33" s="438"/>
      <c r="W33" s="438"/>
      <c r="X33" s="438"/>
      <c r="Y33" s="438"/>
      <c r="Z33" s="438"/>
    </row>
    <row r="34" ht="15.75" customHeight="1">
      <c r="A34" s="438"/>
      <c r="B34" s="438"/>
      <c r="C34" s="438"/>
      <c r="D34" s="438"/>
      <c r="E34" s="438"/>
      <c r="F34" s="438"/>
      <c r="G34" s="438"/>
      <c r="H34" s="438"/>
      <c r="I34" s="438"/>
      <c r="J34" s="438"/>
      <c r="K34" s="438"/>
      <c r="L34" s="438"/>
      <c r="M34" s="438"/>
      <c r="N34" s="438"/>
      <c r="O34" s="438"/>
      <c r="P34" s="438"/>
      <c r="Q34" s="438"/>
      <c r="R34" s="438"/>
      <c r="S34" s="438"/>
      <c r="T34" s="438"/>
      <c r="U34" s="438"/>
      <c r="V34" s="438"/>
      <c r="W34" s="438"/>
      <c r="X34" s="438"/>
      <c r="Y34" s="438"/>
      <c r="Z34" s="438"/>
    </row>
    <row r="35" ht="15.75" customHeight="1">
      <c r="A35" s="438"/>
      <c r="B35" s="438"/>
      <c r="C35" s="438"/>
      <c r="D35" s="438"/>
      <c r="E35" s="438"/>
      <c r="F35" s="438"/>
      <c r="G35" s="438"/>
      <c r="H35" s="438"/>
      <c r="I35" s="438"/>
      <c r="J35" s="438"/>
      <c r="K35" s="438"/>
      <c r="L35" s="438"/>
      <c r="M35" s="438"/>
      <c r="N35" s="438"/>
      <c r="O35" s="438"/>
      <c r="P35" s="438"/>
      <c r="Q35" s="438"/>
      <c r="R35" s="438"/>
      <c r="S35" s="438"/>
      <c r="T35" s="438"/>
      <c r="U35" s="438"/>
      <c r="V35" s="438"/>
      <c r="W35" s="438"/>
      <c r="X35" s="438"/>
      <c r="Y35" s="438"/>
      <c r="Z35" s="438"/>
    </row>
    <row r="36" ht="15.75" customHeight="1">
      <c r="A36" s="438"/>
      <c r="B36" s="438"/>
      <c r="C36" s="438"/>
      <c r="D36" s="438"/>
      <c r="E36" s="438"/>
      <c r="F36" s="438"/>
      <c r="G36" s="438"/>
      <c r="H36" s="438"/>
      <c r="I36" s="438"/>
      <c r="J36" s="438"/>
      <c r="K36" s="438"/>
      <c r="L36" s="438"/>
      <c r="M36" s="438"/>
      <c r="N36" s="438"/>
      <c r="O36" s="438"/>
      <c r="P36" s="438"/>
      <c r="Q36" s="438"/>
      <c r="R36" s="438"/>
      <c r="S36" s="438"/>
      <c r="T36" s="438"/>
      <c r="U36" s="438"/>
      <c r="V36" s="438"/>
      <c r="W36" s="438"/>
      <c r="X36" s="438"/>
      <c r="Y36" s="438"/>
      <c r="Z36" s="438"/>
    </row>
    <row r="37" ht="15.75" customHeight="1">
      <c r="A37" s="438"/>
      <c r="B37" s="438"/>
      <c r="C37" s="438"/>
      <c r="D37" s="438"/>
      <c r="E37" s="438"/>
      <c r="F37" s="438"/>
      <c r="G37" s="438"/>
      <c r="H37" s="438"/>
      <c r="I37" s="438"/>
      <c r="J37" s="438"/>
      <c r="K37" s="438"/>
      <c r="L37" s="438"/>
      <c r="M37" s="438"/>
      <c r="N37" s="438"/>
      <c r="O37" s="438"/>
      <c r="P37" s="438"/>
      <c r="Q37" s="438"/>
      <c r="R37" s="438"/>
      <c r="S37" s="438"/>
      <c r="T37" s="438"/>
      <c r="U37" s="438"/>
      <c r="V37" s="438"/>
      <c r="W37" s="438"/>
      <c r="X37" s="438"/>
      <c r="Y37" s="438"/>
      <c r="Z37" s="438"/>
    </row>
    <row r="38" ht="15.75" customHeight="1">
      <c r="A38" s="438"/>
      <c r="B38" s="438"/>
      <c r="C38" s="438"/>
      <c r="D38" s="438"/>
      <c r="E38" s="438"/>
      <c r="F38" s="438"/>
      <c r="G38" s="438"/>
      <c r="H38" s="438"/>
      <c r="I38" s="438"/>
      <c r="J38" s="438"/>
      <c r="K38" s="438"/>
      <c r="L38" s="438"/>
      <c r="M38" s="438"/>
      <c r="N38" s="438"/>
      <c r="O38" s="438"/>
      <c r="P38" s="438"/>
      <c r="Q38" s="438"/>
      <c r="R38" s="438"/>
      <c r="S38" s="438"/>
      <c r="T38" s="438"/>
      <c r="U38" s="438"/>
      <c r="V38" s="438"/>
      <c r="W38" s="438"/>
      <c r="X38" s="438"/>
      <c r="Y38" s="438"/>
      <c r="Z38" s="438"/>
    </row>
    <row r="39" ht="15.75" customHeight="1">
      <c r="A39" s="438"/>
      <c r="B39" s="438"/>
      <c r="C39" s="438"/>
      <c r="D39" s="438"/>
      <c r="E39" s="438"/>
      <c r="F39" s="438"/>
      <c r="G39" s="438"/>
      <c r="H39" s="438"/>
      <c r="I39" s="438"/>
      <c r="J39" s="438"/>
      <c r="K39" s="438"/>
      <c r="L39" s="438"/>
      <c r="M39" s="438"/>
      <c r="N39" s="438"/>
      <c r="O39" s="438"/>
      <c r="P39" s="438"/>
      <c r="Q39" s="438"/>
      <c r="R39" s="438"/>
      <c r="S39" s="438"/>
      <c r="T39" s="438"/>
      <c r="U39" s="438"/>
      <c r="V39" s="438"/>
      <c r="W39" s="438"/>
      <c r="X39" s="438"/>
      <c r="Y39" s="438"/>
      <c r="Z39" s="438"/>
    </row>
    <row r="40" ht="15.75" customHeight="1">
      <c r="A40" s="438"/>
      <c r="B40" s="438"/>
      <c r="C40" s="438"/>
      <c r="D40" s="438"/>
      <c r="E40" s="438"/>
      <c r="F40" s="438"/>
      <c r="G40" s="438"/>
      <c r="H40" s="438"/>
      <c r="I40" s="438"/>
      <c r="J40" s="438"/>
      <c r="K40" s="438"/>
      <c r="L40" s="438"/>
      <c r="M40" s="438"/>
      <c r="N40" s="438"/>
      <c r="O40" s="438"/>
      <c r="P40" s="438"/>
      <c r="Q40" s="438"/>
      <c r="R40" s="438"/>
      <c r="S40" s="438"/>
      <c r="T40" s="438"/>
      <c r="U40" s="438"/>
      <c r="V40" s="438"/>
      <c r="W40" s="438"/>
      <c r="X40" s="438"/>
      <c r="Y40" s="438"/>
      <c r="Z40" s="438"/>
    </row>
    <row r="41" ht="15.75" customHeight="1">
      <c r="A41" s="438"/>
      <c r="B41" s="438"/>
      <c r="C41" s="438"/>
      <c r="D41" s="438"/>
      <c r="E41" s="438"/>
      <c r="F41" s="438"/>
      <c r="G41" s="438"/>
      <c r="H41" s="438"/>
      <c r="I41" s="438"/>
      <c r="J41" s="438"/>
      <c r="K41" s="438"/>
      <c r="L41" s="438"/>
      <c r="M41" s="438"/>
      <c r="N41" s="438"/>
      <c r="O41" s="438"/>
      <c r="P41" s="438"/>
      <c r="Q41" s="438"/>
      <c r="R41" s="438"/>
      <c r="S41" s="438"/>
      <c r="T41" s="438"/>
      <c r="U41" s="438"/>
      <c r="V41" s="438"/>
      <c r="W41" s="438"/>
      <c r="X41" s="438"/>
      <c r="Y41" s="438"/>
      <c r="Z41" s="438"/>
    </row>
    <row r="42" ht="15.75" customHeight="1">
      <c r="A42" s="438"/>
      <c r="B42" s="438"/>
      <c r="C42" s="438"/>
      <c r="D42" s="438"/>
      <c r="E42" s="438"/>
      <c r="F42" s="438"/>
      <c r="G42" s="438"/>
      <c r="H42" s="438"/>
      <c r="I42" s="438"/>
      <c r="J42" s="438"/>
      <c r="K42" s="438"/>
      <c r="L42" s="438"/>
      <c r="M42" s="438"/>
      <c r="N42" s="438"/>
      <c r="O42" s="438"/>
      <c r="P42" s="438"/>
      <c r="Q42" s="438"/>
      <c r="R42" s="438"/>
      <c r="S42" s="438"/>
      <c r="T42" s="438"/>
      <c r="U42" s="438"/>
      <c r="V42" s="438"/>
      <c r="W42" s="438"/>
      <c r="X42" s="438"/>
      <c r="Y42" s="438"/>
      <c r="Z42" s="438"/>
    </row>
    <row r="43" ht="15.75" customHeight="1">
      <c r="A43" s="438"/>
      <c r="B43" s="438"/>
      <c r="C43" s="438"/>
      <c r="D43" s="438"/>
      <c r="E43" s="438"/>
      <c r="F43" s="438"/>
      <c r="G43" s="438"/>
      <c r="H43" s="438"/>
      <c r="I43" s="438"/>
      <c r="J43" s="438"/>
      <c r="K43" s="438"/>
      <c r="L43" s="438"/>
      <c r="M43" s="438"/>
      <c r="N43" s="438"/>
      <c r="O43" s="438"/>
      <c r="P43" s="438"/>
      <c r="Q43" s="438"/>
      <c r="R43" s="438"/>
      <c r="S43" s="438"/>
      <c r="T43" s="438"/>
      <c r="U43" s="438"/>
      <c r="V43" s="438"/>
      <c r="W43" s="438"/>
      <c r="X43" s="438"/>
      <c r="Y43" s="438"/>
      <c r="Z43" s="438"/>
    </row>
    <row r="44" ht="15.75" customHeight="1">
      <c r="A44" s="438"/>
      <c r="B44" s="438"/>
      <c r="C44" s="438"/>
      <c r="D44" s="438"/>
      <c r="E44" s="438"/>
      <c r="F44" s="438"/>
      <c r="G44" s="438"/>
      <c r="H44" s="438"/>
      <c r="I44" s="438"/>
      <c r="J44" s="438"/>
      <c r="K44" s="438"/>
      <c r="L44" s="438"/>
      <c r="M44" s="438"/>
      <c r="N44" s="438"/>
      <c r="O44" s="438"/>
      <c r="P44" s="438"/>
      <c r="Q44" s="438"/>
      <c r="R44" s="438"/>
      <c r="S44" s="438"/>
      <c r="T44" s="438"/>
      <c r="U44" s="438"/>
      <c r="V44" s="438"/>
      <c r="W44" s="438"/>
      <c r="X44" s="438"/>
      <c r="Y44" s="438"/>
      <c r="Z44" s="438"/>
    </row>
    <row r="45" ht="15.75" customHeight="1">
      <c r="A45" s="438"/>
      <c r="B45" s="438"/>
      <c r="C45" s="438"/>
      <c r="D45" s="438"/>
      <c r="E45" s="438"/>
      <c r="F45" s="438"/>
      <c r="G45" s="438"/>
      <c r="H45" s="438"/>
      <c r="I45" s="438"/>
      <c r="J45" s="438"/>
      <c r="K45" s="438"/>
      <c r="L45" s="438"/>
      <c r="M45" s="438"/>
      <c r="N45" s="438"/>
      <c r="O45" s="438"/>
      <c r="P45" s="438"/>
      <c r="Q45" s="438"/>
      <c r="R45" s="438"/>
      <c r="S45" s="438"/>
      <c r="T45" s="438"/>
      <c r="U45" s="438"/>
      <c r="V45" s="438"/>
      <c r="W45" s="438"/>
      <c r="X45" s="438"/>
      <c r="Y45" s="438"/>
      <c r="Z45" s="438"/>
    </row>
    <row r="46" ht="15.75" customHeight="1">
      <c r="A46" s="438"/>
      <c r="B46" s="438"/>
      <c r="C46" s="438"/>
      <c r="D46" s="438"/>
      <c r="E46" s="438"/>
      <c r="F46" s="438"/>
      <c r="G46" s="438"/>
      <c r="H46" s="438"/>
      <c r="I46" s="438"/>
      <c r="J46" s="438"/>
      <c r="K46" s="438"/>
      <c r="L46" s="438"/>
      <c r="M46" s="438"/>
      <c r="N46" s="438"/>
      <c r="O46" s="438"/>
      <c r="P46" s="438"/>
      <c r="Q46" s="438"/>
      <c r="R46" s="438"/>
      <c r="S46" s="438"/>
      <c r="T46" s="438"/>
      <c r="U46" s="438"/>
      <c r="V46" s="438"/>
      <c r="W46" s="438"/>
      <c r="X46" s="438"/>
      <c r="Y46" s="438"/>
      <c r="Z46" s="438"/>
    </row>
    <row r="47" ht="15.75" customHeight="1">
      <c r="A47" s="438"/>
      <c r="B47" s="438"/>
      <c r="C47" s="438"/>
      <c r="D47" s="438"/>
      <c r="E47" s="438"/>
      <c r="F47" s="438"/>
      <c r="G47" s="438"/>
      <c r="H47" s="438"/>
      <c r="I47" s="438"/>
      <c r="J47" s="438"/>
      <c r="K47" s="438"/>
      <c r="L47" s="438"/>
      <c r="M47" s="438"/>
      <c r="N47" s="438"/>
      <c r="O47" s="438"/>
      <c r="P47" s="438"/>
      <c r="Q47" s="438"/>
      <c r="R47" s="438"/>
      <c r="S47" s="438"/>
      <c r="T47" s="438"/>
      <c r="U47" s="438"/>
      <c r="V47" s="438"/>
      <c r="W47" s="438"/>
      <c r="X47" s="438"/>
      <c r="Y47" s="438"/>
      <c r="Z47" s="438"/>
    </row>
    <row r="48" ht="15.75" customHeight="1">
      <c r="A48" s="438"/>
      <c r="B48" s="438"/>
      <c r="C48" s="438"/>
      <c r="D48" s="438"/>
      <c r="E48" s="438"/>
      <c r="F48" s="438"/>
      <c r="G48" s="438"/>
      <c r="H48" s="438"/>
      <c r="I48" s="438"/>
      <c r="J48" s="438"/>
      <c r="K48" s="438"/>
      <c r="L48" s="438"/>
      <c r="M48" s="438"/>
      <c r="N48" s="438"/>
      <c r="O48" s="438"/>
      <c r="P48" s="438"/>
      <c r="Q48" s="438"/>
      <c r="R48" s="438"/>
      <c r="S48" s="438"/>
      <c r="T48" s="438"/>
      <c r="U48" s="438"/>
      <c r="V48" s="438"/>
      <c r="W48" s="438"/>
      <c r="X48" s="438"/>
      <c r="Y48" s="438"/>
      <c r="Z48" s="438"/>
    </row>
    <row r="49" ht="15.75" customHeight="1">
      <c r="A49" s="438"/>
      <c r="B49" s="438"/>
      <c r="C49" s="438"/>
      <c r="D49" s="438"/>
      <c r="E49" s="438"/>
      <c r="F49" s="438"/>
      <c r="G49" s="438"/>
      <c r="H49" s="438"/>
      <c r="I49" s="438"/>
      <c r="J49" s="438"/>
      <c r="K49" s="438"/>
      <c r="L49" s="438"/>
      <c r="M49" s="438"/>
      <c r="N49" s="438"/>
      <c r="O49" s="438"/>
      <c r="P49" s="438"/>
      <c r="Q49" s="438"/>
      <c r="R49" s="438"/>
      <c r="S49" s="438"/>
      <c r="T49" s="438"/>
      <c r="U49" s="438"/>
      <c r="V49" s="438"/>
      <c r="W49" s="438"/>
      <c r="X49" s="438"/>
      <c r="Y49" s="438"/>
      <c r="Z49" s="438"/>
    </row>
    <row r="50" ht="15.75" customHeight="1">
      <c r="A50" s="438"/>
      <c r="B50" s="438"/>
      <c r="C50" s="438"/>
      <c r="D50" s="438"/>
      <c r="E50" s="438"/>
      <c r="F50" s="438"/>
      <c r="G50" s="438"/>
      <c r="H50" s="438"/>
      <c r="I50" s="438"/>
      <c r="J50" s="438"/>
      <c r="K50" s="438"/>
      <c r="L50" s="438"/>
      <c r="M50" s="438"/>
      <c r="N50" s="438"/>
      <c r="O50" s="438"/>
      <c r="P50" s="438"/>
      <c r="Q50" s="438"/>
      <c r="R50" s="438"/>
      <c r="S50" s="438"/>
      <c r="T50" s="438"/>
      <c r="U50" s="438"/>
      <c r="V50" s="438"/>
      <c r="W50" s="438"/>
      <c r="X50" s="438"/>
      <c r="Y50" s="438"/>
      <c r="Z50" s="438"/>
    </row>
    <row r="51" ht="15.75" customHeight="1">
      <c r="A51" s="438"/>
      <c r="B51" s="438"/>
      <c r="C51" s="438"/>
      <c r="D51" s="438"/>
      <c r="E51" s="438"/>
      <c r="F51" s="438"/>
      <c r="G51" s="438"/>
      <c r="H51" s="438"/>
      <c r="I51" s="438"/>
      <c r="J51" s="438"/>
      <c r="K51" s="438"/>
      <c r="L51" s="438"/>
      <c r="M51" s="438"/>
      <c r="N51" s="438"/>
      <c r="O51" s="438"/>
      <c r="P51" s="438"/>
      <c r="Q51" s="438"/>
      <c r="R51" s="438"/>
      <c r="S51" s="438"/>
      <c r="T51" s="438"/>
      <c r="U51" s="438"/>
      <c r="V51" s="438"/>
      <c r="W51" s="438"/>
      <c r="X51" s="438"/>
      <c r="Y51" s="438"/>
      <c r="Z51" s="438"/>
    </row>
    <row r="52" ht="15.75" customHeight="1">
      <c r="A52" s="438"/>
      <c r="B52" s="438"/>
      <c r="C52" s="438"/>
      <c r="D52" s="438"/>
      <c r="E52" s="438"/>
      <c r="F52" s="438"/>
      <c r="G52" s="438"/>
      <c r="H52" s="438"/>
      <c r="I52" s="438"/>
      <c r="J52" s="438"/>
      <c r="K52" s="438"/>
      <c r="L52" s="438"/>
      <c r="M52" s="438"/>
      <c r="N52" s="438"/>
      <c r="O52" s="438"/>
      <c r="P52" s="438"/>
      <c r="Q52" s="438"/>
      <c r="R52" s="438"/>
      <c r="S52" s="438"/>
      <c r="T52" s="438"/>
      <c r="U52" s="438"/>
      <c r="V52" s="438"/>
      <c r="W52" s="438"/>
      <c r="X52" s="438"/>
      <c r="Y52" s="438"/>
      <c r="Z52" s="438"/>
    </row>
    <row r="53" ht="15.75" customHeight="1">
      <c r="A53" s="438"/>
      <c r="B53" s="438"/>
      <c r="C53" s="438"/>
      <c r="D53" s="438"/>
      <c r="E53" s="438"/>
      <c r="F53" s="438"/>
      <c r="G53" s="438"/>
      <c r="H53" s="438"/>
      <c r="I53" s="438"/>
      <c r="J53" s="438"/>
      <c r="K53" s="438"/>
      <c r="L53" s="438"/>
      <c r="M53" s="438"/>
      <c r="N53" s="438"/>
      <c r="O53" s="438"/>
      <c r="P53" s="438"/>
      <c r="Q53" s="438"/>
      <c r="R53" s="438"/>
      <c r="S53" s="438"/>
      <c r="T53" s="438"/>
      <c r="U53" s="438"/>
      <c r="V53" s="438"/>
      <c r="W53" s="438"/>
      <c r="X53" s="438"/>
      <c r="Y53" s="438"/>
      <c r="Z53" s="438"/>
    </row>
    <row r="54" ht="15.75" customHeight="1">
      <c r="A54" s="438"/>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row>
    <row r="55" ht="15.75" customHeight="1">
      <c r="A55" s="438"/>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row>
    <row r="56" ht="19.5" customHeight="1">
      <c r="A56" s="438"/>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8"/>
    </row>
    <row r="57" ht="19.5" customHeight="1">
      <c r="A57" s="438"/>
      <c r="B57" s="438"/>
      <c r="C57" s="438"/>
      <c r="D57" s="438"/>
      <c r="E57" s="438"/>
      <c r="F57" s="438"/>
      <c r="G57" s="438"/>
      <c r="H57" s="438"/>
      <c r="I57" s="438"/>
      <c r="J57" s="438"/>
      <c r="K57" s="438"/>
      <c r="L57" s="438"/>
      <c r="M57" s="438"/>
      <c r="N57" s="438"/>
      <c r="O57" s="438"/>
      <c r="P57" s="438"/>
      <c r="Q57" s="438"/>
      <c r="R57" s="438"/>
      <c r="S57" s="438"/>
      <c r="T57" s="438"/>
      <c r="U57" s="438"/>
      <c r="V57" s="438"/>
      <c r="W57" s="438"/>
      <c r="X57" s="438"/>
      <c r="Y57" s="438"/>
      <c r="Z57" s="438"/>
    </row>
    <row r="58" ht="15.75" customHeight="1">
      <c r="A58" s="438"/>
      <c r="B58" s="438"/>
      <c r="C58" s="438"/>
      <c r="D58" s="438"/>
      <c r="E58" s="438"/>
      <c r="F58" s="438"/>
      <c r="G58" s="438"/>
      <c r="H58" s="438"/>
      <c r="I58" s="438"/>
      <c r="J58" s="438"/>
      <c r="K58" s="438"/>
      <c r="L58" s="438"/>
      <c r="M58" s="438"/>
      <c r="N58" s="438"/>
      <c r="O58" s="438"/>
      <c r="P58" s="438"/>
      <c r="Q58" s="438"/>
      <c r="R58" s="438"/>
      <c r="S58" s="438"/>
      <c r="T58" s="438"/>
      <c r="U58" s="438"/>
      <c r="V58" s="438"/>
      <c r="W58" s="438"/>
      <c r="X58" s="438"/>
      <c r="Y58" s="438"/>
      <c r="Z58" s="438"/>
    </row>
    <row r="59" ht="15.75" customHeight="1">
      <c r="A59" s="438"/>
      <c r="B59" s="438"/>
      <c r="C59" s="438"/>
      <c r="D59" s="438"/>
      <c r="E59" s="438"/>
      <c r="F59" s="438"/>
      <c r="G59" s="438"/>
      <c r="H59" s="438"/>
      <c r="I59" s="438"/>
      <c r="J59" s="438"/>
      <c r="K59" s="438"/>
      <c r="L59" s="438"/>
      <c r="M59" s="438"/>
      <c r="N59" s="438"/>
      <c r="O59" s="438"/>
      <c r="P59" s="438"/>
      <c r="Q59" s="438"/>
      <c r="R59" s="438"/>
      <c r="S59" s="438"/>
      <c r="T59" s="438"/>
      <c r="U59" s="438"/>
      <c r="V59" s="438"/>
      <c r="W59" s="438"/>
      <c r="X59" s="438"/>
      <c r="Y59" s="438"/>
      <c r="Z59" s="438"/>
    </row>
    <row r="60" ht="15.75" customHeight="1">
      <c r="A60" s="438"/>
      <c r="B60" s="438"/>
      <c r="C60" s="438"/>
      <c r="D60" s="438"/>
      <c r="E60" s="438"/>
      <c r="F60" s="438"/>
      <c r="G60" s="438"/>
      <c r="H60" s="438"/>
      <c r="I60" s="438"/>
      <c r="J60" s="438"/>
      <c r="K60" s="438"/>
      <c r="L60" s="438"/>
      <c r="M60" s="438"/>
      <c r="N60" s="438"/>
      <c r="O60" s="438"/>
      <c r="P60" s="438"/>
      <c r="Q60" s="438"/>
      <c r="R60" s="438"/>
      <c r="S60" s="438"/>
      <c r="T60" s="438"/>
      <c r="U60" s="438"/>
      <c r="V60" s="438"/>
      <c r="W60" s="438"/>
      <c r="X60" s="438"/>
      <c r="Y60" s="438"/>
      <c r="Z60" s="438"/>
    </row>
    <row r="61" ht="15.75" customHeight="1">
      <c r="A61" s="438"/>
      <c r="B61" s="438"/>
      <c r="C61" s="438"/>
      <c r="D61" s="438"/>
      <c r="E61" s="438"/>
      <c r="F61" s="438"/>
      <c r="G61" s="438"/>
      <c r="H61" s="438"/>
      <c r="I61" s="438"/>
      <c r="J61" s="438"/>
      <c r="K61" s="438"/>
      <c r="L61" s="438"/>
      <c r="M61" s="438"/>
      <c r="N61" s="438"/>
      <c r="O61" s="438"/>
      <c r="P61" s="438"/>
      <c r="Q61" s="438"/>
      <c r="R61" s="438"/>
      <c r="S61" s="438"/>
      <c r="T61" s="438"/>
      <c r="U61" s="438"/>
      <c r="V61" s="438"/>
      <c r="W61" s="438"/>
      <c r="X61" s="438"/>
      <c r="Y61" s="438"/>
      <c r="Z61" s="438"/>
    </row>
    <row r="62" ht="15.75" customHeight="1">
      <c r="A62" s="438"/>
      <c r="B62" s="438"/>
      <c r="C62" s="438"/>
      <c r="D62" s="438"/>
      <c r="E62" s="438"/>
      <c r="F62" s="438"/>
      <c r="G62" s="438"/>
      <c r="H62" s="438"/>
      <c r="I62" s="438"/>
      <c r="J62" s="438"/>
      <c r="K62" s="438"/>
      <c r="L62" s="438"/>
      <c r="M62" s="438"/>
      <c r="N62" s="438"/>
      <c r="O62" s="438"/>
      <c r="P62" s="438"/>
      <c r="Q62" s="438"/>
      <c r="R62" s="438"/>
      <c r="S62" s="438"/>
      <c r="T62" s="438"/>
      <c r="U62" s="438"/>
      <c r="V62" s="438"/>
      <c r="W62" s="438"/>
      <c r="X62" s="438"/>
      <c r="Y62" s="438"/>
      <c r="Z62" s="438"/>
    </row>
    <row r="63" ht="15.75" customHeight="1">
      <c r="A63" s="438"/>
      <c r="B63" s="438"/>
      <c r="C63" s="438"/>
      <c r="D63" s="438"/>
      <c r="E63" s="438"/>
      <c r="F63" s="438"/>
      <c r="G63" s="438"/>
      <c r="H63" s="438"/>
      <c r="I63" s="438"/>
      <c r="J63" s="438"/>
      <c r="K63" s="438"/>
      <c r="L63" s="438"/>
      <c r="M63" s="438"/>
      <c r="N63" s="438"/>
      <c r="O63" s="438"/>
      <c r="P63" s="438"/>
      <c r="Q63" s="438"/>
      <c r="R63" s="438"/>
      <c r="S63" s="438"/>
      <c r="T63" s="438"/>
      <c r="U63" s="438"/>
      <c r="V63" s="438"/>
      <c r="W63" s="438"/>
      <c r="X63" s="438"/>
      <c r="Y63" s="438"/>
      <c r="Z63" s="438"/>
    </row>
    <row r="64" ht="15.75" customHeight="1">
      <c r="A64" s="438"/>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row>
    <row r="65" ht="15.75" customHeight="1">
      <c r="A65" s="438"/>
      <c r="B65" s="438"/>
      <c r="C65" s="438"/>
      <c r="D65" s="438"/>
      <c r="E65" s="438"/>
      <c r="F65" s="438"/>
      <c r="G65" s="438"/>
      <c r="H65" s="438"/>
      <c r="I65" s="438"/>
      <c r="J65" s="438"/>
      <c r="K65" s="438"/>
      <c r="L65" s="438"/>
      <c r="M65" s="438"/>
      <c r="N65" s="438"/>
      <c r="O65" s="438"/>
      <c r="P65" s="438"/>
      <c r="Q65" s="438"/>
      <c r="R65" s="438"/>
      <c r="S65" s="438"/>
      <c r="T65" s="438"/>
      <c r="U65" s="438"/>
      <c r="V65" s="438"/>
      <c r="W65" s="438"/>
      <c r="X65" s="438"/>
      <c r="Y65" s="438"/>
      <c r="Z65" s="438"/>
    </row>
    <row r="66" ht="15.75" customHeight="1">
      <c r="A66" s="438"/>
      <c r="B66" s="438"/>
      <c r="C66" s="438"/>
      <c r="D66" s="438"/>
      <c r="E66" s="438"/>
      <c r="F66" s="438"/>
      <c r="G66" s="438"/>
      <c r="H66" s="438"/>
      <c r="I66" s="438"/>
      <c r="J66" s="438"/>
      <c r="K66" s="438"/>
      <c r="L66" s="438"/>
      <c r="M66" s="438"/>
      <c r="N66" s="438"/>
      <c r="O66" s="438"/>
      <c r="P66" s="438"/>
      <c r="Q66" s="438"/>
      <c r="R66" s="438"/>
      <c r="S66" s="438"/>
      <c r="T66" s="438"/>
      <c r="U66" s="438"/>
      <c r="V66" s="438"/>
      <c r="W66" s="438"/>
      <c r="X66" s="438"/>
      <c r="Y66" s="438"/>
      <c r="Z66" s="438"/>
    </row>
    <row r="67" ht="15.75" customHeight="1">
      <c r="A67" s="438"/>
      <c r="B67" s="438"/>
      <c r="C67" s="438"/>
      <c r="D67" s="438"/>
      <c r="E67" s="438"/>
      <c r="F67" s="438"/>
      <c r="G67" s="438"/>
      <c r="H67" s="438"/>
      <c r="I67" s="438"/>
      <c r="J67" s="438"/>
      <c r="K67" s="438"/>
      <c r="L67" s="438"/>
      <c r="M67" s="438"/>
      <c r="N67" s="438"/>
      <c r="O67" s="438"/>
      <c r="P67" s="438"/>
      <c r="Q67" s="438"/>
      <c r="R67" s="438"/>
      <c r="S67" s="438"/>
      <c r="T67" s="438"/>
      <c r="U67" s="438"/>
      <c r="V67" s="438"/>
      <c r="W67" s="438"/>
      <c r="X67" s="438"/>
      <c r="Y67" s="438"/>
      <c r="Z67" s="438"/>
    </row>
    <row r="68" ht="15.75" customHeight="1">
      <c r="A68" s="438"/>
      <c r="B68" s="438"/>
      <c r="C68" s="438"/>
      <c r="D68" s="438"/>
      <c r="E68" s="438"/>
      <c r="F68" s="438"/>
      <c r="G68" s="438"/>
      <c r="H68" s="438"/>
      <c r="I68" s="438"/>
      <c r="J68" s="438"/>
      <c r="K68" s="438"/>
      <c r="L68" s="438"/>
      <c r="M68" s="438"/>
      <c r="N68" s="438"/>
      <c r="O68" s="438"/>
      <c r="P68" s="438"/>
      <c r="Q68" s="438"/>
      <c r="R68" s="438"/>
      <c r="S68" s="438"/>
      <c r="T68" s="438"/>
      <c r="U68" s="438"/>
      <c r="V68" s="438"/>
      <c r="W68" s="438"/>
      <c r="X68" s="438"/>
      <c r="Y68" s="438"/>
      <c r="Z68" s="438"/>
    </row>
    <row r="69" ht="15.75" customHeight="1">
      <c r="A69" s="438"/>
      <c r="B69" s="438"/>
      <c r="C69" s="438"/>
      <c r="D69" s="438"/>
      <c r="E69" s="438"/>
      <c r="F69" s="438"/>
      <c r="G69" s="438"/>
      <c r="H69" s="438"/>
      <c r="I69" s="438"/>
      <c r="J69" s="438"/>
      <c r="K69" s="438"/>
      <c r="L69" s="438"/>
      <c r="M69" s="438"/>
      <c r="N69" s="438"/>
      <c r="O69" s="438"/>
      <c r="P69" s="438"/>
      <c r="Q69" s="438"/>
      <c r="R69" s="438"/>
      <c r="S69" s="438"/>
      <c r="T69" s="438"/>
      <c r="U69" s="438"/>
      <c r="V69" s="438"/>
      <c r="W69" s="438"/>
      <c r="X69" s="438"/>
      <c r="Y69" s="438"/>
      <c r="Z69" s="438"/>
    </row>
    <row r="70" ht="15.75" customHeight="1">
      <c r="A70" s="438"/>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row>
    <row r="71" ht="15.75" customHeight="1">
      <c r="A71" s="438"/>
      <c r="B71" s="438"/>
      <c r="C71" s="438"/>
      <c r="D71" s="438"/>
      <c r="E71" s="438"/>
      <c r="F71" s="438"/>
      <c r="G71" s="438"/>
      <c r="H71" s="438"/>
      <c r="I71" s="438"/>
      <c r="J71" s="438"/>
      <c r="K71" s="438"/>
      <c r="L71" s="438"/>
      <c r="M71" s="438"/>
      <c r="N71" s="438"/>
      <c r="O71" s="438"/>
      <c r="P71" s="438"/>
      <c r="Q71" s="438"/>
      <c r="R71" s="438"/>
      <c r="S71" s="438"/>
      <c r="T71" s="438"/>
      <c r="U71" s="438"/>
      <c r="V71" s="438"/>
      <c r="W71" s="438"/>
      <c r="X71" s="438"/>
      <c r="Y71" s="438"/>
      <c r="Z71" s="438"/>
    </row>
    <row r="72" ht="15.75" customHeight="1">
      <c r="A72" s="438"/>
      <c r="B72" s="438"/>
      <c r="C72" s="438"/>
      <c r="D72" s="438"/>
      <c r="E72" s="438"/>
      <c r="F72" s="438"/>
      <c r="G72" s="438"/>
      <c r="H72" s="438"/>
      <c r="I72" s="438"/>
      <c r="J72" s="438"/>
      <c r="K72" s="438"/>
      <c r="L72" s="438"/>
      <c r="M72" s="438"/>
      <c r="N72" s="438"/>
      <c r="O72" s="438"/>
      <c r="P72" s="438"/>
      <c r="Q72" s="438"/>
      <c r="R72" s="438"/>
      <c r="S72" s="438"/>
      <c r="T72" s="438"/>
      <c r="U72" s="438"/>
      <c r="V72" s="438"/>
      <c r="W72" s="438"/>
      <c r="X72" s="438"/>
      <c r="Y72" s="438"/>
      <c r="Z72" s="438"/>
    </row>
    <row r="73" ht="15.75" customHeight="1">
      <c r="A73" s="438"/>
      <c r="B73" s="438"/>
      <c r="C73" s="438"/>
      <c r="D73" s="438"/>
      <c r="E73" s="438"/>
      <c r="F73" s="438"/>
      <c r="G73" s="438"/>
      <c r="H73" s="438"/>
      <c r="I73" s="438"/>
      <c r="J73" s="438"/>
      <c r="K73" s="438"/>
      <c r="L73" s="438"/>
      <c r="M73" s="438"/>
      <c r="N73" s="438"/>
      <c r="O73" s="438"/>
      <c r="P73" s="438"/>
      <c r="Q73" s="438"/>
      <c r="R73" s="438"/>
      <c r="S73" s="438"/>
      <c r="T73" s="438"/>
      <c r="U73" s="438"/>
      <c r="V73" s="438"/>
      <c r="W73" s="438"/>
      <c r="X73" s="438"/>
      <c r="Y73" s="438"/>
      <c r="Z73" s="438"/>
    </row>
    <row r="74" ht="15.75" customHeight="1">
      <c r="A74" s="438"/>
      <c r="B74" s="438"/>
      <c r="C74" s="438"/>
      <c r="D74" s="438"/>
      <c r="E74" s="438"/>
      <c r="F74" s="438"/>
      <c r="G74" s="438"/>
      <c r="H74" s="438"/>
      <c r="I74" s="438"/>
      <c r="J74" s="438"/>
      <c r="K74" s="438"/>
      <c r="L74" s="438"/>
      <c r="M74" s="438"/>
      <c r="N74" s="438"/>
      <c r="O74" s="438"/>
      <c r="P74" s="438"/>
      <c r="Q74" s="438"/>
      <c r="R74" s="438"/>
      <c r="S74" s="438"/>
      <c r="T74" s="438"/>
      <c r="U74" s="438"/>
      <c r="V74" s="438"/>
      <c r="W74" s="438"/>
      <c r="X74" s="438"/>
      <c r="Y74" s="438"/>
      <c r="Z74" s="438"/>
    </row>
    <row r="75" ht="15.75" customHeight="1">
      <c r="A75" s="438"/>
      <c r="B75" s="438"/>
      <c r="C75" s="438"/>
      <c r="D75" s="438"/>
      <c r="E75" s="438"/>
      <c r="F75" s="438"/>
      <c r="G75" s="438"/>
      <c r="H75" s="438"/>
      <c r="I75" s="438"/>
      <c r="J75" s="438"/>
      <c r="K75" s="438"/>
      <c r="L75" s="438"/>
      <c r="M75" s="438"/>
      <c r="N75" s="438"/>
      <c r="O75" s="438"/>
      <c r="P75" s="438"/>
      <c r="Q75" s="438"/>
      <c r="R75" s="438"/>
      <c r="S75" s="438"/>
      <c r="T75" s="438"/>
      <c r="U75" s="438"/>
      <c r="V75" s="438"/>
      <c r="W75" s="438"/>
      <c r="X75" s="438"/>
      <c r="Y75" s="438"/>
      <c r="Z75" s="438"/>
    </row>
    <row r="76" ht="15.75" customHeight="1">
      <c r="A76" s="438"/>
      <c r="B76" s="438"/>
      <c r="C76" s="438"/>
      <c r="D76" s="438"/>
      <c r="E76" s="438"/>
      <c r="F76" s="438"/>
      <c r="G76" s="438"/>
      <c r="H76" s="438"/>
      <c r="I76" s="438"/>
      <c r="J76" s="438"/>
      <c r="K76" s="438"/>
      <c r="L76" s="438"/>
      <c r="M76" s="438"/>
      <c r="N76" s="438"/>
      <c r="O76" s="438"/>
      <c r="P76" s="438"/>
      <c r="Q76" s="438"/>
      <c r="R76" s="438"/>
      <c r="S76" s="438"/>
      <c r="T76" s="438"/>
      <c r="U76" s="438"/>
      <c r="V76" s="438"/>
      <c r="W76" s="438"/>
      <c r="X76" s="438"/>
      <c r="Y76" s="438"/>
      <c r="Z76" s="438"/>
    </row>
    <row r="77" ht="15.75" customHeight="1">
      <c r="A77" s="438"/>
      <c r="B77" s="438"/>
      <c r="C77" s="438"/>
      <c r="D77" s="438"/>
      <c r="E77" s="438"/>
      <c r="F77" s="438"/>
      <c r="G77" s="438"/>
      <c r="H77" s="438"/>
      <c r="I77" s="438"/>
      <c r="J77" s="438"/>
      <c r="K77" s="438"/>
      <c r="L77" s="438"/>
      <c r="M77" s="438"/>
      <c r="N77" s="438"/>
      <c r="O77" s="438"/>
      <c r="P77" s="438"/>
      <c r="Q77" s="438"/>
      <c r="R77" s="438"/>
      <c r="S77" s="438"/>
      <c r="T77" s="438"/>
      <c r="U77" s="438"/>
      <c r="V77" s="438"/>
      <c r="W77" s="438"/>
      <c r="X77" s="438"/>
      <c r="Y77" s="438"/>
      <c r="Z77" s="438"/>
    </row>
    <row r="78" ht="15.75" customHeight="1">
      <c r="A78" s="438"/>
      <c r="B78" s="438"/>
      <c r="C78" s="438"/>
      <c r="D78" s="438"/>
      <c r="E78" s="438"/>
      <c r="F78" s="438"/>
      <c r="G78" s="438"/>
      <c r="H78" s="438"/>
      <c r="I78" s="438"/>
      <c r="J78" s="438"/>
      <c r="K78" s="438"/>
      <c r="L78" s="438"/>
      <c r="M78" s="438"/>
      <c r="N78" s="438"/>
      <c r="O78" s="438"/>
      <c r="P78" s="438"/>
      <c r="Q78" s="438"/>
      <c r="R78" s="438"/>
      <c r="S78" s="438"/>
      <c r="T78" s="438"/>
      <c r="U78" s="438"/>
      <c r="V78" s="438"/>
      <c r="W78" s="438"/>
      <c r="X78" s="438"/>
      <c r="Y78" s="438"/>
      <c r="Z78" s="438"/>
    </row>
    <row r="79" ht="15.75" customHeight="1">
      <c r="A79" s="438"/>
      <c r="B79" s="438"/>
      <c r="C79" s="438"/>
      <c r="D79" s="438"/>
      <c r="E79" s="438"/>
      <c r="F79" s="438"/>
      <c r="G79" s="438"/>
      <c r="H79" s="438"/>
      <c r="I79" s="438"/>
      <c r="J79" s="438"/>
      <c r="K79" s="438"/>
      <c r="L79" s="438"/>
      <c r="M79" s="438"/>
      <c r="N79" s="438"/>
      <c r="O79" s="438"/>
      <c r="P79" s="438"/>
      <c r="Q79" s="438"/>
      <c r="R79" s="438"/>
      <c r="S79" s="438"/>
      <c r="T79" s="438"/>
      <c r="U79" s="438"/>
      <c r="V79" s="438"/>
      <c r="W79" s="438"/>
      <c r="X79" s="438"/>
      <c r="Y79" s="438"/>
      <c r="Z79" s="438"/>
    </row>
    <row r="80" ht="15.75" customHeight="1">
      <c r="A80" s="438"/>
      <c r="B80" s="438"/>
      <c r="C80" s="438"/>
      <c r="D80" s="438"/>
      <c r="E80" s="438"/>
      <c r="F80" s="438"/>
      <c r="G80" s="438"/>
      <c r="H80" s="438"/>
      <c r="I80" s="438"/>
      <c r="J80" s="438"/>
      <c r="K80" s="438"/>
      <c r="L80" s="438"/>
      <c r="M80" s="438"/>
      <c r="N80" s="438"/>
      <c r="O80" s="438"/>
      <c r="P80" s="438"/>
      <c r="Q80" s="438"/>
      <c r="R80" s="438"/>
      <c r="S80" s="438"/>
      <c r="T80" s="438"/>
      <c r="U80" s="438"/>
      <c r="V80" s="438"/>
      <c r="W80" s="438"/>
      <c r="X80" s="438"/>
      <c r="Y80" s="438"/>
      <c r="Z80" s="438"/>
    </row>
    <row r="81" ht="15.75" customHeight="1">
      <c r="A81" s="438"/>
      <c r="B81" s="438"/>
      <c r="C81" s="438"/>
      <c r="D81" s="438"/>
      <c r="E81" s="438"/>
      <c r="F81" s="438"/>
      <c r="G81" s="438"/>
      <c r="H81" s="438"/>
      <c r="I81" s="438"/>
      <c r="J81" s="438"/>
      <c r="K81" s="438"/>
      <c r="L81" s="438"/>
      <c r="M81" s="438"/>
      <c r="N81" s="438"/>
      <c r="O81" s="438"/>
      <c r="P81" s="438"/>
      <c r="Q81" s="438"/>
      <c r="R81" s="438"/>
      <c r="S81" s="438"/>
      <c r="T81" s="438"/>
      <c r="U81" s="438"/>
      <c r="V81" s="438"/>
      <c r="W81" s="438"/>
      <c r="X81" s="438"/>
      <c r="Y81" s="438"/>
      <c r="Z81" s="438"/>
    </row>
    <row r="82" ht="15.75" customHeight="1">
      <c r="A82" s="438"/>
      <c r="B82" s="438"/>
      <c r="C82" s="438"/>
      <c r="D82" s="438"/>
      <c r="E82" s="438"/>
      <c r="F82" s="438"/>
      <c r="G82" s="438"/>
      <c r="H82" s="438"/>
      <c r="I82" s="438"/>
      <c r="J82" s="438"/>
      <c r="K82" s="438"/>
      <c r="L82" s="438"/>
      <c r="M82" s="438"/>
      <c r="N82" s="438"/>
      <c r="O82" s="438"/>
      <c r="P82" s="438"/>
      <c r="Q82" s="438"/>
      <c r="R82" s="438"/>
      <c r="S82" s="438"/>
      <c r="T82" s="438"/>
      <c r="U82" s="438"/>
      <c r="V82" s="438"/>
      <c r="W82" s="438"/>
      <c r="X82" s="438"/>
      <c r="Y82" s="438"/>
      <c r="Z82" s="438"/>
    </row>
    <row r="83" ht="15.75" customHeight="1">
      <c r="A83" s="438"/>
      <c r="B83" s="438"/>
      <c r="C83" s="438"/>
      <c r="D83" s="438"/>
      <c r="E83" s="438"/>
      <c r="F83" s="438"/>
      <c r="G83" s="438"/>
      <c r="H83" s="438"/>
      <c r="I83" s="438"/>
      <c r="J83" s="438"/>
      <c r="K83" s="438"/>
      <c r="L83" s="438"/>
      <c r="M83" s="438"/>
      <c r="N83" s="438"/>
      <c r="O83" s="438"/>
      <c r="P83" s="438"/>
      <c r="Q83" s="438"/>
      <c r="R83" s="438"/>
      <c r="S83" s="438"/>
      <c r="T83" s="438"/>
      <c r="U83" s="438"/>
      <c r="V83" s="438"/>
      <c r="W83" s="438"/>
      <c r="X83" s="438"/>
      <c r="Y83" s="438"/>
      <c r="Z83" s="438"/>
    </row>
    <row r="84" ht="15.75" customHeight="1">
      <c r="A84" s="438"/>
      <c r="B84" s="438"/>
      <c r="C84" s="438"/>
      <c r="D84" s="438"/>
      <c r="E84" s="438"/>
      <c r="F84" s="438"/>
      <c r="G84" s="438"/>
      <c r="H84" s="438"/>
      <c r="I84" s="438"/>
      <c r="J84" s="438"/>
      <c r="K84" s="438"/>
      <c r="L84" s="438"/>
      <c r="M84" s="438"/>
      <c r="N84" s="438"/>
      <c r="O84" s="438"/>
      <c r="P84" s="438"/>
      <c r="Q84" s="438"/>
      <c r="R84" s="438"/>
      <c r="S84" s="438"/>
      <c r="T84" s="438"/>
      <c r="U84" s="438"/>
      <c r="V84" s="438"/>
      <c r="W84" s="438"/>
      <c r="X84" s="438"/>
      <c r="Y84" s="438"/>
      <c r="Z84" s="438"/>
    </row>
    <row r="85" ht="15.75" customHeight="1">
      <c r="A85" s="438"/>
      <c r="B85" s="438"/>
      <c r="C85" s="438"/>
      <c r="D85" s="438"/>
      <c r="E85" s="438"/>
      <c r="F85" s="438"/>
      <c r="G85" s="438"/>
      <c r="H85" s="438"/>
      <c r="I85" s="438"/>
      <c r="J85" s="438"/>
      <c r="K85" s="438"/>
      <c r="L85" s="438"/>
      <c r="M85" s="438"/>
      <c r="N85" s="438"/>
      <c r="O85" s="438"/>
      <c r="P85" s="438"/>
      <c r="Q85" s="438"/>
      <c r="R85" s="438"/>
      <c r="S85" s="438"/>
      <c r="T85" s="438"/>
      <c r="U85" s="438"/>
      <c r="V85" s="438"/>
      <c r="W85" s="438"/>
      <c r="X85" s="438"/>
      <c r="Y85" s="438"/>
      <c r="Z85" s="438"/>
    </row>
    <row r="86" ht="15.75" customHeight="1">
      <c r="A86" s="438"/>
      <c r="B86" s="438"/>
      <c r="C86" s="438"/>
      <c r="D86" s="438"/>
      <c r="E86" s="438"/>
      <c r="F86" s="438"/>
      <c r="G86" s="438"/>
      <c r="H86" s="438"/>
      <c r="I86" s="438"/>
      <c r="J86" s="438"/>
      <c r="K86" s="438"/>
      <c r="L86" s="438"/>
      <c r="M86" s="438"/>
      <c r="N86" s="438"/>
      <c r="O86" s="438"/>
      <c r="P86" s="438"/>
      <c r="Q86" s="438"/>
      <c r="R86" s="438"/>
      <c r="S86" s="438"/>
      <c r="T86" s="438"/>
      <c r="U86" s="438"/>
      <c r="V86" s="438"/>
      <c r="W86" s="438"/>
      <c r="X86" s="438"/>
      <c r="Y86" s="438"/>
      <c r="Z86" s="438"/>
    </row>
    <row r="87" ht="15.75" customHeight="1">
      <c r="A87" s="438"/>
      <c r="B87" s="438"/>
      <c r="C87" s="438"/>
      <c r="D87" s="438"/>
      <c r="E87" s="438"/>
      <c r="F87" s="438"/>
      <c r="G87" s="438"/>
      <c r="H87" s="438"/>
      <c r="I87" s="438"/>
      <c r="J87" s="438"/>
      <c r="K87" s="438"/>
      <c r="L87" s="438"/>
      <c r="M87" s="438"/>
      <c r="N87" s="438"/>
      <c r="O87" s="438"/>
      <c r="P87" s="438"/>
      <c r="Q87" s="438"/>
      <c r="R87" s="438"/>
      <c r="S87" s="438"/>
      <c r="T87" s="438"/>
      <c r="U87" s="438"/>
      <c r="V87" s="438"/>
      <c r="W87" s="438"/>
      <c r="X87" s="438"/>
      <c r="Y87" s="438"/>
      <c r="Z87" s="438"/>
    </row>
    <row r="88" ht="15.75" customHeight="1">
      <c r="A88" s="438"/>
      <c r="B88" s="438"/>
      <c r="C88" s="438"/>
      <c r="D88" s="438"/>
      <c r="E88" s="438"/>
      <c r="F88" s="438"/>
      <c r="G88" s="438"/>
      <c r="H88" s="438"/>
      <c r="I88" s="438"/>
      <c r="J88" s="438"/>
      <c r="K88" s="438"/>
      <c r="L88" s="438"/>
      <c r="M88" s="438"/>
      <c r="N88" s="438"/>
      <c r="O88" s="438"/>
      <c r="P88" s="438"/>
      <c r="Q88" s="438"/>
      <c r="R88" s="438"/>
      <c r="S88" s="438"/>
      <c r="T88" s="438"/>
      <c r="U88" s="438"/>
      <c r="V88" s="438"/>
      <c r="W88" s="438"/>
      <c r="X88" s="438"/>
      <c r="Y88" s="438"/>
      <c r="Z88" s="438"/>
    </row>
    <row r="89" ht="15.75" customHeight="1">
      <c r="A89" s="438"/>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row>
    <row r="90" ht="15.75" customHeight="1">
      <c r="A90" s="438"/>
      <c r="B90" s="438"/>
      <c r="C90" s="438"/>
      <c r="D90" s="438"/>
      <c r="E90" s="438"/>
      <c r="F90" s="438"/>
      <c r="G90" s="438"/>
      <c r="H90" s="438"/>
      <c r="I90" s="438"/>
      <c r="J90" s="438"/>
      <c r="K90" s="438"/>
      <c r="L90" s="438"/>
      <c r="M90" s="438"/>
      <c r="N90" s="438"/>
      <c r="O90" s="438"/>
      <c r="P90" s="438"/>
      <c r="Q90" s="438"/>
      <c r="R90" s="438"/>
      <c r="S90" s="438"/>
      <c r="T90" s="438"/>
      <c r="U90" s="438"/>
      <c r="V90" s="438"/>
      <c r="W90" s="438"/>
      <c r="X90" s="438"/>
      <c r="Y90" s="438"/>
      <c r="Z90" s="438"/>
    </row>
    <row r="91" ht="15.75" customHeight="1">
      <c r="A91" s="438"/>
      <c r="B91" s="438"/>
      <c r="C91" s="438"/>
      <c r="D91" s="438"/>
      <c r="E91" s="438"/>
      <c r="F91" s="438"/>
      <c r="G91" s="438"/>
      <c r="H91" s="438"/>
      <c r="I91" s="438"/>
      <c r="J91" s="438"/>
      <c r="K91" s="438"/>
      <c r="L91" s="438"/>
      <c r="M91" s="438"/>
      <c r="N91" s="438"/>
      <c r="O91" s="438"/>
      <c r="P91" s="438"/>
      <c r="Q91" s="438"/>
      <c r="R91" s="438"/>
      <c r="S91" s="438"/>
      <c r="T91" s="438"/>
      <c r="U91" s="438"/>
      <c r="V91" s="438"/>
      <c r="W91" s="438"/>
      <c r="X91" s="438"/>
      <c r="Y91" s="438"/>
      <c r="Z91" s="438"/>
    </row>
    <row r="92" ht="15.75" customHeight="1">
      <c r="A92" s="438"/>
      <c r="B92" s="438"/>
      <c r="C92" s="438"/>
      <c r="D92" s="438"/>
      <c r="E92" s="438"/>
      <c r="F92" s="438"/>
      <c r="G92" s="438"/>
      <c r="H92" s="438"/>
      <c r="I92" s="438"/>
      <c r="J92" s="438"/>
      <c r="K92" s="438"/>
      <c r="L92" s="438"/>
      <c r="M92" s="438"/>
      <c r="N92" s="438"/>
      <c r="O92" s="438"/>
      <c r="P92" s="438"/>
      <c r="Q92" s="438"/>
      <c r="R92" s="438"/>
      <c r="S92" s="438"/>
      <c r="T92" s="438"/>
      <c r="U92" s="438"/>
      <c r="V92" s="438"/>
      <c r="W92" s="438"/>
      <c r="X92" s="438"/>
      <c r="Y92" s="438"/>
      <c r="Z92" s="438"/>
    </row>
    <row r="93" ht="15.75" customHeight="1">
      <c r="A93" s="438"/>
      <c r="B93" s="438"/>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8"/>
    </row>
    <row r="94" ht="15.75" customHeight="1">
      <c r="A94" s="438"/>
      <c r="B94" s="438"/>
      <c r="C94" s="438"/>
      <c r="D94" s="438"/>
      <c r="E94" s="438"/>
      <c r="F94" s="438"/>
      <c r="G94" s="438"/>
      <c r="H94" s="438"/>
      <c r="I94" s="438"/>
      <c r="J94" s="438"/>
      <c r="K94" s="438"/>
      <c r="L94" s="438"/>
      <c r="M94" s="438"/>
      <c r="N94" s="438"/>
      <c r="O94" s="438"/>
      <c r="P94" s="438"/>
      <c r="Q94" s="438"/>
      <c r="R94" s="438"/>
      <c r="S94" s="438"/>
      <c r="T94" s="438"/>
      <c r="U94" s="438"/>
      <c r="V94" s="438"/>
      <c r="W94" s="438"/>
      <c r="X94" s="438"/>
      <c r="Y94" s="438"/>
      <c r="Z94" s="438"/>
    </row>
    <row r="95" ht="15.75" customHeight="1">
      <c r="A95" s="438"/>
      <c r="B95" s="438"/>
      <c r="C95" s="438"/>
      <c r="D95" s="438"/>
      <c r="E95" s="438"/>
      <c r="F95" s="438"/>
      <c r="G95" s="438"/>
      <c r="H95" s="438"/>
      <c r="I95" s="438"/>
      <c r="J95" s="438"/>
      <c r="K95" s="438"/>
      <c r="L95" s="438"/>
      <c r="M95" s="438"/>
      <c r="N95" s="438"/>
      <c r="O95" s="438"/>
      <c r="P95" s="438"/>
      <c r="Q95" s="438"/>
      <c r="R95" s="438"/>
      <c r="S95" s="438"/>
      <c r="T95" s="438"/>
      <c r="U95" s="438"/>
      <c r="V95" s="438"/>
      <c r="W95" s="438"/>
      <c r="X95" s="438"/>
      <c r="Y95" s="438"/>
      <c r="Z95" s="438"/>
    </row>
    <row r="96" ht="15.75" customHeight="1">
      <c r="A96" s="438"/>
      <c r="B96" s="438"/>
      <c r="C96" s="438"/>
      <c r="D96" s="438"/>
      <c r="E96" s="438"/>
      <c r="F96" s="438"/>
      <c r="G96" s="438"/>
      <c r="H96" s="438"/>
      <c r="I96" s="438"/>
      <c r="J96" s="438"/>
      <c r="K96" s="438"/>
      <c r="L96" s="438"/>
      <c r="M96" s="438"/>
      <c r="N96" s="438"/>
      <c r="O96" s="438"/>
      <c r="P96" s="438"/>
      <c r="Q96" s="438"/>
      <c r="R96" s="438"/>
      <c r="S96" s="438"/>
      <c r="T96" s="438"/>
      <c r="U96" s="438"/>
      <c r="V96" s="438"/>
      <c r="W96" s="438"/>
      <c r="X96" s="438"/>
      <c r="Y96" s="438"/>
      <c r="Z96" s="438"/>
    </row>
    <row r="97" ht="15.75" customHeight="1">
      <c r="A97" s="438"/>
      <c r="B97" s="438"/>
      <c r="C97" s="438"/>
      <c r="D97" s="438"/>
      <c r="E97" s="438"/>
      <c r="F97" s="438"/>
      <c r="G97" s="438"/>
      <c r="H97" s="438"/>
      <c r="I97" s="438"/>
      <c r="J97" s="438"/>
      <c r="K97" s="438"/>
      <c r="L97" s="438"/>
      <c r="M97" s="438"/>
      <c r="N97" s="438"/>
      <c r="O97" s="438"/>
      <c r="P97" s="438"/>
      <c r="Q97" s="438"/>
      <c r="R97" s="438"/>
      <c r="S97" s="438"/>
      <c r="T97" s="438"/>
      <c r="U97" s="438"/>
      <c r="V97" s="438"/>
      <c r="W97" s="438"/>
      <c r="X97" s="438"/>
      <c r="Y97" s="438"/>
      <c r="Z97" s="438"/>
    </row>
    <row r="98" ht="15.75" customHeight="1">
      <c r="A98" s="438"/>
      <c r="B98" s="438"/>
      <c r="C98" s="438"/>
      <c r="D98" s="438"/>
      <c r="E98" s="438"/>
      <c r="F98" s="438"/>
      <c r="G98" s="438"/>
      <c r="H98" s="438"/>
      <c r="I98" s="438"/>
      <c r="J98" s="438"/>
      <c r="K98" s="438"/>
      <c r="L98" s="438"/>
      <c r="M98" s="438"/>
      <c r="N98" s="438"/>
      <c r="O98" s="438"/>
      <c r="P98" s="438"/>
      <c r="Q98" s="438"/>
      <c r="R98" s="438"/>
      <c r="S98" s="438"/>
      <c r="T98" s="438"/>
      <c r="U98" s="438"/>
      <c r="V98" s="438"/>
      <c r="W98" s="438"/>
      <c r="X98" s="438"/>
      <c r="Y98" s="438"/>
      <c r="Z98" s="438"/>
    </row>
    <row r="99" ht="15.75" customHeight="1">
      <c r="A99" s="438"/>
      <c r="B99" s="438"/>
      <c r="C99" s="438"/>
      <c r="D99" s="438"/>
      <c r="E99" s="438"/>
      <c r="F99" s="438"/>
      <c r="G99" s="438"/>
      <c r="H99" s="438"/>
      <c r="I99" s="438"/>
      <c r="J99" s="438"/>
      <c r="K99" s="438"/>
      <c r="L99" s="438"/>
      <c r="M99" s="438"/>
      <c r="N99" s="438"/>
      <c r="O99" s="438"/>
      <c r="P99" s="438"/>
      <c r="Q99" s="438"/>
      <c r="R99" s="438"/>
      <c r="S99" s="438"/>
      <c r="T99" s="438"/>
      <c r="U99" s="438"/>
      <c r="V99" s="438"/>
      <c r="W99" s="438"/>
      <c r="X99" s="438"/>
      <c r="Y99" s="438"/>
      <c r="Z99" s="438"/>
    </row>
    <row r="100" ht="15.75" customHeight="1">
      <c r="A100" s="438"/>
      <c r="B100" s="438"/>
      <c r="C100" s="438"/>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row>
    <row r="101" ht="15.75" customHeight="1">
      <c r="A101" s="438"/>
      <c r="B101" s="438"/>
      <c r="C101" s="438"/>
      <c r="D101" s="438"/>
      <c r="E101" s="438"/>
      <c r="F101" s="438"/>
      <c r="G101" s="438"/>
      <c r="H101" s="438"/>
      <c r="I101" s="438"/>
      <c r="J101" s="438"/>
      <c r="K101" s="438"/>
      <c r="L101" s="438"/>
      <c r="M101" s="438"/>
      <c r="N101" s="438"/>
      <c r="O101" s="438"/>
      <c r="P101" s="438"/>
      <c r="Q101" s="438"/>
      <c r="R101" s="438"/>
      <c r="S101" s="438"/>
      <c r="T101" s="438"/>
      <c r="U101" s="438"/>
      <c r="V101" s="438"/>
      <c r="W101" s="438"/>
      <c r="X101" s="438"/>
      <c r="Y101" s="438"/>
      <c r="Z101" s="438"/>
    </row>
    <row r="102" ht="15.75" customHeight="1">
      <c r="A102" s="438"/>
      <c r="B102" s="438"/>
      <c r="C102" s="438"/>
      <c r="D102" s="438"/>
      <c r="E102" s="438"/>
      <c r="F102" s="438"/>
      <c r="G102" s="438"/>
      <c r="H102" s="438"/>
      <c r="I102" s="438"/>
      <c r="J102" s="438"/>
      <c r="K102" s="438"/>
      <c r="L102" s="438"/>
      <c r="M102" s="438"/>
      <c r="N102" s="438"/>
      <c r="O102" s="438"/>
      <c r="P102" s="438"/>
      <c r="Q102" s="438"/>
      <c r="R102" s="438"/>
      <c r="S102" s="438"/>
      <c r="T102" s="438"/>
      <c r="U102" s="438"/>
      <c r="V102" s="438"/>
      <c r="W102" s="438"/>
      <c r="X102" s="438"/>
      <c r="Y102" s="438"/>
      <c r="Z102" s="438"/>
    </row>
    <row r="103" ht="15.75" customHeight="1">
      <c r="A103" s="438"/>
      <c r="B103" s="438"/>
      <c r="C103" s="438"/>
      <c r="D103" s="438"/>
      <c r="E103" s="438"/>
      <c r="F103" s="438"/>
      <c r="G103" s="438"/>
      <c r="H103" s="438"/>
      <c r="I103" s="438"/>
      <c r="J103" s="438"/>
      <c r="K103" s="438"/>
      <c r="L103" s="438"/>
      <c r="M103" s="438"/>
      <c r="N103" s="438"/>
      <c r="O103" s="438"/>
      <c r="P103" s="438"/>
      <c r="Q103" s="438"/>
      <c r="R103" s="438"/>
      <c r="S103" s="438"/>
      <c r="T103" s="438"/>
      <c r="U103" s="438"/>
      <c r="V103" s="438"/>
      <c r="W103" s="438"/>
      <c r="X103" s="438"/>
      <c r="Y103" s="438"/>
      <c r="Z103" s="438"/>
    </row>
    <row r="104" ht="15.75" customHeight="1">
      <c r="A104" s="438"/>
      <c r="B104" s="438"/>
      <c r="C104" s="438"/>
      <c r="D104" s="438"/>
      <c r="E104" s="438"/>
      <c r="F104" s="438"/>
      <c r="G104" s="438"/>
      <c r="H104" s="438"/>
      <c r="I104" s="438"/>
      <c r="J104" s="438"/>
      <c r="K104" s="438"/>
      <c r="L104" s="438"/>
      <c r="M104" s="438"/>
      <c r="N104" s="438"/>
      <c r="O104" s="438"/>
      <c r="P104" s="438"/>
      <c r="Q104" s="438"/>
      <c r="R104" s="438"/>
      <c r="S104" s="438"/>
      <c r="T104" s="438"/>
      <c r="U104" s="438"/>
      <c r="V104" s="438"/>
      <c r="W104" s="438"/>
      <c r="X104" s="438"/>
      <c r="Y104" s="438"/>
      <c r="Z104" s="438"/>
    </row>
    <row r="105" ht="15.75" customHeight="1">
      <c r="A105" s="438"/>
      <c r="B105" s="438"/>
      <c r="C105" s="438"/>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row>
    <row r="106" ht="15.75" customHeight="1">
      <c r="A106" s="438"/>
      <c r="B106" s="438"/>
      <c r="C106" s="438"/>
      <c r="D106" s="438"/>
      <c r="E106" s="438"/>
      <c r="F106" s="438"/>
      <c r="G106" s="438"/>
      <c r="H106" s="438"/>
      <c r="I106" s="438"/>
      <c r="J106" s="438"/>
      <c r="K106" s="438"/>
      <c r="L106" s="438"/>
      <c r="M106" s="438"/>
      <c r="N106" s="438"/>
      <c r="O106" s="438"/>
      <c r="P106" s="438"/>
      <c r="Q106" s="438"/>
      <c r="R106" s="438"/>
      <c r="S106" s="438"/>
      <c r="T106" s="438"/>
      <c r="U106" s="438"/>
      <c r="V106" s="438"/>
      <c r="W106" s="438"/>
      <c r="X106" s="438"/>
      <c r="Y106" s="438"/>
      <c r="Z106" s="438"/>
    </row>
    <row r="107" ht="15.75" customHeight="1">
      <c r="A107" s="438"/>
      <c r="B107" s="438"/>
      <c r="C107" s="438"/>
      <c r="D107" s="438"/>
      <c r="E107" s="438"/>
      <c r="F107" s="438"/>
      <c r="G107" s="438"/>
      <c r="H107" s="438"/>
      <c r="I107" s="438"/>
      <c r="J107" s="438"/>
      <c r="K107" s="438"/>
      <c r="L107" s="438"/>
      <c r="M107" s="438"/>
      <c r="N107" s="438"/>
      <c r="O107" s="438"/>
      <c r="P107" s="438"/>
      <c r="Q107" s="438"/>
      <c r="R107" s="438"/>
      <c r="S107" s="438"/>
      <c r="T107" s="438"/>
      <c r="U107" s="438"/>
      <c r="V107" s="438"/>
      <c r="W107" s="438"/>
      <c r="X107" s="438"/>
      <c r="Y107" s="438"/>
      <c r="Z107" s="438"/>
    </row>
    <row r="108" ht="15.75" customHeight="1">
      <c r="A108" s="438"/>
      <c r="B108" s="438"/>
      <c r="C108" s="438"/>
      <c r="D108" s="438"/>
      <c r="E108" s="438"/>
      <c r="F108" s="438"/>
      <c r="G108" s="438"/>
      <c r="H108" s="438"/>
      <c r="I108" s="438"/>
      <c r="J108" s="438"/>
      <c r="K108" s="438"/>
      <c r="L108" s="438"/>
      <c r="M108" s="438"/>
      <c r="N108" s="438"/>
      <c r="O108" s="438"/>
      <c r="P108" s="438"/>
      <c r="Q108" s="438"/>
      <c r="R108" s="438"/>
      <c r="S108" s="438"/>
      <c r="T108" s="438"/>
      <c r="U108" s="438"/>
      <c r="V108" s="438"/>
      <c r="W108" s="438"/>
      <c r="X108" s="438"/>
      <c r="Y108" s="438"/>
      <c r="Z108" s="438"/>
    </row>
    <row r="109" ht="15.75" customHeight="1">
      <c r="A109" s="438"/>
      <c r="B109" s="438"/>
      <c r="C109" s="438"/>
      <c r="D109" s="438"/>
      <c r="E109" s="438"/>
      <c r="F109" s="438"/>
      <c r="G109" s="438"/>
      <c r="H109" s="438"/>
      <c r="I109" s="438"/>
      <c r="J109" s="438"/>
      <c r="K109" s="438"/>
      <c r="L109" s="438"/>
      <c r="M109" s="438"/>
      <c r="N109" s="438"/>
      <c r="O109" s="438"/>
      <c r="P109" s="438"/>
      <c r="Q109" s="438"/>
      <c r="R109" s="438"/>
      <c r="S109" s="438"/>
      <c r="T109" s="438"/>
      <c r="U109" s="438"/>
      <c r="V109" s="438"/>
      <c r="W109" s="438"/>
      <c r="X109" s="438"/>
      <c r="Y109" s="438"/>
      <c r="Z109" s="438"/>
    </row>
    <row r="110" ht="15.75" customHeight="1">
      <c r="A110" s="438"/>
      <c r="B110" s="438"/>
      <c r="C110" s="438"/>
      <c r="D110" s="438"/>
      <c r="E110" s="438"/>
      <c r="F110" s="438"/>
      <c r="G110" s="438"/>
      <c r="H110" s="438"/>
      <c r="I110" s="438"/>
      <c r="J110" s="438"/>
      <c r="K110" s="438"/>
      <c r="L110" s="438"/>
      <c r="M110" s="438"/>
      <c r="N110" s="438"/>
      <c r="O110" s="438"/>
      <c r="P110" s="438"/>
      <c r="Q110" s="438"/>
      <c r="R110" s="438"/>
      <c r="S110" s="438"/>
      <c r="T110" s="438"/>
      <c r="U110" s="438"/>
      <c r="V110" s="438"/>
      <c r="W110" s="438"/>
      <c r="X110" s="438"/>
      <c r="Y110" s="438"/>
      <c r="Z110" s="438"/>
    </row>
    <row r="111" ht="15.75" customHeight="1">
      <c r="A111" s="438"/>
      <c r="B111" s="438"/>
      <c r="C111" s="438"/>
      <c r="D111" s="438"/>
      <c r="E111" s="438"/>
      <c r="F111" s="438"/>
      <c r="G111" s="438"/>
      <c r="H111" s="438"/>
      <c r="I111" s="438"/>
      <c r="J111" s="438"/>
      <c r="K111" s="438"/>
      <c r="L111" s="438"/>
      <c r="M111" s="438"/>
      <c r="N111" s="438"/>
      <c r="O111" s="438"/>
      <c r="P111" s="438"/>
      <c r="Q111" s="438"/>
      <c r="R111" s="438"/>
      <c r="S111" s="438"/>
      <c r="T111" s="438"/>
      <c r="U111" s="438"/>
      <c r="V111" s="438"/>
      <c r="W111" s="438"/>
      <c r="X111" s="438"/>
      <c r="Y111" s="438"/>
      <c r="Z111" s="438"/>
    </row>
    <row r="112" ht="15.75" customHeight="1">
      <c r="A112" s="438"/>
      <c r="B112" s="438"/>
      <c r="C112" s="438"/>
      <c r="D112" s="438"/>
      <c r="E112" s="438"/>
      <c r="F112" s="438"/>
      <c r="G112" s="438"/>
      <c r="H112" s="438"/>
      <c r="I112" s="438"/>
      <c r="J112" s="438"/>
      <c r="K112" s="438"/>
      <c r="L112" s="438"/>
      <c r="M112" s="438"/>
      <c r="N112" s="438"/>
      <c r="O112" s="438"/>
      <c r="P112" s="438"/>
      <c r="Q112" s="438"/>
      <c r="R112" s="438"/>
      <c r="S112" s="438"/>
      <c r="T112" s="438"/>
      <c r="U112" s="438"/>
      <c r="V112" s="438"/>
      <c r="W112" s="438"/>
      <c r="X112" s="438"/>
      <c r="Y112" s="438"/>
      <c r="Z112" s="438"/>
    </row>
    <row r="113" ht="15.75" customHeight="1">
      <c r="A113" s="438"/>
      <c r="B113" s="438"/>
      <c r="C113" s="438"/>
      <c r="D113" s="438"/>
      <c r="E113" s="438"/>
      <c r="F113" s="438"/>
      <c r="G113" s="438"/>
      <c r="H113" s="438"/>
      <c r="I113" s="438"/>
      <c r="J113" s="438"/>
      <c r="K113" s="438"/>
      <c r="L113" s="438"/>
      <c r="M113" s="438"/>
      <c r="N113" s="438"/>
      <c r="O113" s="438"/>
      <c r="P113" s="438"/>
      <c r="Q113" s="438"/>
      <c r="R113" s="438"/>
      <c r="S113" s="438"/>
      <c r="T113" s="438"/>
      <c r="U113" s="438"/>
      <c r="V113" s="438"/>
      <c r="W113" s="438"/>
      <c r="X113" s="438"/>
      <c r="Y113" s="438"/>
      <c r="Z113" s="438"/>
    </row>
    <row r="114" ht="15.75" customHeight="1">
      <c r="A114" s="438"/>
      <c r="B114" s="438"/>
      <c r="C114" s="438"/>
      <c r="D114" s="438"/>
      <c r="E114" s="438"/>
      <c r="F114" s="438"/>
      <c r="G114" s="438"/>
      <c r="H114" s="438"/>
      <c r="I114" s="438"/>
      <c r="J114" s="438"/>
      <c r="K114" s="438"/>
      <c r="L114" s="438"/>
      <c r="M114" s="438"/>
      <c r="N114" s="438"/>
      <c r="O114" s="438"/>
      <c r="P114" s="438"/>
      <c r="Q114" s="438"/>
      <c r="R114" s="438"/>
      <c r="S114" s="438"/>
      <c r="T114" s="438"/>
      <c r="U114" s="438"/>
      <c r="V114" s="438"/>
      <c r="W114" s="438"/>
      <c r="X114" s="438"/>
      <c r="Y114" s="438"/>
      <c r="Z114" s="438"/>
    </row>
    <row r="115" ht="15.75" customHeight="1">
      <c r="A115" s="438"/>
      <c r="B115" s="438"/>
      <c r="C115" s="438"/>
      <c r="D115" s="438"/>
      <c r="E115" s="438"/>
      <c r="F115" s="438"/>
      <c r="G115" s="438"/>
      <c r="H115" s="438"/>
      <c r="I115" s="438"/>
      <c r="J115" s="438"/>
      <c r="K115" s="438"/>
      <c r="L115" s="438"/>
      <c r="M115" s="438"/>
      <c r="N115" s="438"/>
      <c r="O115" s="438"/>
      <c r="P115" s="438"/>
      <c r="Q115" s="438"/>
      <c r="R115" s="438"/>
      <c r="S115" s="438"/>
      <c r="T115" s="438"/>
      <c r="U115" s="438"/>
      <c r="V115" s="438"/>
      <c r="W115" s="438"/>
      <c r="X115" s="438"/>
      <c r="Y115" s="438"/>
      <c r="Z115" s="438"/>
    </row>
    <row r="116" ht="15.75" customHeight="1">
      <c r="A116" s="438"/>
      <c r="B116" s="438"/>
      <c r="C116" s="438"/>
      <c r="D116" s="438"/>
      <c r="E116" s="438"/>
      <c r="F116" s="438"/>
      <c r="G116" s="438"/>
      <c r="H116" s="438"/>
      <c r="I116" s="438"/>
      <c r="J116" s="438"/>
      <c r="K116" s="438"/>
      <c r="L116" s="438"/>
      <c r="M116" s="438"/>
      <c r="N116" s="438"/>
      <c r="O116" s="438"/>
      <c r="P116" s="438"/>
      <c r="Q116" s="438"/>
      <c r="R116" s="438"/>
      <c r="S116" s="438"/>
      <c r="T116" s="438"/>
      <c r="U116" s="438"/>
      <c r="V116" s="438"/>
      <c r="W116" s="438"/>
      <c r="X116" s="438"/>
      <c r="Y116" s="438"/>
      <c r="Z116" s="438"/>
    </row>
    <row r="117" ht="15.75" customHeight="1">
      <c r="A117" s="438"/>
      <c r="B117" s="438"/>
      <c r="C117" s="438"/>
      <c r="D117" s="438"/>
      <c r="E117" s="438"/>
      <c r="F117" s="438"/>
      <c r="G117" s="438"/>
      <c r="H117" s="438"/>
      <c r="I117" s="438"/>
      <c r="J117" s="438"/>
      <c r="K117" s="438"/>
      <c r="L117" s="438"/>
      <c r="M117" s="438"/>
      <c r="N117" s="438"/>
      <c r="O117" s="438"/>
      <c r="P117" s="438"/>
      <c r="Q117" s="438"/>
      <c r="R117" s="438"/>
      <c r="S117" s="438"/>
      <c r="T117" s="438"/>
      <c r="U117" s="438"/>
      <c r="V117" s="438"/>
      <c r="W117" s="438"/>
      <c r="X117" s="438"/>
      <c r="Y117" s="438"/>
      <c r="Z117" s="438"/>
    </row>
    <row r="118" ht="15.75" customHeight="1">
      <c r="A118" s="438"/>
      <c r="B118" s="438"/>
      <c r="C118" s="438"/>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row>
    <row r="119" ht="15.75" customHeight="1">
      <c r="A119" s="438"/>
      <c r="B119" s="438"/>
      <c r="C119" s="438"/>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row>
    <row r="120" ht="15.75" customHeight="1">
      <c r="A120" s="438"/>
      <c r="B120" s="438"/>
      <c r="C120" s="438"/>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row>
    <row r="121" ht="15.75" customHeight="1">
      <c r="A121" s="438"/>
      <c r="B121" s="438"/>
      <c r="C121" s="438"/>
      <c r="D121" s="438"/>
      <c r="E121" s="438"/>
      <c r="F121" s="438"/>
      <c r="G121" s="438"/>
      <c r="H121" s="438"/>
      <c r="I121" s="438"/>
      <c r="J121" s="438"/>
      <c r="K121" s="438"/>
      <c r="L121" s="438"/>
      <c r="M121" s="438"/>
      <c r="N121" s="438"/>
      <c r="O121" s="438"/>
      <c r="P121" s="438"/>
      <c r="Q121" s="438"/>
      <c r="R121" s="438"/>
      <c r="S121" s="438"/>
      <c r="T121" s="438"/>
      <c r="U121" s="438"/>
      <c r="V121" s="438"/>
      <c r="W121" s="438"/>
      <c r="X121" s="438"/>
      <c r="Y121" s="438"/>
      <c r="Z121" s="438"/>
    </row>
    <row r="122" ht="15.75" customHeight="1">
      <c r="A122" s="438"/>
      <c r="B122" s="438"/>
      <c r="C122" s="438"/>
      <c r="D122" s="438"/>
      <c r="E122" s="438"/>
      <c r="F122" s="438"/>
      <c r="G122" s="438"/>
      <c r="H122" s="438"/>
      <c r="I122" s="438"/>
      <c r="J122" s="438"/>
      <c r="K122" s="438"/>
      <c r="L122" s="438"/>
      <c r="M122" s="438"/>
      <c r="N122" s="438"/>
      <c r="O122" s="438"/>
      <c r="P122" s="438"/>
      <c r="Q122" s="438"/>
      <c r="R122" s="438"/>
      <c r="S122" s="438"/>
      <c r="T122" s="438"/>
      <c r="U122" s="438"/>
      <c r="V122" s="438"/>
      <c r="W122" s="438"/>
      <c r="X122" s="438"/>
      <c r="Y122" s="438"/>
      <c r="Z122" s="438"/>
    </row>
    <row r="123" ht="15.75" customHeight="1">
      <c r="A123" s="438"/>
      <c r="B123" s="438"/>
      <c r="C123" s="438"/>
      <c r="D123" s="438"/>
      <c r="E123" s="438"/>
      <c r="F123" s="438"/>
      <c r="G123" s="438"/>
      <c r="H123" s="438"/>
      <c r="I123" s="438"/>
      <c r="J123" s="438"/>
      <c r="K123" s="438"/>
      <c r="L123" s="438"/>
      <c r="M123" s="438"/>
      <c r="N123" s="438"/>
      <c r="O123" s="438"/>
      <c r="P123" s="438"/>
      <c r="Q123" s="438"/>
      <c r="R123" s="438"/>
      <c r="S123" s="438"/>
      <c r="T123" s="438"/>
      <c r="U123" s="438"/>
      <c r="V123" s="438"/>
      <c r="W123" s="438"/>
      <c r="X123" s="438"/>
      <c r="Y123" s="438"/>
      <c r="Z123" s="438"/>
    </row>
    <row r="124" ht="15.75" customHeight="1">
      <c r="A124" s="438"/>
      <c r="B124" s="438"/>
      <c r="C124" s="438"/>
      <c r="D124" s="438"/>
      <c r="E124" s="438"/>
      <c r="F124" s="438"/>
      <c r="G124" s="438"/>
      <c r="H124" s="438"/>
      <c r="I124" s="438"/>
      <c r="J124" s="438"/>
      <c r="K124" s="438"/>
      <c r="L124" s="438"/>
      <c r="M124" s="438"/>
      <c r="N124" s="438"/>
      <c r="O124" s="438"/>
      <c r="P124" s="438"/>
      <c r="Q124" s="438"/>
      <c r="R124" s="438"/>
      <c r="S124" s="438"/>
      <c r="T124" s="438"/>
      <c r="U124" s="438"/>
      <c r="V124" s="438"/>
      <c r="W124" s="438"/>
      <c r="X124" s="438"/>
      <c r="Y124" s="438"/>
      <c r="Z124" s="438"/>
    </row>
    <row r="125" ht="15.75" customHeight="1">
      <c r="A125" s="438"/>
      <c r="B125" s="438"/>
      <c r="C125" s="438"/>
      <c r="D125" s="438"/>
      <c r="E125" s="438"/>
      <c r="F125" s="438"/>
      <c r="G125" s="438"/>
      <c r="H125" s="438"/>
      <c r="I125" s="438"/>
      <c r="J125" s="438"/>
      <c r="K125" s="438"/>
      <c r="L125" s="438"/>
      <c r="M125" s="438"/>
      <c r="N125" s="438"/>
      <c r="O125" s="438"/>
      <c r="P125" s="438"/>
      <c r="Q125" s="438"/>
      <c r="R125" s="438"/>
      <c r="S125" s="438"/>
      <c r="T125" s="438"/>
      <c r="U125" s="438"/>
      <c r="V125" s="438"/>
      <c r="W125" s="438"/>
      <c r="X125" s="438"/>
      <c r="Y125" s="438"/>
      <c r="Z125" s="438"/>
    </row>
    <row r="126" ht="15.75" customHeight="1">
      <c r="A126" s="438"/>
      <c r="B126" s="438"/>
      <c r="C126" s="438"/>
      <c r="D126" s="438"/>
      <c r="E126" s="438"/>
      <c r="F126" s="438"/>
      <c r="G126" s="438"/>
      <c r="H126" s="438"/>
      <c r="I126" s="438"/>
      <c r="J126" s="438"/>
      <c r="K126" s="438"/>
      <c r="L126" s="438"/>
      <c r="M126" s="438"/>
      <c r="N126" s="438"/>
      <c r="O126" s="438"/>
      <c r="P126" s="438"/>
      <c r="Q126" s="438"/>
      <c r="R126" s="438"/>
      <c r="S126" s="438"/>
      <c r="T126" s="438"/>
      <c r="U126" s="438"/>
      <c r="V126" s="438"/>
      <c r="W126" s="438"/>
      <c r="X126" s="438"/>
      <c r="Y126" s="438"/>
      <c r="Z126" s="438"/>
    </row>
    <row r="127" ht="15.75" customHeight="1">
      <c r="A127" s="438"/>
      <c r="B127" s="438"/>
      <c r="C127" s="438"/>
      <c r="D127" s="438"/>
      <c r="E127" s="438"/>
      <c r="F127" s="438"/>
      <c r="G127" s="438"/>
      <c r="H127" s="438"/>
      <c r="I127" s="438"/>
      <c r="J127" s="438"/>
      <c r="K127" s="438"/>
      <c r="L127" s="438"/>
      <c r="M127" s="438"/>
      <c r="N127" s="438"/>
      <c r="O127" s="438"/>
      <c r="P127" s="438"/>
      <c r="Q127" s="438"/>
      <c r="R127" s="438"/>
      <c r="S127" s="438"/>
      <c r="T127" s="438"/>
      <c r="U127" s="438"/>
      <c r="V127" s="438"/>
      <c r="W127" s="438"/>
      <c r="X127" s="438"/>
      <c r="Y127" s="438"/>
      <c r="Z127" s="438"/>
    </row>
    <row r="128" ht="15.75" customHeight="1">
      <c r="A128" s="438"/>
      <c r="B128" s="438"/>
      <c r="C128" s="438"/>
      <c r="D128" s="438"/>
      <c r="E128" s="438"/>
      <c r="F128" s="438"/>
      <c r="G128" s="438"/>
      <c r="H128" s="438"/>
      <c r="I128" s="438"/>
      <c r="J128" s="438"/>
      <c r="K128" s="438"/>
      <c r="L128" s="438"/>
      <c r="M128" s="438"/>
      <c r="N128" s="438"/>
      <c r="O128" s="438"/>
      <c r="P128" s="438"/>
      <c r="Q128" s="438"/>
      <c r="R128" s="438"/>
      <c r="S128" s="438"/>
      <c r="T128" s="438"/>
      <c r="U128" s="438"/>
      <c r="V128" s="438"/>
      <c r="W128" s="438"/>
      <c r="X128" s="438"/>
      <c r="Y128" s="438"/>
      <c r="Z128" s="438"/>
    </row>
    <row r="129" ht="15.75" customHeight="1">
      <c r="A129" s="438"/>
      <c r="B129" s="438"/>
      <c r="C129" s="438"/>
      <c r="D129" s="438"/>
      <c r="E129" s="438"/>
      <c r="F129" s="438"/>
      <c r="G129" s="438"/>
      <c r="H129" s="438"/>
      <c r="I129" s="438"/>
      <c r="J129" s="438"/>
      <c r="K129" s="438"/>
      <c r="L129" s="438"/>
      <c r="M129" s="438"/>
      <c r="N129" s="438"/>
      <c r="O129" s="438"/>
      <c r="P129" s="438"/>
      <c r="Q129" s="438"/>
      <c r="R129" s="438"/>
      <c r="S129" s="438"/>
      <c r="T129" s="438"/>
      <c r="U129" s="438"/>
      <c r="V129" s="438"/>
      <c r="W129" s="438"/>
      <c r="X129" s="438"/>
      <c r="Y129" s="438"/>
      <c r="Z129" s="438"/>
    </row>
    <row r="130" ht="15.75" customHeight="1">
      <c r="A130" s="438"/>
      <c r="B130" s="438"/>
      <c r="C130" s="438"/>
      <c r="D130" s="438"/>
      <c r="E130" s="438"/>
      <c r="F130" s="438"/>
      <c r="G130" s="438"/>
      <c r="H130" s="438"/>
      <c r="I130" s="438"/>
      <c r="J130" s="438"/>
      <c r="K130" s="438"/>
      <c r="L130" s="438"/>
      <c r="M130" s="438"/>
      <c r="N130" s="438"/>
      <c r="O130" s="438"/>
      <c r="P130" s="438"/>
      <c r="Q130" s="438"/>
      <c r="R130" s="438"/>
      <c r="S130" s="438"/>
      <c r="T130" s="438"/>
      <c r="U130" s="438"/>
      <c r="V130" s="438"/>
      <c r="W130" s="438"/>
      <c r="X130" s="438"/>
      <c r="Y130" s="438"/>
      <c r="Z130" s="438"/>
    </row>
    <row r="131" ht="15.75" customHeight="1">
      <c r="A131" s="438"/>
      <c r="B131" s="438"/>
      <c r="C131" s="438"/>
      <c r="D131" s="438"/>
      <c r="E131" s="438"/>
      <c r="F131" s="438"/>
      <c r="G131" s="438"/>
      <c r="H131" s="438"/>
      <c r="I131" s="438"/>
      <c r="J131" s="438"/>
      <c r="K131" s="438"/>
      <c r="L131" s="438"/>
      <c r="M131" s="438"/>
      <c r="N131" s="438"/>
      <c r="O131" s="438"/>
      <c r="P131" s="438"/>
      <c r="Q131" s="438"/>
      <c r="R131" s="438"/>
      <c r="S131" s="438"/>
      <c r="T131" s="438"/>
      <c r="U131" s="438"/>
      <c r="V131" s="438"/>
      <c r="W131" s="438"/>
      <c r="X131" s="438"/>
      <c r="Y131" s="438"/>
      <c r="Z131" s="438"/>
    </row>
    <row r="132" ht="15.75" customHeight="1">
      <c r="A132" s="438"/>
      <c r="B132" s="438"/>
      <c r="C132" s="438"/>
      <c r="D132" s="438"/>
      <c r="E132" s="438"/>
      <c r="F132" s="438"/>
      <c r="G132" s="438"/>
      <c r="H132" s="438"/>
      <c r="I132" s="438"/>
      <c r="J132" s="438"/>
      <c r="K132" s="438"/>
      <c r="L132" s="438"/>
      <c r="M132" s="438"/>
      <c r="N132" s="438"/>
      <c r="O132" s="438"/>
      <c r="P132" s="438"/>
      <c r="Q132" s="438"/>
      <c r="R132" s="438"/>
      <c r="S132" s="438"/>
      <c r="T132" s="438"/>
      <c r="U132" s="438"/>
      <c r="V132" s="438"/>
      <c r="W132" s="438"/>
      <c r="X132" s="438"/>
      <c r="Y132" s="438"/>
      <c r="Z132" s="438"/>
    </row>
    <row r="133" ht="15.75" customHeight="1">
      <c r="A133" s="438"/>
      <c r="B133" s="438"/>
      <c r="C133" s="438"/>
      <c r="D133" s="438"/>
      <c r="E133" s="438"/>
      <c r="F133" s="438"/>
      <c r="G133" s="438"/>
      <c r="H133" s="438"/>
      <c r="I133" s="438"/>
      <c r="J133" s="438"/>
      <c r="K133" s="438"/>
      <c r="L133" s="438"/>
      <c r="M133" s="438"/>
      <c r="N133" s="438"/>
      <c r="O133" s="438"/>
      <c r="P133" s="438"/>
      <c r="Q133" s="438"/>
      <c r="R133" s="438"/>
      <c r="S133" s="438"/>
      <c r="T133" s="438"/>
      <c r="U133" s="438"/>
      <c r="V133" s="438"/>
      <c r="W133" s="438"/>
      <c r="X133" s="438"/>
      <c r="Y133" s="438"/>
      <c r="Z133" s="438"/>
    </row>
    <row r="134" ht="15.75" customHeight="1">
      <c r="A134" s="438"/>
      <c r="B134" s="438"/>
      <c r="C134" s="438"/>
      <c r="D134" s="438"/>
      <c r="E134" s="438"/>
      <c r="F134" s="438"/>
      <c r="G134" s="438"/>
      <c r="H134" s="438"/>
      <c r="I134" s="438"/>
      <c r="J134" s="438"/>
      <c r="K134" s="438"/>
      <c r="L134" s="438"/>
      <c r="M134" s="438"/>
      <c r="N134" s="438"/>
      <c r="O134" s="438"/>
      <c r="P134" s="438"/>
      <c r="Q134" s="438"/>
      <c r="R134" s="438"/>
      <c r="S134" s="438"/>
      <c r="T134" s="438"/>
      <c r="U134" s="438"/>
      <c r="V134" s="438"/>
      <c r="W134" s="438"/>
      <c r="X134" s="438"/>
      <c r="Y134" s="438"/>
      <c r="Z134" s="438"/>
    </row>
    <row r="135" ht="15.75" customHeight="1">
      <c r="A135" s="438"/>
      <c r="B135" s="438"/>
      <c r="C135" s="438"/>
      <c r="D135" s="438"/>
      <c r="E135" s="438"/>
      <c r="F135" s="438"/>
      <c r="G135" s="438"/>
      <c r="H135" s="438"/>
      <c r="I135" s="438"/>
      <c r="J135" s="438"/>
      <c r="K135" s="438"/>
      <c r="L135" s="438"/>
      <c r="M135" s="438"/>
      <c r="N135" s="438"/>
      <c r="O135" s="438"/>
      <c r="P135" s="438"/>
      <c r="Q135" s="438"/>
      <c r="R135" s="438"/>
      <c r="S135" s="438"/>
      <c r="T135" s="438"/>
      <c r="U135" s="438"/>
      <c r="V135" s="438"/>
      <c r="W135" s="438"/>
      <c r="X135" s="438"/>
      <c r="Y135" s="438"/>
      <c r="Z135" s="438"/>
    </row>
    <row r="136" ht="15.75" customHeight="1">
      <c r="A136" s="438"/>
      <c r="B136" s="438"/>
      <c r="C136" s="438"/>
      <c r="D136" s="438"/>
      <c r="E136" s="438"/>
      <c r="F136" s="438"/>
      <c r="G136" s="438"/>
      <c r="H136" s="438"/>
      <c r="I136" s="438"/>
      <c r="J136" s="438"/>
      <c r="K136" s="438"/>
      <c r="L136" s="438"/>
      <c r="M136" s="438"/>
      <c r="N136" s="438"/>
      <c r="O136" s="438"/>
      <c r="P136" s="438"/>
      <c r="Q136" s="438"/>
      <c r="R136" s="438"/>
      <c r="S136" s="438"/>
      <c r="T136" s="438"/>
      <c r="U136" s="438"/>
      <c r="V136" s="438"/>
      <c r="W136" s="438"/>
      <c r="X136" s="438"/>
      <c r="Y136" s="438"/>
      <c r="Z136" s="438"/>
    </row>
    <row r="137" ht="15.75" customHeight="1">
      <c r="A137" s="438"/>
      <c r="B137" s="438"/>
      <c r="C137" s="438"/>
      <c r="D137" s="438"/>
      <c r="E137" s="438"/>
      <c r="F137" s="438"/>
      <c r="G137" s="438"/>
      <c r="H137" s="438"/>
      <c r="I137" s="438"/>
      <c r="J137" s="438"/>
      <c r="K137" s="438"/>
      <c r="L137" s="438"/>
      <c r="M137" s="438"/>
      <c r="N137" s="438"/>
      <c r="O137" s="438"/>
      <c r="P137" s="438"/>
      <c r="Q137" s="438"/>
      <c r="R137" s="438"/>
      <c r="S137" s="438"/>
      <c r="T137" s="438"/>
      <c r="U137" s="438"/>
      <c r="V137" s="438"/>
      <c r="W137" s="438"/>
      <c r="X137" s="438"/>
      <c r="Y137" s="438"/>
      <c r="Z137" s="438"/>
    </row>
    <row r="138" ht="15.75" customHeight="1">
      <c r="A138" s="438"/>
      <c r="B138" s="438"/>
      <c r="C138" s="438"/>
      <c r="D138" s="438"/>
      <c r="E138" s="438"/>
      <c r="F138" s="438"/>
      <c r="G138" s="438"/>
      <c r="H138" s="438"/>
      <c r="I138" s="438"/>
      <c r="J138" s="438"/>
      <c r="K138" s="438"/>
      <c r="L138" s="438"/>
      <c r="M138" s="438"/>
      <c r="N138" s="438"/>
      <c r="O138" s="438"/>
      <c r="P138" s="438"/>
      <c r="Q138" s="438"/>
      <c r="R138" s="438"/>
      <c r="S138" s="438"/>
      <c r="T138" s="438"/>
      <c r="U138" s="438"/>
      <c r="V138" s="438"/>
      <c r="W138" s="438"/>
      <c r="X138" s="438"/>
      <c r="Y138" s="438"/>
      <c r="Z138" s="438"/>
    </row>
    <row r="139" ht="15.75" customHeight="1">
      <c r="A139" s="438"/>
      <c r="B139" s="438"/>
      <c r="C139" s="438"/>
      <c r="D139" s="438"/>
      <c r="E139" s="438"/>
      <c r="F139" s="438"/>
      <c r="G139" s="438"/>
      <c r="H139" s="438"/>
      <c r="I139" s="438"/>
      <c r="J139" s="438"/>
      <c r="K139" s="438"/>
      <c r="L139" s="438"/>
      <c r="M139" s="438"/>
      <c r="N139" s="438"/>
      <c r="O139" s="438"/>
      <c r="P139" s="438"/>
      <c r="Q139" s="438"/>
      <c r="R139" s="438"/>
      <c r="S139" s="438"/>
      <c r="T139" s="438"/>
      <c r="U139" s="438"/>
      <c r="V139" s="438"/>
      <c r="W139" s="438"/>
      <c r="X139" s="438"/>
      <c r="Y139" s="438"/>
      <c r="Z139" s="438"/>
    </row>
    <row r="140" ht="15.75" customHeight="1">
      <c r="A140" s="438"/>
      <c r="B140" s="438"/>
      <c r="C140" s="438"/>
      <c r="D140" s="438"/>
      <c r="E140" s="438"/>
      <c r="F140" s="438"/>
      <c r="G140" s="438"/>
      <c r="H140" s="438"/>
      <c r="I140" s="438"/>
      <c r="J140" s="438"/>
      <c r="K140" s="438"/>
      <c r="L140" s="438"/>
      <c r="M140" s="438"/>
      <c r="N140" s="438"/>
      <c r="O140" s="438"/>
      <c r="P140" s="438"/>
      <c r="Q140" s="438"/>
      <c r="R140" s="438"/>
      <c r="S140" s="438"/>
      <c r="T140" s="438"/>
      <c r="U140" s="438"/>
      <c r="V140" s="438"/>
      <c r="W140" s="438"/>
      <c r="X140" s="438"/>
      <c r="Y140" s="438"/>
      <c r="Z140" s="438"/>
    </row>
    <row r="141" ht="15.75" customHeight="1">
      <c r="A141" s="438"/>
      <c r="B141" s="438"/>
      <c r="C141" s="438"/>
      <c r="D141" s="438"/>
      <c r="E141" s="438"/>
      <c r="F141" s="438"/>
      <c r="G141" s="438"/>
      <c r="H141" s="438"/>
      <c r="I141" s="438"/>
      <c r="J141" s="438"/>
      <c r="K141" s="438"/>
      <c r="L141" s="438"/>
      <c r="M141" s="438"/>
      <c r="N141" s="438"/>
      <c r="O141" s="438"/>
      <c r="P141" s="438"/>
      <c r="Q141" s="438"/>
      <c r="R141" s="438"/>
      <c r="S141" s="438"/>
      <c r="T141" s="438"/>
      <c r="U141" s="438"/>
      <c r="V141" s="438"/>
      <c r="W141" s="438"/>
      <c r="X141" s="438"/>
      <c r="Y141" s="438"/>
      <c r="Z141" s="438"/>
    </row>
    <row r="142" ht="15.75" customHeight="1">
      <c r="A142" s="438"/>
      <c r="B142" s="438"/>
      <c r="C142" s="438"/>
      <c r="D142" s="438"/>
      <c r="E142" s="438"/>
      <c r="F142" s="438"/>
      <c r="G142" s="438"/>
      <c r="H142" s="438"/>
      <c r="I142" s="438"/>
      <c r="J142" s="438"/>
      <c r="K142" s="438"/>
      <c r="L142" s="438"/>
      <c r="M142" s="438"/>
      <c r="N142" s="438"/>
      <c r="O142" s="438"/>
      <c r="P142" s="438"/>
      <c r="Q142" s="438"/>
      <c r="R142" s="438"/>
      <c r="S142" s="438"/>
      <c r="T142" s="438"/>
      <c r="U142" s="438"/>
      <c r="V142" s="438"/>
      <c r="W142" s="438"/>
      <c r="X142" s="438"/>
      <c r="Y142" s="438"/>
      <c r="Z142" s="438"/>
    </row>
    <row r="143" ht="15.75" customHeight="1">
      <c r="A143" s="438"/>
      <c r="B143" s="438"/>
      <c r="C143" s="438"/>
      <c r="D143" s="438"/>
      <c r="E143" s="438"/>
      <c r="F143" s="438"/>
      <c r="G143" s="438"/>
      <c r="H143" s="438"/>
      <c r="I143" s="438"/>
      <c r="J143" s="438"/>
      <c r="K143" s="438"/>
      <c r="L143" s="438"/>
      <c r="M143" s="438"/>
      <c r="N143" s="438"/>
      <c r="O143" s="438"/>
      <c r="P143" s="438"/>
      <c r="Q143" s="438"/>
      <c r="R143" s="438"/>
      <c r="S143" s="438"/>
      <c r="T143" s="438"/>
      <c r="U143" s="438"/>
      <c r="V143" s="438"/>
      <c r="W143" s="438"/>
      <c r="X143" s="438"/>
      <c r="Y143" s="438"/>
      <c r="Z143" s="438"/>
    </row>
    <row r="144" ht="15.75" customHeight="1">
      <c r="A144" s="438"/>
      <c r="B144" s="438"/>
      <c r="C144" s="438"/>
      <c r="D144" s="438"/>
      <c r="E144" s="438"/>
      <c r="F144" s="438"/>
      <c r="G144" s="438"/>
      <c r="H144" s="438"/>
      <c r="I144" s="438"/>
      <c r="J144" s="438"/>
      <c r="K144" s="438"/>
      <c r="L144" s="438"/>
      <c r="M144" s="438"/>
      <c r="N144" s="438"/>
      <c r="O144" s="438"/>
      <c r="P144" s="438"/>
      <c r="Q144" s="438"/>
      <c r="R144" s="438"/>
      <c r="S144" s="438"/>
      <c r="T144" s="438"/>
      <c r="U144" s="438"/>
      <c r="V144" s="438"/>
      <c r="W144" s="438"/>
      <c r="X144" s="438"/>
      <c r="Y144" s="438"/>
      <c r="Z144" s="438"/>
    </row>
    <row r="145" ht="15.75" customHeight="1">
      <c r="A145" s="438"/>
      <c r="B145" s="438"/>
      <c r="C145" s="438"/>
      <c r="D145" s="438"/>
      <c r="E145" s="438"/>
      <c r="F145" s="438"/>
      <c r="G145" s="438"/>
      <c r="H145" s="438"/>
      <c r="I145" s="438"/>
      <c r="J145" s="438"/>
      <c r="K145" s="438"/>
      <c r="L145" s="438"/>
      <c r="M145" s="438"/>
      <c r="N145" s="438"/>
      <c r="O145" s="438"/>
      <c r="P145" s="438"/>
      <c r="Q145" s="438"/>
      <c r="R145" s="438"/>
      <c r="S145" s="438"/>
      <c r="T145" s="438"/>
      <c r="U145" s="438"/>
      <c r="V145" s="438"/>
      <c r="W145" s="438"/>
      <c r="X145" s="438"/>
      <c r="Y145" s="438"/>
      <c r="Z145" s="438"/>
    </row>
    <row r="146" ht="15.75" customHeight="1">
      <c r="A146" s="438"/>
      <c r="B146" s="438"/>
      <c r="C146" s="438"/>
      <c r="D146" s="438"/>
      <c r="E146" s="438"/>
      <c r="F146" s="438"/>
      <c r="G146" s="438"/>
      <c r="H146" s="438"/>
      <c r="I146" s="438"/>
      <c r="J146" s="438"/>
      <c r="K146" s="438"/>
      <c r="L146" s="438"/>
      <c r="M146" s="438"/>
      <c r="N146" s="438"/>
      <c r="O146" s="438"/>
      <c r="P146" s="438"/>
      <c r="Q146" s="438"/>
      <c r="R146" s="438"/>
      <c r="S146" s="438"/>
      <c r="T146" s="438"/>
      <c r="U146" s="438"/>
      <c r="V146" s="438"/>
      <c r="W146" s="438"/>
      <c r="X146" s="438"/>
      <c r="Y146" s="438"/>
      <c r="Z146" s="438"/>
    </row>
    <row r="147" ht="15.75" customHeight="1">
      <c r="A147" s="438"/>
      <c r="B147" s="438"/>
      <c r="C147" s="438"/>
      <c r="D147" s="438"/>
      <c r="E147" s="438"/>
      <c r="F147" s="438"/>
      <c r="G147" s="438"/>
      <c r="H147" s="438"/>
      <c r="I147" s="438"/>
      <c r="J147" s="438"/>
      <c r="K147" s="438"/>
      <c r="L147" s="438"/>
      <c r="M147" s="438"/>
      <c r="N147" s="438"/>
      <c r="O147" s="438"/>
      <c r="P147" s="438"/>
      <c r="Q147" s="438"/>
      <c r="R147" s="438"/>
      <c r="S147" s="438"/>
      <c r="T147" s="438"/>
      <c r="U147" s="438"/>
      <c r="V147" s="438"/>
      <c r="W147" s="438"/>
      <c r="X147" s="438"/>
      <c r="Y147" s="438"/>
      <c r="Z147" s="438"/>
    </row>
    <row r="148" ht="15.75" customHeight="1">
      <c r="A148" s="438"/>
      <c r="B148" s="438"/>
      <c r="C148" s="438"/>
      <c r="D148" s="438"/>
      <c r="E148" s="438"/>
      <c r="F148" s="438"/>
      <c r="G148" s="438"/>
      <c r="H148" s="438"/>
      <c r="I148" s="438"/>
      <c r="J148" s="438"/>
      <c r="K148" s="438"/>
      <c r="L148" s="438"/>
      <c r="M148" s="438"/>
      <c r="N148" s="438"/>
      <c r="O148" s="438"/>
      <c r="P148" s="438"/>
      <c r="Q148" s="438"/>
      <c r="R148" s="438"/>
      <c r="S148" s="438"/>
      <c r="T148" s="438"/>
      <c r="U148" s="438"/>
      <c r="V148" s="438"/>
      <c r="W148" s="438"/>
      <c r="X148" s="438"/>
      <c r="Y148" s="438"/>
      <c r="Z148" s="438"/>
    </row>
    <row r="149" ht="15.75" customHeight="1">
      <c r="A149" s="438"/>
      <c r="B149" s="438"/>
      <c r="C149" s="438"/>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row>
    <row r="150" ht="15.75" customHeight="1">
      <c r="A150" s="438"/>
      <c r="B150" s="438"/>
      <c r="C150" s="438"/>
      <c r="D150" s="438"/>
      <c r="E150" s="438"/>
      <c r="F150" s="438"/>
      <c r="G150" s="438"/>
      <c r="H150" s="438"/>
      <c r="I150" s="438"/>
      <c r="J150" s="438"/>
      <c r="K150" s="438"/>
      <c r="L150" s="438"/>
      <c r="M150" s="438"/>
      <c r="N150" s="438"/>
      <c r="O150" s="438"/>
      <c r="P150" s="438"/>
      <c r="Q150" s="438"/>
      <c r="R150" s="438"/>
      <c r="S150" s="438"/>
      <c r="T150" s="438"/>
      <c r="U150" s="438"/>
      <c r="V150" s="438"/>
      <c r="W150" s="438"/>
      <c r="X150" s="438"/>
      <c r="Y150" s="438"/>
      <c r="Z150" s="438"/>
    </row>
    <row r="151" ht="15.75" customHeight="1">
      <c r="A151" s="438"/>
      <c r="B151" s="438"/>
      <c r="C151" s="438"/>
      <c r="D151" s="438"/>
      <c r="E151" s="438"/>
      <c r="F151" s="438"/>
      <c r="G151" s="438"/>
      <c r="H151" s="438"/>
      <c r="I151" s="438"/>
      <c r="J151" s="438"/>
      <c r="K151" s="438"/>
      <c r="L151" s="438"/>
      <c r="M151" s="438"/>
      <c r="N151" s="438"/>
      <c r="O151" s="438"/>
      <c r="P151" s="438"/>
      <c r="Q151" s="438"/>
      <c r="R151" s="438"/>
      <c r="S151" s="438"/>
      <c r="T151" s="438"/>
      <c r="U151" s="438"/>
      <c r="V151" s="438"/>
      <c r="W151" s="438"/>
      <c r="X151" s="438"/>
      <c r="Y151" s="438"/>
      <c r="Z151" s="438"/>
    </row>
    <row r="152" ht="15.75" customHeight="1">
      <c r="A152" s="438"/>
      <c r="B152" s="438"/>
      <c r="C152" s="438"/>
      <c r="D152" s="438"/>
      <c r="E152" s="438"/>
      <c r="F152" s="438"/>
      <c r="G152" s="438"/>
      <c r="H152" s="438"/>
      <c r="I152" s="438"/>
      <c r="J152" s="438"/>
      <c r="K152" s="438"/>
      <c r="L152" s="438"/>
      <c r="M152" s="438"/>
      <c r="N152" s="438"/>
      <c r="O152" s="438"/>
      <c r="P152" s="438"/>
      <c r="Q152" s="438"/>
      <c r="R152" s="438"/>
      <c r="S152" s="438"/>
      <c r="T152" s="438"/>
      <c r="U152" s="438"/>
      <c r="V152" s="438"/>
      <c r="W152" s="438"/>
      <c r="X152" s="438"/>
      <c r="Y152" s="438"/>
      <c r="Z152" s="438"/>
    </row>
    <row r="153" ht="15.75" customHeight="1">
      <c r="A153" s="438"/>
      <c r="B153" s="438"/>
      <c r="C153" s="438"/>
      <c r="D153" s="438"/>
      <c r="E153" s="438"/>
      <c r="F153" s="438"/>
      <c r="G153" s="438"/>
      <c r="H153" s="438"/>
      <c r="I153" s="438"/>
      <c r="J153" s="438"/>
      <c r="K153" s="438"/>
      <c r="L153" s="438"/>
      <c r="M153" s="438"/>
      <c r="N153" s="438"/>
      <c r="O153" s="438"/>
      <c r="P153" s="438"/>
      <c r="Q153" s="438"/>
      <c r="R153" s="438"/>
      <c r="S153" s="438"/>
      <c r="T153" s="438"/>
      <c r="U153" s="438"/>
      <c r="V153" s="438"/>
      <c r="W153" s="438"/>
      <c r="X153" s="438"/>
      <c r="Y153" s="438"/>
      <c r="Z153" s="438"/>
    </row>
    <row r="154" ht="15.75" customHeight="1">
      <c r="A154" s="438"/>
      <c r="B154" s="438"/>
      <c r="C154" s="438"/>
      <c r="D154" s="438"/>
      <c r="E154" s="438"/>
      <c r="F154" s="438"/>
      <c r="G154" s="438"/>
      <c r="H154" s="438"/>
      <c r="I154" s="438"/>
      <c r="J154" s="438"/>
      <c r="K154" s="438"/>
      <c r="L154" s="438"/>
      <c r="M154" s="438"/>
      <c r="N154" s="438"/>
      <c r="O154" s="438"/>
      <c r="P154" s="438"/>
      <c r="Q154" s="438"/>
      <c r="R154" s="438"/>
      <c r="S154" s="438"/>
      <c r="T154" s="438"/>
      <c r="U154" s="438"/>
      <c r="V154" s="438"/>
      <c r="W154" s="438"/>
      <c r="X154" s="438"/>
      <c r="Y154" s="438"/>
      <c r="Z154" s="438"/>
    </row>
    <row r="155" ht="15.75" customHeight="1">
      <c r="A155" s="438"/>
      <c r="B155" s="438"/>
      <c r="C155" s="438"/>
      <c r="D155" s="438"/>
      <c r="E155" s="438"/>
      <c r="F155" s="438"/>
      <c r="G155" s="438"/>
      <c r="H155" s="438"/>
      <c r="I155" s="438"/>
      <c r="J155" s="438"/>
      <c r="K155" s="438"/>
      <c r="L155" s="438"/>
      <c r="M155" s="438"/>
      <c r="N155" s="438"/>
      <c r="O155" s="438"/>
      <c r="P155" s="438"/>
      <c r="Q155" s="438"/>
      <c r="R155" s="438"/>
      <c r="S155" s="438"/>
      <c r="T155" s="438"/>
      <c r="U155" s="438"/>
      <c r="V155" s="438"/>
      <c r="W155" s="438"/>
      <c r="X155" s="438"/>
      <c r="Y155" s="438"/>
      <c r="Z155" s="438"/>
    </row>
    <row r="156" ht="15.75" customHeight="1">
      <c r="A156" s="438"/>
      <c r="B156" s="438"/>
      <c r="C156" s="438"/>
      <c r="D156" s="438"/>
      <c r="E156" s="438"/>
      <c r="F156" s="438"/>
      <c r="G156" s="438"/>
      <c r="H156" s="438"/>
      <c r="I156" s="438"/>
      <c r="J156" s="438"/>
      <c r="K156" s="438"/>
      <c r="L156" s="438"/>
      <c r="M156" s="438"/>
      <c r="N156" s="438"/>
      <c r="O156" s="438"/>
      <c r="P156" s="438"/>
      <c r="Q156" s="438"/>
      <c r="R156" s="438"/>
      <c r="S156" s="438"/>
      <c r="T156" s="438"/>
      <c r="U156" s="438"/>
      <c r="V156" s="438"/>
      <c r="W156" s="438"/>
      <c r="X156" s="438"/>
      <c r="Y156" s="438"/>
      <c r="Z156" s="438"/>
    </row>
    <row r="157" ht="15.75" customHeight="1">
      <c r="A157" s="438"/>
      <c r="B157" s="438"/>
      <c r="C157" s="438"/>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row>
    <row r="158" ht="15.75" customHeight="1">
      <c r="A158" s="438"/>
      <c r="B158" s="438"/>
      <c r="C158" s="438"/>
      <c r="D158" s="438"/>
      <c r="E158" s="438"/>
      <c r="F158" s="438"/>
      <c r="G158" s="438"/>
      <c r="H158" s="438"/>
      <c r="I158" s="438"/>
      <c r="J158" s="438"/>
      <c r="K158" s="438"/>
      <c r="L158" s="438"/>
      <c r="M158" s="438"/>
      <c r="N158" s="438"/>
      <c r="O158" s="438"/>
      <c r="P158" s="438"/>
      <c r="Q158" s="438"/>
      <c r="R158" s="438"/>
      <c r="S158" s="438"/>
      <c r="T158" s="438"/>
      <c r="U158" s="438"/>
      <c r="V158" s="438"/>
      <c r="W158" s="438"/>
      <c r="X158" s="438"/>
      <c r="Y158" s="438"/>
      <c r="Z158" s="438"/>
    </row>
    <row r="159" ht="15.75" customHeight="1">
      <c r="A159" s="438"/>
      <c r="B159" s="438"/>
      <c r="C159" s="438"/>
      <c r="D159" s="438"/>
      <c r="E159" s="438"/>
      <c r="F159" s="438"/>
      <c r="G159" s="438"/>
      <c r="H159" s="438"/>
      <c r="I159" s="438"/>
      <c r="J159" s="438"/>
      <c r="K159" s="438"/>
      <c r="L159" s="438"/>
      <c r="M159" s="438"/>
      <c r="N159" s="438"/>
      <c r="O159" s="438"/>
      <c r="P159" s="438"/>
      <c r="Q159" s="438"/>
      <c r="R159" s="438"/>
      <c r="S159" s="438"/>
      <c r="T159" s="438"/>
      <c r="U159" s="438"/>
      <c r="V159" s="438"/>
      <c r="W159" s="438"/>
      <c r="X159" s="438"/>
      <c r="Y159" s="438"/>
      <c r="Z159" s="438"/>
    </row>
    <row r="160" ht="15.75" customHeight="1">
      <c r="A160" s="438"/>
      <c r="B160" s="438"/>
      <c r="C160" s="438"/>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row>
    <row r="161" ht="15.75" customHeight="1">
      <c r="A161" s="438"/>
      <c r="B161" s="438"/>
      <c r="C161" s="438"/>
      <c r="D161" s="438"/>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row>
    <row r="162" ht="15.75" customHeight="1">
      <c r="A162" s="438"/>
      <c r="B162" s="438"/>
      <c r="C162" s="438"/>
      <c r="D162" s="438"/>
      <c r="E162" s="438"/>
      <c r="F162" s="438"/>
      <c r="G162" s="438"/>
      <c r="H162" s="438"/>
      <c r="I162" s="438"/>
      <c r="J162" s="438"/>
      <c r="K162" s="438"/>
      <c r="L162" s="438"/>
      <c r="M162" s="438"/>
      <c r="N162" s="438"/>
      <c r="O162" s="438"/>
      <c r="P162" s="438"/>
      <c r="Q162" s="438"/>
      <c r="R162" s="438"/>
      <c r="S162" s="438"/>
      <c r="T162" s="438"/>
      <c r="U162" s="438"/>
      <c r="V162" s="438"/>
      <c r="W162" s="438"/>
      <c r="X162" s="438"/>
      <c r="Y162" s="438"/>
      <c r="Z162" s="438"/>
    </row>
    <row r="163" ht="15.75" customHeight="1">
      <c r="A163" s="438"/>
      <c r="B163" s="438"/>
      <c r="C163" s="438"/>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row>
    <row r="164" ht="15.75" customHeight="1">
      <c r="A164" s="438"/>
      <c r="B164" s="438"/>
      <c r="C164" s="438"/>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row>
    <row r="165" ht="15.75" customHeight="1">
      <c r="A165" s="438"/>
      <c r="B165" s="438"/>
      <c r="C165" s="438"/>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row>
    <row r="166" ht="15.75" customHeight="1">
      <c r="A166" s="438"/>
      <c r="B166" s="438"/>
      <c r="C166" s="438"/>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row>
    <row r="167" ht="15.75" customHeight="1">
      <c r="A167" s="438"/>
      <c r="B167" s="438"/>
      <c r="C167" s="438"/>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row>
    <row r="168" ht="15.75" customHeight="1">
      <c r="A168" s="438"/>
      <c r="B168" s="438"/>
      <c r="C168" s="438"/>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row>
    <row r="169" ht="15.75" customHeight="1">
      <c r="A169" s="438"/>
      <c r="B169" s="438"/>
      <c r="C169" s="438"/>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row>
    <row r="170" ht="15.75" customHeight="1">
      <c r="A170" s="438"/>
      <c r="B170" s="438"/>
      <c r="C170" s="438"/>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row>
    <row r="171" ht="15.75" customHeight="1">
      <c r="A171" s="438"/>
      <c r="B171" s="438"/>
      <c r="C171" s="438"/>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row>
    <row r="172" ht="15.75" customHeight="1">
      <c r="A172" s="438"/>
      <c r="B172" s="438"/>
      <c r="C172" s="438"/>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row>
    <row r="173" ht="15.75" customHeight="1">
      <c r="A173" s="438"/>
      <c r="B173" s="438"/>
      <c r="C173" s="438"/>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row>
    <row r="174" ht="15.75" customHeight="1">
      <c r="A174" s="438"/>
      <c r="B174" s="438"/>
      <c r="C174" s="438"/>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row>
    <row r="175" ht="15.75" customHeight="1">
      <c r="A175" s="438"/>
      <c r="B175" s="438"/>
      <c r="C175" s="438"/>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row>
    <row r="176" ht="15.75" customHeight="1">
      <c r="A176" s="438"/>
      <c r="B176" s="438"/>
      <c r="C176" s="438"/>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row>
    <row r="177" ht="15.75" customHeight="1">
      <c r="A177" s="438"/>
      <c r="B177" s="438"/>
      <c r="C177" s="438"/>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row>
    <row r="178" ht="15.75" customHeight="1">
      <c r="A178" s="438"/>
      <c r="B178" s="438"/>
      <c r="C178" s="438"/>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row>
    <row r="179" ht="15.75" customHeight="1">
      <c r="A179" s="438"/>
      <c r="B179" s="438"/>
      <c r="C179" s="438"/>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row>
    <row r="180" ht="15.75" customHeight="1">
      <c r="A180" s="438"/>
      <c r="B180" s="438"/>
      <c r="C180" s="438"/>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row>
    <row r="181" ht="15.75" customHeight="1">
      <c r="A181" s="438"/>
      <c r="B181" s="438"/>
      <c r="C181" s="438"/>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row>
    <row r="182" ht="15.75" customHeight="1">
      <c r="A182" s="438"/>
      <c r="B182" s="438"/>
      <c r="C182" s="438"/>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row>
    <row r="183" ht="15.75" customHeight="1">
      <c r="A183" s="438"/>
      <c r="B183" s="438"/>
      <c r="C183" s="438"/>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row>
    <row r="184" ht="15.75" customHeight="1">
      <c r="A184" s="438"/>
      <c r="B184" s="438"/>
      <c r="C184" s="438"/>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row>
    <row r="185" ht="15.75" customHeight="1">
      <c r="A185" s="438"/>
      <c r="B185" s="438"/>
      <c r="C185" s="438"/>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row>
    <row r="186" ht="15.75" customHeight="1">
      <c r="A186" s="438"/>
      <c r="B186" s="438"/>
      <c r="C186" s="438"/>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row>
    <row r="187" ht="15.75" customHeight="1">
      <c r="A187" s="438"/>
      <c r="B187" s="438"/>
      <c r="C187" s="438"/>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row>
    <row r="188" ht="15.75" customHeight="1">
      <c r="A188" s="438"/>
      <c r="B188" s="438"/>
      <c r="C188" s="438"/>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row>
    <row r="189" ht="15.75" customHeight="1">
      <c r="A189" s="438"/>
      <c r="B189" s="438"/>
      <c r="C189" s="438"/>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row>
    <row r="190" ht="15.75" customHeight="1">
      <c r="A190" s="438"/>
      <c r="B190" s="438"/>
      <c r="C190" s="438"/>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row>
    <row r="191" ht="15.75" customHeight="1">
      <c r="A191" s="438"/>
      <c r="B191" s="438"/>
      <c r="C191" s="438"/>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row>
    <row r="192" ht="15.75" customHeight="1">
      <c r="A192" s="438"/>
      <c r="B192" s="438"/>
      <c r="C192" s="438"/>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row>
    <row r="193" ht="15.75" customHeight="1">
      <c r="A193" s="438"/>
      <c r="B193" s="438"/>
      <c r="C193" s="438"/>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row>
    <row r="194" ht="15.75" customHeight="1">
      <c r="A194" s="438"/>
      <c r="B194" s="438"/>
      <c r="C194" s="438"/>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row>
    <row r="195" ht="15.75" customHeight="1">
      <c r="A195" s="438"/>
      <c r="B195" s="438"/>
      <c r="C195" s="438"/>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row>
    <row r="196" ht="15.75" customHeight="1">
      <c r="A196" s="438"/>
      <c r="B196" s="438"/>
      <c r="C196" s="438"/>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row>
    <row r="197" ht="15.75" customHeight="1">
      <c r="A197" s="438"/>
      <c r="B197" s="438"/>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row>
    <row r="198" ht="15.75" customHeight="1">
      <c r="A198" s="438"/>
      <c r="B198" s="438"/>
      <c r="C198" s="438"/>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row>
    <row r="199" ht="15.75" customHeight="1">
      <c r="A199" s="438"/>
      <c r="B199" s="438"/>
      <c r="C199" s="438"/>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row>
    <row r="200" ht="15.75" customHeight="1">
      <c r="A200" s="438"/>
      <c r="B200" s="438"/>
      <c r="C200" s="438"/>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row>
    <row r="201" ht="15.75" customHeight="1">
      <c r="A201" s="438"/>
      <c r="B201" s="438"/>
      <c r="C201" s="438"/>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row>
    <row r="202" ht="15.75" customHeight="1">
      <c r="A202" s="438"/>
      <c r="B202" s="438"/>
      <c r="C202" s="438"/>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row>
    <row r="203" ht="15.75" customHeight="1">
      <c r="A203" s="438"/>
      <c r="B203" s="438"/>
      <c r="C203" s="438"/>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row>
    <row r="204" ht="15.75" customHeight="1">
      <c r="A204" s="438"/>
      <c r="B204" s="438"/>
      <c r="C204" s="438"/>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row>
    <row r="205" ht="15.75" customHeight="1">
      <c r="A205" s="438"/>
      <c r="B205" s="438"/>
      <c r="C205" s="438"/>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row>
    <row r="206" ht="15.75" customHeight="1">
      <c r="A206" s="438"/>
      <c r="B206" s="438"/>
      <c r="C206" s="438"/>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row>
    <row r="207" ht="15.75" customHeight="1">
      <c r="A207" s="438"/>
      <c r="B207" s="438"/>
      <c r="C207" s="438"/>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row>
    <row r="208" ht="15.75" customHeight="1">
      <c r="A208" s="438"/>
      <c r="B208" s="438"/>
      <c r="C208" s="438"/>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row>
    <row r="209" ht="15.75" customHeight="1">
      <c r="A209" s="438"/>
      <c r="B209" s="438"/>
      <c r="C209" s="438"/>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row>
    <row r="210" ht="15.75" customHeight="1">
      <c r="A210" s="438"/>
      <c r="B210" s="438"/>
      <c r="C210" s="438"/>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row>
    <row r="211" ht="15.75" customHeight="1">
      <c r="A211" s="438"/>
      <c r="B211" s="438"/>
      <c r="C211" s="438"/>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row>
    <row r="212" ht="15.75" customHeight="1">
      <c r="A212" s="438"/>
      <c r="B212" s="438"/>
      <c r="C212" s="438"/>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row>
    <row r="213" ht="15.75" customHeight="1">
      <c r="A213" s="438"/>
      <c r="B213" s="438"/>
      <c r="C213" s="438"/>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row>
    <row r="214" ht="15.75" customHeight="1">
      <c r="A214" s="438"/>
      <c r="B214" s="438"/>
      <c r="C214" s="438"/>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row>
    <row r="215" ht="15.75" customHeight="1">
      <c r="A215" s="438"/>
      <c r="B215" s="438"/>
      <c r="C215" s="438"/>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row>
    <row r="216" ht="15.75" customHeight="1">
      <c r="A216" s="438"/>
      <c r="B216" s="438"/>
      <c r="C216" s="438"/>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row>
    <row r="217" ht="15.75" customHeight="1">
      <c r="A217" s="438"/>
      <c r="B217" s="438"/>
      <c r="C217" s="438"/>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row>
    <row r="218" ht="15.75" customHeight="1">
      <c r="A218" s="438"/>
      <c r="B218" s="438"/>
      <c r="C218" s="438"/>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row>
    <row r="219" ht="15.75" customHeight="1">
      <c r="A219" s="438"/>
      <c r="B219" s="438"/>
      <c r="C219" s="438"/>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row>
    <row r="220" ht="15.75" customHeight="1">
      <c r="A220" s="438"/>
      <c r="B220" s="438"/>
      <c r="C220" s="438"/>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row>
    <row r="221" ht="15.75" customHeight="1">
      <c r="A221" s="438"/>
      <c r="B221" s="438"/>
      <c r="C221" s="438"/>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row>
    <row r="222" ht="15.75" customHeight="1">
      <c r="A222" s="438"/>
      <c r="B222" s="438"/>
      <c r="C222" s="438"/>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M1"/>
    <mergeCell ref="A19:E19"/>
    <mergeCell ref="F19:H19"/>
    <mergeCell ref="B20:M20"/>
    <mergeCell ref="B21:M21"/>
    <mergeCell ref="B22:M22"/>
    <mergeCell ref="B23:M23"/>
  </mergeCells>
  <printOptions/>
  <pageMargins bottom="0.75" footer="0.0" header="0.0" left="0.25" right="0.25" top="0.75"/>
  <pageSetup paperSize="9"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88"/>
    <col customWidth="1" min="2" max="2" width="67.75"/>
    <col customWidth="1" min="3" max="3" width="4.75"/>
    <col customWidth="1" min="4" max="4" width="4.13"/>
    <col customWidth="1" min="5" max="5" width="11.75"/>
    <col customWidth="1" min="6" max="6" width="12.75"/>
    <col customWidth="1" min="7" max="14" width="8.0"/>
    <col customWidth="1" min="15" max="26" width="12.75"/>
  </cols>
  <sheetData>
    <row r="1" ht="15.75" customHeight="1">
      <c r="A1" s="129" t="s">
        <v>19</v>
      </c>
      <c r="B1" s="196"/>
      <c r="C1" s="129"/>
      <c r="D1" s="227"/>
      <c r="E1" s="133"/>
      <c r="F1" s="133"/>
      <c r="G1" s="129"/>
      <c r="H1" s="129"/>
      <c r="I1" s="129"/>
      <c r="J1" s="129"/>
      <c r="K1" s="129"/>
      <c r="L1" s="129"/>
      <c r="M1" s="129"/>
      <c r="N1" s="129"/>
      <c r="O1" s="129"/>
      <c r="P1" s="129"/>
      <c r="Q1" s="129"/>
      <c r="R1" s="129"/>
      <c r="S1" s="129"/>
      <c r="T1" s="129"/>
      <c r="U1" s="129"/>
      <c r="V1" s="129"/>
      <c r="W1" s="129"/>
      <c r="X1" s="129"/>
      <c r="Y1" s="129"/>
      <c r="Z1" s="129"/>
    </row>
    <row r="2" ht="15.75" customHeight="1">
      <c r="A2" s="135" t="s">
        <v>1243</v>
      </c>
      <c r="B2" s="405"/>
      <c r="C2" s="135"/>
      <c r="D2" s="197"/>
      <c r="E2" s="139"/>
      <c r="F2" s="139"/>
      <c r="G2" s="129"/>
      <c r="H2" s="129"/>
      <c r="I2" s="129"/>
      <c r="J2" s="129"/>
      <c r="K2" s="129"/>
      <c r="L2" s="129"/>
      <c r="M2" s="129"/>
      <c r="N2" s="129"/>
      <c r="O2" s="129"/>
      <c r="P2" s="129"/>
      <c r="Q2" s="129"/>
      <c r="R2" s="129"/>
      <c r="S2" s="129"/>
      <c r="T2" s="129"/>
      <c r="U2" s="129"/>
      <c r="V2" s="129"/>
      <c r="W2" s="129"/>
      <c r="X2" s="129"/>
      <c r="Y2" s="129"/>
      <c r="Z2" s="129"/>
    </row>
    <row r="3" ht="15.75" customHeight="1">
      <c r="A3" s="389" t="s">
        <v>21</v>
      </c>
      <c r="B3" s="303" t="s">
        <v>4</v>
      </c>
      <c r="C3" s="303" t="s">
        <v>22</v>
      </c>
      <c r="D3" s="303" t="s">
        <v>23</v>
      </c>
      <c r="E3" s="390" t="s">
        <v>864</v>
      </c>
      <c r="F3" s="232"/>
      <c r="G3" s="265"/>
      <c r="H3" s="204"/>
      <c r="I3" s="204"/>
      <c r="J3" s="204"/>
      <c r="K3" s="204"/>
      <c r="L3" s="204"/>
      <c r="M3" s="204"/>
      <c r="N3" s="204"/>
      <c r="O3" s="204"/>
      <c r="P3" s="204"/>
      <c r="Q3" s="204"/>
      <c r="R3" s="204"/>
      <c r="S3" s="204"/>
      <c r="T3" s="204"/>
      <c r="U3" s="204"/>
      <c r="V3" s="204"/>
      <c r="W3" s="204"/>
      <c r="X3" s="204"/>
      <c r="Y3" s="204"/>
      <c r="Z3" s="204"/>
    </row>
    <row r="4" ht="15.75" customHeight="1">
      <c r="A4" s="86"/>
      <c r="B4" s="86"/>
      <c r="C4" s="86"/>
      <c r="D4" s="86"/>
      <c r="E4" s="391" t="s">
        <v>24</v>
      </c>
      <c r="F4" s="391" t="s">
        <v>25</v>
      </c>
      <c r="G4" s="204"/>
      <c r="H4" s="204"/>
      <c r="I4" s="204"/>
      <c r="J4" s="204"/>
      <c r="K4" s="204"/>
      <c r="L4" s="204"/>
      <c r="M4" s="204"/>
      <c r="N4" s="204"/>
      <c r="O4" s="204"/>
      <c r="P4" s="204"/>
      <c r="Q4" s="204"/>
      <c r="R4" s="204"/>
      <c r="S4" s="204"/>
      <c r="T4" s="204"/>
      <c r="U4" s="204"/>
      <c r="V4" s="204"/>
      <c r="W4" s="204"/>
      <c r="X4" s="204"/>
      <c r="Y4" s="204"/>
      <c r="Z4" s="204"/>
    </row>
    <row r="5" ht="15.75" customHeight="1">
      <c r="A5" s="472"/>
      <c r="B5" s="472"/>
      <c r="C5" s="472"/>
      <c r="D5" s="472"/>
      <c r="E5" s="147"/>
      <c r="F5" s="147"/>
      <c r="G5" s="129"/>
      <c r="H5" s="129"/>
      <c r="I5" s="129"/>
      <c r="J5" s="129"/>
      <c r="K5" s="129"/>
      <c r="L5" s="129"/>
      <c r="M5" s="129"/>
      <c r="N5" s="129"/>
      <c r="O5" s="129"/>
      <c r="P5" s="129"/>
      <c r="Q5" s="129"/>
      <c r="R5" s="129"/>
      <c r="S5" s="129"/>
      <c r="T5" s="129"/>
      <c r="U5" s="129"/>
      <c r="V5" s="129"/>
      <c r="W5" s="129"/>
      <c r="X5" s="129"/>
      <c r="Y5" s="129"/>
      <c r="Z5" s="129"/>
    </row>
    <row r="6" ht="15.75" customHeight="1">
      <c r="A6" s="319">
        <v>1.0</v>
      </c>
      <c r="B6" s="145" t="s">
        <v>1244</v>
      </c>
      <c r="C6" s="319"/>
      <c r="D6" s="319"/>
      <c r="E6" s="147"/>
      <c r="F6" s="147"/>
      <c r="G6" s="129"/>
      <c r="H6" s="129"/>
      <c r="I6" s="129"/>
      <c r="J6" s="129"/>
      <c r="K6" s="129"/>
      <c r="L6" s="129"/>
      <c r="M6" s="129"/>
      <c r="N6" s="129"/>
      <c r="O6" s="129"/>
      <c r="P6" s="129"/>
      <c r="Q6" s="129"/>
      <c r="R6" s="129"/>
      <c r="S6" s="129"/>
      <c r="T6" s="129"/>
      <c r="U6" s="129"/>
      <c r="V6" s="129"/>
      <c r="W6" s="129"/>
      <c r="X6" s="129"/>
      <c r="Y6" s="129"/>
      <c r="Z6" s="129"/>
    </row>
    <row r="7" ht="15.75" customHeight="1">
      <c r="A7" s="319"/>
      <c r="B7" s="145"/>
      <c r="C7" s="319"/>
      <c r="D7" s="319"/>
      <c r="E7" s="147"/>
      <c r="F7" s="147"/>
      <c r="G7" s="129"/>
      <c r="H7" s="129"/>
      <c r="I7" s="129"/>
      <c r="J7" s="129"/>
      <c r="K7" s="129"/>
      <c r="L7" s="129"/>
      <c r="M7" s="129"/>
      <c r="N7" s="129"/>
      <c r="O7" s="129"/>
      <c r="P7" s="129"/>
      <c r="Q7" s="129"/>
      <c r="R7" s="129"/>
      <c r="S7" s="129"/>
      <c r="T7" s="129"/>
      <c r="U7" s="129"/>
      <c r="V7" s="129"/>
      <c r="W7" s="129"/>
      <c r="X7" s="129"/>
      <c r="Y7" s="129"/>
      <c r="Z7" s="129"/>
    </row>
    <row r="8" ht="15.75" customHeight="1">
      <c r="A8" s="319">
        <v>1.1</v>
      </c>
      <c r="B8" s="154" t="s">
        <v>1245</v>
      </c>
      <c r="C8" s="319"/>
      <c r="D8" s="319"/>
      <c r="E8" s="147"/>
      <c r="F8" s="147"/>
      <c r="G8" s="129"/>
      <c r="H8" s="129"/>
      <c r="I8" s="129"/>
      <c r="J8" s="129"/>
      <c r="K8" s="129"/>
      <c r="L8" s="129"/>
      <c r="M8" s="129"/>
      <c r="N8" s="129"/>
      <c r="O8" s="129"/>
      <c r="P8" s="129"/>
      <c r="Q8" s="129"/>
      <c r="R8" s="129"/>
      <c r="S8" s="129"/>
      <c r="T8" s="129"/>
      <c r="U8" s="129"/>
      <c r="V8" s="129"/>
      <c r="W8" s="129"/>
      <c r="X8" s="129"/>
      <c r="Y8" s="129"/>
      <c r="Z8" s="129"/>
    </row>
    <row r="9" ht="15.75" customHeight="1">
      <c r="A9" s="319"/>
      <c r="B9" s="154" t="s">
        <v>1246</v>
      </c>
      <c r="C9" s="243" t="s">
        <v>667</v>
      </c>
      <c r="D9" s="153">
        <v>0.0</v>
      </c>
      <c r="E9" s="100"/>
      <c r="F9" s="147">
        <f t="shared" ref="F9:F15" si="1">E9*D9</f>
        <v>0</v>
      </c>
      <c r="G9" s="129"/>
      <c r="H9" s="129"/>
      <c r="I9" s="129"/>
      <c r="J9" s="129"/>
      <c r="K9" s="129"/>
      <c r="L9" s="129"/>
      <c r="M9" s="129"/>
      <c r="N9" s="129"/>
      <c r="O9" s="129"/>
      <c r="P9" s="129"/>
      <c r="Q9" s="129"/>
      <c r="R9" s="129"/>
      <c r="S9" s="129"/>
      <c r="T9" s="129"/>
      <c r="U9" s="129"/>
      <c r="V9" s="129"/>
      <c r="W9" s="129"/>
      <c r="X9" s="129"/>
      <c r="Y9" s="129"/>
      <c r="Z9" s="129"/>
    </row>
    <row r="10" ht="15.75" customHeight="1">
      <c r="A10" s="319"/>
      <c r="B10" s="154" t="s">
        <v>1247</v>
      </c>
      <c r="C10" s="243" t="s">
        <v>667</v>
      </c>
      <c r="D10" s="153">
        <v>0.0</v>
      </c>
      <c r="E10" s="100"/>
      <c r="F10" s="147">
        <f t="shared" si="1"/>
        <v>0</v>
      </c>
      <c r="G10" s="129"/>
      <c r="H10" s="129"/>
      <c r="I10" s="129"/>
      <c r="J10" s="129"/>
      <c r="K10" s="129"/>
      <c r="L10" s="129"/>
      <c r="M10" s="129"/>
      <c r="N10" s="129"/>
      <c r="O10" s="129"/>
      <c r="P10" s="129"/>
      <c r="Q10" s="129"/>
      <c r="R10" s="129"/>
      <c r="S10" s="129"/>
      <c r="T10" s="129"/>
      <c r="U10" s="129"/>
      <c r="V10" s="129"/>
      <c r="W10" s="129"/>
      <c r="X10" s="129"/>
      <c r="Y10" s="129"/>
      <c r="Z10" s="129"/>
    </row>
    <row r="11" ht="15.75" customHeight="1">
      <c r="A11" s="319"/>
      <c r="B11" s="154" t="s">
        <v>1248</v>
      </c>
      <c r="C11" s="243" t="s">
        <v>667</v>
      </c>
      <c r="D11" s="153">
        <v>1.0</v>
      </c>
      <c r="E11" s="100"/>
      <c r="F11" s="147">
        <f t="shared" si="1"/>
        <v>0</v>
      </c>
      <c r="G11" s="129"/>
      <c r="H11" s="129"/>
      <c r="I11" s="129"/>
      <c r="J11" s="129"/>
      <c r="K11" s="129"/>
      <c r="L11" s="129"/>
      <c r="M11" s="129"/>
      <c r="N11" s="129"/>
      <c r="O11" s="129"/>
      <c r="P11" s="129"/>
      <c r="Q11" s="129"/>
      <c r="R11" s="129"/>
      <c r="S11" s="129"/>
      <c r="T11" s="129"/>
      <c r="U11" s="129"/>
      <c r="V11" s="129"/>
      <c r="W11" s="129"/>
      <c r="X11" s="129"/>
      <c r="Y11" s="129"/>
      <c r="Z11" s="129"/>
    </row>
    <row r="12" ht="15.75" customHeight="1">
      <c r="A12" s="319"/>
      <c r="B12" s="154" t="s">
        <v>1249</v>
      </c>
      <c r="C12" s="243" t="s">
        <v>667</v>
      </c>
      <c r="D12" s="153">
        <v>1.0</v>
      </c>
      <c r="E12" s="100"/>
      <c r="F12" s="147">
        <f t="shared" si="1"/>
        <v>0</v>
      </c>
      <c r="G12" s="129"/>
      <c r="H12" s="129"/>
      <c r="I12" s="129"/>
      <c r="J12" s="129"/>
      <c r="K12" s="129"/>
      <c r="L12" s="129"/>
      <c r="M12" s="129"/>
      <c r="N12" s="129"/>
      <c r="O12" s="129"/>
      <c r="P12" s="129"/>
      <c r="Q12" s="129"/>
      <c r="R12" s="129"/>
      <c r="S12" s="129"/>
      <c r="T12" s="129"/>
      <c r="U12" s="129"/>
      <c r="V12" s="129"/>
      <c r="W12" s="129"/>
      <c r="X12" s="129"/>
      <c r="Y12" s="129"/>
      <c r="Z12" s="129"/>
    </row>
    <row r="13" ht="15.75" customHeight="1">
      <c r="A13" s="319"/>
      <c r="B13" s="154" t="s">
        <v>1250</v>
      </c>
      <c r="C13" s="243" t="s">
        <v>667</v>
      </c>
      <c r="D13" s="153">
        <v>1.0</v>
      </c>
      <c r="E13" s="100"/>
      <c r="F13" s="147">
        <f t="shared" si="1"/>
        <v>0</v>
      </c>
      <c r="G13" s="129"/>
      <c r="H13" s="129"/>
      <c r="I13" s="129"/>
      <c r="J13" s="129"/>
      <c r="K13" s="129"/>
      <c r="L13" s="129"/>
      <c r="M13" s="129"/>
      <c r="N13" s="129"/>
      <c r="O13" s="129"/>
      <c r="P13" s="129"/>
      <c r="Q13" s="129"/>
      <c r="R13" s="129"/>
      <c r="S13" s="129"/>
      <c r="T13" s="129"/>
      <c r="U13" s="129"/>
      <c r="V13" s="129"/>
      <c r="W13" s="129"/>
      <c r="X13" s="129"/>
      <c r="Y13" s="129"/>
      <c r="Z13" s="129"/>
    </row>
    <row r="14" ht="15.75" customHeight="1">
      <c r="A14" s="319"/>
      <c r="B14" s="154" t="s">
        <v>1251</v>
      </c>
      <c r="C14" s="243" t="s">
        <v>667</v>
      </c>
      <c r="D14" s="153">
        <v>3.0</v>
      </c>
      <c r="E14" s="100"/>
      <c r="F14" s="147">
        <f t="shared" si="1"/>
        <v>0</v>
      </c>
      <c r="G14" s="129"/>
      <c r="H14" s="129"/>
      <c r="I14" s="129"/>
      <c r="J14" s="129"/>
      <c r="K14" s="129"/>
      <c r="L14" s="129"/>
      <c r="M14" s="129"/>
      <c r="N14" s="129"/>
      <c r="O14" s="129"/>
      <c r="P14" s="129"/>
      <c r="Q14" s="129"/>
      <c r="R14" s="129"/>
      <c r="S14" s="129"/>
      <c r="T14" s="129"/>
      <c r="U14" s="129"/>
      <c r="V14" s="129"/>
      <c r="W14" s="129"/>
      <c r="X14" s="129"/>
      <c r="Y14" s="129"/>
      <c r="Z14" s="129"/>
    </row>
    <row r="15" ht="15.75" customHeight="1">
      <c r="A15" s="319"/>
      <c r="B15" s="154" t="s">
        <v>1113</v>
      </c>
      <c r="C15" s="243"/>
      <c r="D15" s="153"/>
      <c r="E15" s="100"/>
      <c r="F15" s="147">
        <f t="shared" si="1"/>
        <v>0</v>
      </c>
      <c r="G15" s="129"/>
      <c r="H15" s="129"/>
      <c r="I15" s="129"/>
      <c r="J15" s="129"/>
      <c r="K15" s="129"/>
      <c r="L15" s="129"/>
      <c r="M15" s="129"/>
      <c r="N15" s="129"/>
      <c r="O15" s="129"/>
      <c r="P15" s="129"/>
      <c r="Q15" s="129"/>
      <c r="R15" s="129"/>
      <c r="S15" s="129"/>
      <c r="T15" s="129"/>
      <c r="U15" s="129"/>
      <c r="V15" s="129"/>
      <c r="W15" s="129"/>
      <c r="X15" s="129"/>
      <c r="Y15" s="129"/>
      <c r="Z15" s="129"/>
    </row>
    <row r="16" ht="15.75" customHeight="1">
      <c r="A16" s="319"/>
      <c r="B16" s="154" t="s">
        <v>1252</v>
      </c>
      <c r="C16" s="319"/>
      <c r="D16" s="319"/>
      <c r="E16" s="147"/>
      <c r="F16" s="147"/>
      <c r="G16" s="129"/>
      <c r="H16" s="129"/>
      <c r="I16" s="129"/>
      <c r="J16" s="129"/>
      <c r="K16" s="129"/>
      <c r="L16" s="129"/>
      <c r="M16" s="129"/>
      <c r="N16" s="129"/>
      <c r="O16" s="129"/>
      <c r="P16" s="129"/>
      <c r="Q16" s="129"/>
      <c r="R16" s="129"/>
      <c r="S16" s="129"/>
      <c r="T16" s="129"/>
      <c r="U16" s="129"/>
      <c r="V16" s="129"/>
      <c r="W16" s="129"/>
      <c r="X16" s="129"/>
      <c r="Y16" s="129"/>
      <c r="Z16" s="129"/>
    </row>
    <row r="17" ht="15.75" customHeight="1">
      <c r="A17" s="319"/>
      <c r="B17" s="154" t="s">
        <v>1253</v>
      </c>
      <c r="C17" s="319"/>
      <c r="D17" s="319"/>
      <c r="E17" s="147"/>
      <c r="F17" s="147"/>
      <c r="G17" s="129"/>
      <c r="H17" s="129"/>
      <c r="I17" s="129"/>
      <c r="J17" s="129"/>
      <c r="K17" s="129"/>
      <c r="L17" s="129"/>
      <c r="M17" s="129"/>
      <c r="N17" s="129"/>
      <c r="O17" s="129"/>
      <c r="P17" s="129"/>
      <c r="Q17" s="129"/>
      <c r="R17" s="129"/>
      <c r="S17" s="129"/>
      <c r="T17" s="129"/>
      <c r="U17" s="129"/>
      <c r="V17" s="129"/>
      <c r="W17" s="129"/>
      <c r="X17" s="129"/>
      <c r="Y17" s="129"/>
      <c r="Z17" s="129"/>
    </row>
    <row r="18" ht="15.75" customHeight="1">
      <c r="A18" s="319"/>
      <c r="B18" s="319"/>
      <c r="C18" s="319"/>
      <c r="D18" s="319"/>
      <c r="E18" s="147"/>
      <c r="F18" s="147"/>
      <c r="G18" s="129"/>
      <c r="H18" s="129"/>
      <c r="I18" s="129"/>
      <c r="J18" s="129"/>
      <c r="K18" s="129"/>
      <c r="L18" s="129"/>
      <c r="M18" s="129"/>
      <c r="N18" s="129"/>
      <c r="O18" s="129"/>
      <c r="P18" s="129"/>
      <c r="Q18" s="129"/>
      <c r="R18" s="129"/>
      <c r="S18" s="129"/>
      <c r="T18" s="129"/>
      <c r="U18" s="129"/>
      <c r="V18" s="129"/>
      <c r="W18" s="129"/>
      <c r="X18" s="129"/>
      <c r="Y18" s="129"/>
      <c r="Z18" s="129"/>
    </row>
    <row r="19" ht="15.75" customHeight="1">
      <c r="A19" s="473"/>
      <c r="B19" s="473" t="s">
        <v>383</v>
      </c>
      <c r="C19" s="473"/>
      <c r="D19" s="473"/>
      <c r="E19" s="474"/>
      <c r="F19" s="474">
        <f>SUM(F9:F18)</f>
        <v>0</v>
      </c>
      <c r="G19" s="129"/>
      <c r="H19" s="129"/>
      <c r="I19" s="129"/>
      <c r="J19" s="129"/>
      <c r="K19" s="129"/>
      <c r="L19" s="129"/>
      <c r="M19" s="129"/>
      <c r="N19" s="129"/>
      <c r="O19" s="129"/>
      <c r="P19" s="129"/>
      <c r="Q19" s="129"/>
      <c r="R19" s="129"/>
      <c r="S19" s="129"/>
      <c r="T19" s="129"/>
      <c r="U19" s="129"/>
      <c r="V19" s="129"/>
      <c r="W19" s="129"/>
      <c r="X19" s="129"/>
      <c r="Y19" s="129"/>
      <c r="Z19" s="129"/>
    </row>
    <row r="20" ht="15.75" customHeight="1">
      <c r="A20" s="129"/>
      <c r="B20" s="129"/>
      <c r="C20" s="129"/>
      <c r="D20" s="227"/>
      <c r="E20" s="133"/>
      <c r="F20" s="133"/>
      <c r="G20" s="129"/>
      <c r="H20" s="129"/>
      <c r="I20" s="129"/>
      <c r="J20" s="129"/>
      <c r="K20" s="129"/>
      <c r="L20" s="129"/>
      <c r="M20" s="129"/>
      <c r="N20" s="129"/>
      <c r="O20" s="129"/>
      <c r="P20" s="129"/>
      <c r="Q20" s="129"/>
      <c r="R20" s="129"/>
      <c r="S20" s="129"/>
      <c r="T20" s="129"/>
      <c r="U20" s="129"/>
      <c r="V20" s="129"/>
      <c r="W20" s="129"/>
      <c r="X20" s="129"/>
      <c r="Y20" s="129"/>
      <c r="Z20" s="129"/>
    </row>
    <row r="21" ht="15.75" customHeight="1">
      <c r="A21" s="129"/>
      <c r="B21" s="129"/>
      <c r="C21" s="129"/>
      <c r="D21" s="227"/>
      <c r="E21" s="133"/>
      <c r="F21" s="133"/>
      <c r="G21" s="129"/>
      <c r="H21" s="129"/>
      <c r="I21" s="129"/>
      <c r="J21" s="129"/>
      <c r="K21" s="129"/>
      <c r="L21" s="129"/>
      <c r="M21" s="129"/>
      <c r="N21" s="129"/>
      <c r="O21" s="129"/>
      <c r="P21" s="129"/>
      <c r="Q21" s="129"/>
      <c r="R21" s="129"/>
      <c r="S21" s="129"/>
      <c r="T21" s="129"/>
      <c r="U21" s="129"/>
      <c r="V21" s="129"/>
      <c r="W21" s="129"/>
      <c r="X21" s="129"/>
      <c r="Y21" s="129"/>
      <c r="Z21" s="129"/>
    </row>
    <row r="22" ht="15.75" customHeight="1">
      <c r="A22" s="129"/>
      <c r="B22" s="129"/>
      <c r="C22" s="129"/>
      <c r="D22" s="227"/>
      <c r="E22" s="133"/>
      <c r="F22" s="133"/>
      <c r="G22" s="129"/>
      <c r="H22" s="129"/>
      <c r="I22" s="129"/>
      <c r="J22" s="129"/>
      <c r="K22" s="129"/>
      <c r="L22" s="129"/>
      <c r="M22" s="129"/>
      <c r="N22" s="129"/>
      <c r="O22" s="129"/>
      <c r="P22" s="129"/>
      <c r="Q22" s="129"/>
      <c r="R22" s="129"/>
      <c r="S22" s="129"/>
      <c r="T22" s="129"/>
      <c r="U22" s="129"/>
      <c r="V22" s="129"/>
      <c r="W22" s="129"/>
      <c r="X22" s="129"/>
      <c r="Y22" s="129"/>
      <c r="Z22" s="129"/>
    </row>
    <row r="23" ht="15.75" customHeight="1">
      <c r="A23" s="129"/>
      <c r="B23" s="129"/>
      <c r="C23" s="129"/>
      <c r="D23" s="227"/>
      <c r="E23" s="133"/>
      <c r="F23" s="133"/>
      <c r="G23" s="129"/>
      <c r="H23" s="129"/>
      <c r="I23" s="129"/>
      <c r="J23" s="129"/>
      <c r="K23" s="129"/>
      <c r="L23" s="129"/>
      <c r="M23" s="129"/>
      <c r="N23" s="129"/>
      <c r="O23" s="129"/>
      <c r="P23" s="129"/>
      <c r="Q23" s="129"/>
      <c r="R23" s="129"/>
      <c r="S23" s="129"/>
      <c r="T23" s="129"/>
      <c r="U23" s="129"/>
      <c r="V23" s="129"/>
      <c r="W23" s="129"/>
      <c r="X23" s="129"/>
      <c r="Y23" s="129"/>
      <c r="Z23" s="129"/>
    </row>
    <row r="24" ht="15.75" customHeight="1">
      <c r="A24" s="129"/>
      <c r="B24" s="129"/>
      <c r="C24" s="129"/>
      <c r="D24" s="227"/>
      <c r="E24" s="133"/>
      <c r="F24" s="133"/>
      <c r="G24" s="129"/>
      <c r="H24" s="129"/>
      <c r="I24" s="129"/>
      <c r="J24" s="129"/>
      <c r="K24" s="129"/>
      <c r="L24" s="129"/>
      <c r="M24" s="129"/>
      <c r="N24" s="129"/>
      <c r="O24" s="129"/>
      <c r="P24" s="129"/>
      <c r="Q24" s="129"/>
      <c r="R24" s="129"/>
      <c r="S24" s="129"/>
      <c r="T24" s="129"/>
      <c r="U24" s="129"/>
      <c r="V24" s="129"/>
      <c r="W24" s="129"/>
      <c r="X24" s="129"/>
      <c r="Y24" s="129"/>
      <c r="Z24" s="129"/>
    </row>
    <row r="25" ht="15.75" customHeight="1">
      <c r="A25" s="129"/>
      <c r="B25" s="129"/>
      <c r="C25" s="129"/>
      <c r="D25" s="227"/>
      <c r="E25" s="133"/>
      <c r="F25" s="133"/>
      <c r="G25" s="129"/>
      <c r="H25" s="129"/>
      <c r="I25" s="129"/>
      <c r="J25" s="129"/>
      <c r="K25" s="129"/>
      <c r="L25" s="129"/>
      <c r="M25" s="129"/>
      <c r="N25" s="129"/>
      <c r="O25" s="129"/>
      <c r="P25" s="129"/>
      <c r="Q25" s="129"/>
      <c r="R25" s="129"/>
      <c r="S25" s="129"/>
      <c r="T25" s="129"/>
      <c r="U25" s="129"/>
      <c r="V25" s="129"/>
      <c r="W25" s="129"/>
      <c r="X25" s="129"/>
      <c r="Y25" s="129"/>
      <c r="Z25" s="129"/>
    </row>
    <row r="26" ht="15.75" customHeight="1">
      <c r="A26" s="129"/>
      <c r="B26" s="129"/>
      <c r="C26" s="129"/>
      <c r="D26" s="227"/>
      <c r="E26" s="133"/>
      <c r="F26" s="133"/>
      <c r="G26" s="129"/>
      <c r="H26" s="129"/>
      <c r="I26" s="129"/>
      <c r="J26" s="129"/>
      <c r="K26" s="129"/>
      <c r="L26" s="129"/>
      <c r="M26" s="129"/>
      <c r="N26" s="129"/>
      <c r="O26" s="129"/>
      <c r="P26" s="129"/>
      <c r="Q26" s="129"/>
      <c r="R26" s="129"/>
      <c r="S26" s="129"/>
      <c r="T26" s="129"/>
      <c r="U26" s="129"/>
      <c r="V26" s="129"/>
      <c r="W26" s="129"/>
      <c r="X26" s="129"/>
      <c r="Y26" s="129"/>
      <c r="Z26" s="129"/>
    </row>
    <row r="27" ht="15.75" customHeight="1">
      <c r="A27" s="129"/>
      <c r="B27" s="129"/>
      <c r="C27" s="129"/>
      <c r="D27" s="227"/>
      <c r="E27" s="133"/>
      <c r="F27" s="133"/>
      <c r="G27" s="129"/>
      <c r="H27" s="129"/>
      <c r="I27" s="129"/>
      <c r="J27" s="129"/>
      <c r="K27" s="129"/>
      <c r="L27" s="129"/>
      <c r="M27" s="129"/>
      <c r="N27" s="129"/>
      <c r="O27" s="129"/>
      <c r="P27" s="129"/>
      <c r="Q27" s="129"/>
      <c r="R27" s="129"/>
      <c r="S27" s="129"/>
      <c r="T27" s="129"/>
      <c r="U27" s="129"/>
      <c r="V27" s="129"/>
      <c r="W27" s="129"/>
      <c r="X27" s="129"/>
      <c r="Y27" s="129"/>
      <c r="Z27" s="129"/>
    </row>
    <row r="28" ht="15.75" customHeight="1">
      <c r="A28" s="129"/>
      <c r="B28" s="129"/>
      <c r="C28" s="129"/>
      <c r="D28" s="227"/>
      <c r="E28" s="133"/>
      <c r="F28" s="133"/>
      <c r="G28" s="129"/>
      <c r="H28" s="129"/>
      <c r="I28" s="129"/>
      <c r="J28" s="129"/>
      <c r="K28" s="129"/>
      <c r="L28" s="129"/>
      <c r="M28" s="129"/>
      <c r="N28" s="129"/>
      <c r="O28" s="129"/>
      <c r="P28" s="129"/>
      <c r="Q28" s="129"/>
      <c r="R28" s="129"/>
      <c r="S28" s="129"/>
      <c r="T28" s="129"/>
      <c r="U28" s="129"/>
      <c r="V28" s="129"/>
      <c r="W28" s="129"/>
      <c r="X28" s="129"/>
      <c r="Y28" s="129"/>
      <c r="Z28" s="129"/>
    </row>
    <row r="29" ht="15.75" customHeight="1">
      <c r="A29" s="129"/>
      <c r="B29" s="129"/>
      <c r="C29" s="129"/>
      <c r="D29" s="227"/>
      <c r="E29" s="133"/>
      <c r="F29" s="133"/>
      <c r="G29" s="129"/>
      <c r="H29" s="129"/>
      <c r="I29" s="129"/>
      <c r="J29" s="129"/>
      <c r="K29" s="129"/>
      <c r="L29" s="129"/>
      <c r="M29" s="129"/>
      <c r="N29" s="129"/>
      <c r="O29" s="129"/>
      <c r="P29" s="129"/>
      <c r="Q29" s="129"/>
      <c r="R29" s="129"/>
      <c r="S29" s="129"/>
      <c r="T29" s="129"/>
      <c r="U29" s="129"/>
      <c r="V29" s="129"/>
      <c r="W29" s="129"/>
      <c r="X29" s="129"/>
      <c r="Y29" s="129"/>
      <c r="Z29" s="129"/>
    </row>
    <row r="30" ht="15.75" customHeight="1">
      <c r="A30" s="129"/>
      <c r="B30" s="129"/>
      <c r="C30" s="129"/>
      <c r="D30" s="227"/>
      <c r="E30" s="133"/>
      <c r="F30" s="133"/>
      <c r="G30" s="129"/>
      <c r="H30" s="129"/>
      <c r="I30" s="129"/>
      <c r="J30" s="129"/>
      <c r="K30" s="129"/>
      <c r="L30" s="129"/>
      <c r="M30" s="129"/>
      <c r="N30" s="129"/>
      <c r="O30" s="129"/>
      <c r="P30" s="129"/>
      <c r="Q30" s="129"/>
      <c r="R30" s="129"/>
      <c r="S30" s="129"/>
      <c r="T30" s="129"/>
      <c r="U30" s="129"/>
      <c r="V30" s="129"/>
      <c r="W30" s="129"/>
      <c r="X30" s="129"/>
      <c r="Y30" s="129"/>
      <c r="Z30" s="129"/>
    </row>
    <row r="31" ht="15.75" customHeight="1">
      <c r="A31" s="129"/>
      <c r="B31" s="129"/>
      <c r="C31" s="129"/>
      <c r="D31" s="227"/>
      <c r="E31" s="133"/>
      <c r="F31" s="133"/>
      <c r="G31" s="129"/>
      <c r="H31" s="129"/>
      <c r="I31" s="129"/>
      <c r="J31" s="129"/>
      <c r="K31" s="129"/>
      <c r="L31" s="129"/>
      <c r="M31" s="129"/>
      <c r="N31" s="129"/>
      <c r="O31" s="129"/>
      <c r="P31" s="129"/>
      <c r="Q31" s="129"/>
      <c r="R31" s="129"/>
      <c r="S31" s="129"/>
      <c r="T31" s="129"/>
      <c r="U31" s="129"/>
      <c r="V31" s="129"/>
      <c r="W31" s="129"/>
      <c r="X31" s="129"/>
      <c r="Y31" s="129"/>
      <c r="Z31" s="129"/>
    </row>
    <row r="32" ht="15.75" customHeight="1">
      <c r="A32" s="129"/>
      <c r="B32" s="129"/>
      <c r="C32" s="129"/>
      <c r="D32" s="227"/>
      <c r="E32" s="133"/>
      <c r="F32" s="133"/>
      <c r="G32" s="129"/>
      <c r="H32" s="129"/>
      <c r="I32" s="129"/>
      <c r="J32" s="129"/>
      <c r="K32" s="129"/>
      <c r="L32" s="129"/>
      <c r="M32" s="129"/>
      <c r="N32" s="129"/>
      <c r="O32" s="129"/>
      <c r="P32" s="129"/>
      <c r="Q32" s="129"/>
      <c r="R32" s="129"/>
      <c r="S32" s="129"/>
      <c r="T32" s="129"/>
      <c r="U32" s="129"/>
      <c r="V32" s="129"/>
      <c r="W32" s="129"/>
      <c r="X32" s="129"/>
      <c r="Y32" s="129"/>
      <c r="Z32" s="129"/>
    </row>
    <row r="33" ht="15.75" customHeight="1">
      <c r="A33" s="129"/>
      <c r="B33" s="129"/>
      <c r="C33" s="129"/>
      <c r="D33" s="227"/>
      <c r="E33" s="133"/>
      <c r="F33" s="133"/>
      <c r="G33" s="129"/>
      <c r="H33" s="129"/>
      <c r="I33" s="129"/>
      <c r="J33" s="129"/>
      <c r="K33" s="129"/>
      <c r="L33" s="129"/>
      <c r="M33" s="129"/>
      <c r="N33" s="129"/>
      <c r="O33" s="129"/>
      <c r="P33" s="129"/>
      <c r="Q33" s="129"/>
      <c r="R33" s="129"/>
      <c r="S33" s="129"/>
      <c r="T33" s="129"/>
      <c r="U33" s="129"/>
      <c r="V33" s="129"/>
      <c r="W33" s="129"/>
      <c r="X33" s="129"/>
      <c r="Y33" s="129"/>
      <c r="Z33" s="129"/>
    </row>
    <row r="34" ht="15.75" customHeight="1">
      <c r="A34" s="129"/>
      <c r="B34" s="129"/>
      <c r="C34" s="129"/>
      <c r="D34" s="227"/>
      <c r="E34" s="133"/>
      <c r="F34" s="133"/>
      <c r="G34" s="129"/>
      <c r="H34" s="129"/>
      <c r="I34" s="129"/>
      <c r="J34" s="129"/>
      <c r="K34" s="129"/>
      <c r="L34" s="129"/>
      <c r="M34" s="129"/>
      <c r="N34" s="129"/>
      <c r="O34" s="129"/>
      <c r="P34" s="129"/>
      <c r="Q34" s="129"/>
      <c r="R34" s="129"/>
      <c r="S34" s="129"/>
      <c r="T34" s="129"/>
      <c r="U34" s="129"/>
      <c r="V34" s="129"/>
      <c r="W34" s="129"/>
      <c r="X34" s="129"/>
      <c r="Y34" s="129"/>
      <c r="Z34" s="129"/>
    </row>
    <row r="35" ht="15.75" customHeight="1">
      <c r="A35" s="129"/>
      <c r="B35" s="129"/>
      <c r="C35" s="129"/>
      <c r="D35" s="227"/>
      <c r="E35" s="133"/>
      <c r="F35" s="133"/>
      <c r="G35" s="129"/>
      <c r="H35" s="129"/>
      <c r="I35" s="129"/>
      <c r="J35" s="129"/>
      <c r="K35" s="129"/>
      <c r="L35" s="129"/>
      <c r="M35" s="129"/>
      <c r="N35" s="129"/>
      <c r="O35" s="129"/>
      <c r="P35" s="129"/>
      <c r="Q35" s="129"/>
      <c r="R35" s="129"/>
      <c r="S35" s="129"/>
      <c r="T35" s="129"/>
      <c r="U35" s="129"/>
      <c r="V35" s="129"/>
      <c r="W35" s="129"/>
      <c r="X35" s="129"/>
      <c r="Y35" s="129"/>
      <c r="Z35" s="129"/>
    </row>
    <row r="36" ht="15.75" customHeight="1">
      <c r="A36" s="129"/>
      <c r="B36" s="129"/>
      <c r="C36" s="129"/>
      <c r="D36" s="227"/>
      <c r="E36" s="133"/>
      <c r="F36" s="133"/>
      <c r="G36" s="129"/>
      <c r="H36" s="129"/>
      <c r="I36" s="129"/>
      <c r="J36" s="129"/>
      <c r="K36" s="129"/>
      <c r="L36" s="129"/>
      <c r="M36" s="129"/>
      <c r="N36" s="129"/>
      <c r="O36" s="129"/>
      <c r="P36" s="129"/>
      <c r="Q36" s="129"/>
      <c r="R36" s="129"/>
      <c r="S36" s="129"/>
      <c r="T36" s="129"/>
      <c r="U36" s="129"/>
      <c r="V36" s="129"/>
      <c r="W36" s="129"/>
      <c r="X36" s="129"/>
      <c r="Y36" s="129"/>
      <c r="Z36" s="129"/>
    </row>
    <row r="37" ht="15.75" customHeight="1">
      <c r="A37" s="129"/>
      <c r="B37" s="129"/>
      <c r="C37" s="129"/>
      <c r="D37" s="227"/>
      <c r="E37" s="133"/>
      <c r="F37" s="133"/>
      <c r="G37" s="129"/>
      <c r="H37" s="129"/>
      <c r="I37" s="129"/>
      <c r="J37" s="129"/>
      <c r="K37" s="129"/>
      <c r="L37" s="129"/>
      <c r="M37" s="129"/>
      <c r="N37" s="129"/>
      <c r="O37" s="129"/>
      <c r="P37" s="129"/>
      <c r="Q37" s="129"/>
      <c r="R37" s="129"/>
      <c r="S37" s="129"/>
      <c r="T37" s="129"/>
      <c r="U37" s="129"/>
      <c r="V37" s="129"/>
      <c r="W37" s="129"/>
      <c r="X37" s="129"/>
      <c r="Y37" s="129"/>
      <c r="Z37" s="129"/>
    </row>
    <row r="38" ht="15.75" customHeight="1">
      <c r="A38" s="129"/>
      <c r="B38" s="129"/>
      <c r="C38" s="129"/>
      <c r="D38" s="227"/>
      <c r="E38" s="133"/>
      <c r="F38" s="133"/>
      <c r="G38" s="129"/>
      <c r="H38" s="129"/>
      <c r="I38" s="129"/>
      <c r="J38" s="129"/>
      <c r="K38" s="129"/>
      <c r="L38" s="129"/>
      <c r="M38" s="129"/>
      <c r="N38" s="129"/>
      <c r="O38" s="129"/>
      <c r="P38" s="129"/>
      <c r="Q38" s="129"/>
      <c r="R38" s="129"/>
      <c r="S38" s="129"/>
      <c r="T38" s="129"/>
      <c r="U38" s="129"/>
      <c r="V38" s="129"/>
      <c r="W38" s="129"/>
      <c r="X38" s="129"/>
      <c r="Y38" s="129"/>
      <c r="Z38" s="129"/>
    </row>
    <row r="39" ht="15.75" customHeight="1">
      <c r="A39" s="129"/>
      <c r="B39" s="129"/>
      <c r="C39" s="129"/>
      <c r="D39" s="227"/>
      <c r="E39" s="133"/>
      <c r="F39" s="133"/>
      <c r="G39" s="129"/>
      <c r="H39" s="129"/>
      <c r="I39" s="129"/>
      <c r="J39" s="129"/>
      <c r="K39" s="129"/>
      <c r="L39" s="129"/>
      <c r="M39" s="129"/>
      <c r="N39" s="129"/>
      <c r="O39" s="129"/>
      <c r="P39" s="129"/>
      <c r="Q39" s="129"/>
      <c r="R39" s="129"/>
      <c r="S39" s="129"/>
      <c r="T39" s="129"/>
      <c r="U39" s="129"/>
      <c r="V39" s="129"/>
      <c r="W39" s="129"/>
      <c r="X39" s="129"/>
      <c r="Y39" s="129"/>
      <c r="Z39" s="129"/>
    </row>
    <row r="40" ht="15.75" customHeight="1">
      <c r="A40" s="129"/>
      <c r="B40" s="129"/>
      <c r="C40" s="129"/>
      <c r="D40" s="227"/>
      <c r="E40" s="133"/>
      <c r="F40" s="133"/>
      <c r="G40" s="129"/>
      <c r="H40" s="129"/>
      <c r="I40" s="129"/>
      <c r="J40" s="129"/>
      <c r="K40" s="129"/>
      <c r="L40" s="129"/>
      <c r="M40" s="129"/>
      <c r="N40" s="129"/>
      <c r="O40" s="129"/>
      <c r="P40" s="129"/>
      <c r="Q40" s="129"/>
      <c r="R40" s="129"/>
      <c r="S40" s="129"/>
      <c r="T40" s="129"/>
      <c r="U40" s="129"/>
      <c r="V40" s="129"/>
      <c r="W40" s="129"/>
      <c r="X40" s="129"/>
      <c r="Y40" s="129"/>
      <c r="Z40" s="129"/>
    </row>
    <row r="41" ht="15.75" customHeight="1">
      <c r="A41" s="129"/>
      <c r="B41" s="129"/>
      <c r="C41" s="129"/>
      <c r="D41" s="227"/>
      <c r="E41" s="133"/>
      <c r="F41" s="133"/>
      <c r="G41" s="129"/>
      <c r="H41" s="129"/>
      <c r="I41" s="129"/>
      <c r="J41" s="129"/>
      <c r="K41" s="129"/>
      <c r="L41" s="129"/>
      <c r="M41" s="129"/>
      <c r="N41" s="129"/>
      <c r="O41" s="129"/>
      <c r="P41" s="129"/>
      <c r="Q41" s="129"/>
      <c r="R41" s="129"/>
      <c r="S41" s="129"/>
      <c r="T41" s="129"/>
      <c r="U41" s="129"/>
      <c r="V41" s="129"/>
      <c r="W41" s="129"/>
      <c r="X41" s="129"/>
      <c r="Y41" s="129"/>
      <c r="Z41" s="129"/>
    </row>
    <row r="42" ht="15.75" customHeight="1">
      <c r="A42" s="129"/>
      <c r="B42" s="129"/>
      <c r="C42" s="129"/>
      <c r="D42" s="227"/>
      <c r="E42" s="133"/>
      <c r="F42" s="133"/>
      <c r="G42" s="129"/>
      <c r="H42" s="129"/>
      <c r="I42" s="129"/>
      <c r="J42" s="129"/>
      <c r="K42" s="129"/>
      <c r="L42" s="129"/>
      <c r="M42" s="129"/>
      <c r="N42" s="129"/>
      <c r="O42" s="129"/>
      <c r="P42" s="129"/>
      <c r="Q42" s="129"/>
      <c r="R42" s="129"/>
      <c r="S42" s="129"/>
      <c r="T42" s="129"/>
      <c r="U42" s="129"/>
      <c r="V42" s="129"/>
      <c r="W42" s="129"/>
      <c r="X42" s="129"/>
      <c r="Y42" s="129"/>
      <c r="Z42" s="129"/>
    </row>
    <row r="43" ht="15.75" customHeight="1">
      <c r="A43" s="129"/>
      <c r="B43" s="129"/>
      <c r="C43" s="129"/>
      <c r="D43" s="227"/>
      <c r="E43" s="133"/>
      <c r="F43" s="133"/>
      <c r="G43" s="129"/>
      <c r="H43" s="129"/>
      <c r="I43" s="129"/>
      <c r="J43" s="129"/>
      <c r="K43" s="129"/>
      <c r="L43" s="129"/>
      <c r="M43" s="129"/>
      <c r="N43" s="129"/>
      <c r="O43" s="129"/>
      <c r="P43" s="129"/>
      <c r="Q43" s="129"/>
      <c r="R43" s="129"/>
      <c r="S43" s="129"/>
      <c r="T43" s="129"/>
      <c r="U43" s="129"/>
      <c r="V43" s="129"/>
      <c r="W43" s="129"/>
      <c r="X43" s="129"/>
      <c r="Y43" s="129"/>
      <c r="Z43" s="129"/>
    </row>
    <row r="44" ht="15.75" customHeight="1">
      <c r="A44" s="129"/>
      <c r="B44" s="129"/>
      <c r="C44" s="129"/>
      <c r="D44" s="227"/>
      <c r="E44" s="133"/>
      <c r="F44" s="133"/>
      <c r="G44" s="129"/>
      <c r="H44" s="129"/>
      <c r="I44" s="129"/>
      <c r="J44" s="129"/>
      <c r="K44" s="129"/>
      <c r="L44" s="129"/>
      <c r="M44" s="129"/>
      <c r="N44" s="129"/>
      <c r="O44" s="129"/>
      <c r="P44" s="129"/>
      <c r="Q44" s="129"/>
      <c r="R44" s="129"/>
      <c r="S44" s="129"/>
      <c r="T44" s="129"/>
      <c r="U44" s="129"/>
      <c r="V44" s="129"/>
      <c r="W44" s="129"/>
      <c r="X44" s="129"/>
      <c r="Y44" s="129"/>
      <c r="Z44" s="129"/>
    </row>
    <row r="45" ht="15.75" customHeight="1">
      <c r="A45" s="129"/>
      <c r="B45" s="129"/>
      <c r="C45" s="129"/>
      <c r="D45" s="227"/>
      <c r="E45" s="133"/>
      <c r="F45" s="133"/>
      <c r="G45" s="129"/>
      <c r="H45" s="129"/>
      <c r="I45" s="129"/>
      <c r="J45" s="129"/>
      <c r="K45" s="129"/>
      <c r="L45" s="129"/>
      <c r="M45" s="129"/>
      <c r="N45" s="129"/>
      <c r="O45" s="129"/>
      <c r="P45" s="129"/>
      <c r="Q45" s="129"/>
      <c r="R45" s="129"/>
      <c r="S45" s="129"/>
      <c r="T45" s="129"/>
      <c r="U45" s="129"/>
      <c r="V45" s="129"/>
      <c r="W45" s="129"/>
      <c r="X45" s="129"/>
      <c r="Y45" s="129"/>
      <c r="Z45" s="129"/>
    </row>
    <row r="46" ht="15.75" customHeight="1">
      <c r="A46" s="129"/>
      <c r="B46" s="129"/>
      <c r="C46" s="129"/>
      <c r="D46" s="227"/>
      <c r="E46" s="133"/>
      <c r="F46" s="133"/>
      <c r="G46" s="129"/>
      <c r="H46" s="129"/>
      <c r="I46" s="129"/>
      <c r="J46" s="129"/>
      <c r="K46" s="129"/>
      <c r="L46" s="129"/>
      <c r="M46" s="129"/>
      <c r="N46" s="129"/>
      <c r="O46" s="129"/>
      <c r="P46" s="129"/>
      <c r="Q46" s="129"/>
      <c r="R46" s="129"/>
      <c r="S46" s="129"/>
      <c r="T46" s="129"/>
      <c r="U46" s="129"/>
      <c r="V46" s="129"/>
      <c r="W46" s="129"/>
      <c r="X46" s="129"/>
      <c r="Y46" s="129"/>
      <c r="Z46" s="129"/>
    </row>
    <row r="47" ht="15.75" customHeight="1">
      <c r="A47" s="129"/>
      <c r="B47" s="129"/>
      <c r="C47" s="129"/>
      <c r="D47" s="227"/>
      <c r="E47" s="133"/>
      <c r="F47" s="133"/>
      <c r="G47" s="129"/>
      <c r="H47" s="129"/>
      <c r="I47" s="129"/>
      <c r="J47" s="129"/>
      <c r="K47" s="129"/>
      <c r="L47" s="129"/>
      <c r="M47" s="129"/>
      <c r="N47" s="129"/>
      <c r="O47" s="129"/>
      <c r="P47" s="129"/>
      <c r="Q47" s="129"/>
      <c r="R47" s="129"/>
      <c r="S47" s="129"/>
      <c r="T47" s="129"/>
      <c r="U47" s="129"/>
      <c r="V47" s="129"/>
      <c r="W47" s="129"/>
      <c r="X47" s="129"/>
      <c r="Y47" s="129"/>
      <c r="Z47" s="129"/>
    </row>
    <row r="48" ht="15.75" customHeight="1">
      <c r="A48" s="129"/>
      <c r="B48" s="129"/>
      <c r="C48" s="129"/>
      <c r="D48" s="227"/>
      <c r="E48" s="133"/>
      <c r="F48" s="133"/>
      <c r="G48" s="129"/>
      <c r="H48" s="129"/>
      <c r="I48" s="129"/>
      <c r="J48" s="129"/>
      <c r="K48" s="129"/>
      <c r="L48" s="129"/>
      <c r="M48" s="129"/>
      <c r="N48" s="129"/>
      <c r="O48" s="129"/>
      <c r="P48" s="129"/>
      <c r="Q48" s="129"/>
      <c r="R48" s="129"/>
      <c r="S48" s="129"/>
      <c r="T48" s="129"/>
      <c r="U48" s="129"/>
      <c r="V48" s="129"/>
      <c r="W48" s="129"/>
      <c r="X48" s="129"/>
      <c r="Y48" s="129"/>
      <c r="Z48" s="129"/>
    </row>
    <row r="49" ht="15.75" customHeight="1">
      <c r="A49" s="129"/>
      <c r="B49" s="129"/>
      <c r="C49" s="129"/>
      <c r="D49" s="227"/>
      <c r="E49" s="133"/>
      <c r="F49" s="133"/>
      <c r="G49" s="129"/>
      <c r="H49" s="129"/>
      <c r="I49" s="129"/>
      <c r="J49" s="129"/>
      <c r="K49" s="129"/>
      <c r="L49" s="129"/>
      <c r="M49" s="129"/>
      <c r="N49" s="129"/>
      <c r="O49" s="129"/>
      <c r="P49" s="129"/>
      <c r="Q49" s="129"/>
      <c r="R49" s="129"/>
      <c r="S49" s="129"/>
      <c r="T49" s="129"/>
      <c r="U49" s="129"/>
      <c r="V49" s="129"/>
      <c r="W49" s="129"/>
      <c r="X49" s="129"/>
      <c r="Y49" s="129"/>
      <c r="Z49" s="129"/>
    </row>
    <row r="50" ht="15.75" customHeight="1">
      <c r="A50" s="129"/>
      <c r="B50" s="129"/>
      <c r="C50" s="129"/>
      <c r="D50" s="227"/>
      <c r="E50" s="133"/>
      <c r="F50" s="133"/>
      <c r="G50" s="129"/>
      <c r="H50" s="129"/>
      <c r="I50" s="129"/>
      <c r="J50" s="129"/>
      <c r="K50" s="129"/>
      <c r="L50" s="129"/>
      <c r="M50" s="129"/>
      <c r="N50" s="129"/>
      <c r="O50" s="129"/>
      <c r="P50" s="129"/>
      <c r="Q50" s="129"/>
      <c r="R50" s="129"/>
      <c r="S50" s="129"/>
      <c r="T50" s="129"/>
      <c r="U50" s="129"/>
      <c r="V50" s="129"/>
      <c r="W50" s="129"/>
      <c r="X50" s="129"/>
      <c r="Y50" s="129"/>
      <c r="Z50" s="129"/>
    </row>
    <row r="51" ht="15.75" customHeight="1">
      <c r="A51" s="129"/>
      <c r="B51" s="129"/>
      <c r="C51" s="129"/>
      <c r="D51" s="227"/>
      <c r="E51" s="133"/>
      <c r="F51" s="133"/>
      <c r="G51" s="129"/>
      <c r="H51" s="129"/>
      <c r="I51" s="129"/>
      <c r="J51" s="129"/>
      <c r="K51" s="129"/>
      <c r="L51" s="129"/>
      <c r="M51" s="129"/>
      <c r="N51" s="129"/>
      <c r="O51" s="129"/>
      <c r="P51" s="129"/>
      <c r="Q51" s="129"/>
      <c r="R51" s="129"/>
      <c r="S51" s="129"/>
      <c r="T51" s="129"/>
      <c r="U51" s="129"/>
      <c r="V51" s="129"/>
      <c r="W51" s="129"/>
      <c r="X51" s="129"/>
      <c r="Y51" s="129"/>
      <c r="Z51" s="129"/>
    </row>
    <row r="52" ht="15.75" customHeight="1">
      <c r="A52" s="129"/>
      <c r="B52" s="129"/>
      <c r="C52" s="129"/>
      <c r="D52" s="227"/>
      <c r="E52" s="133"/>
      <c r="F52" s="133"/>
      <c r="G52" s="129"/>
      <c r="H52" s="129"/>
      <c r="I52" s="129"/>
      <c r="J52" s="129"/>
      <c r="K52" s="129"/>
      <c r="L52" s="129"/>
      <c r="M52" s="129"/>
      <c r="N52" s="129"/>
      <c r="O52" s="129"/>
      <c r="P52" s="129"/>
      <c r="Q52" s="129"/>
      <c r="R52" s="129"/>
      <c r="S52" s="129"/>
      <c r="T52" s="129"/>
      <c r="U52" s="129"/>
      <c r="V52" s="129"/>
      <c r="W52" s="129"/>
      <c r="X52" s="129"/>
      <c r="Y52" s="129"/>
      <c r="Z52" s="129"/>
    </row>
    <row r="53" ht="15.75" customHeight="1">
      <c r="A53" s="129"/>
      <c r="B53" s="129"/>
      <c r="C53" s="129"/>
      <c r="D53" s="227"/>
      <c r="E53" s="133"/>
      <c r="F53" s="133"/>
      <c r="G53" s="129"/>
      <c r="H53" s="129"/>
      <c r="I53" s="129"/>
      <c r="J53" s="129"/>
      <c r="K53" s="129"/>
      <c r="L53" s="129"/>
      <c r="M53" s="129"/>
      <c r="N53" s="129"/>
      <c r="O53" s="129"/>
      <c r="P53" s="129"/>
      <c r="Q53" s="129"/>
      <c r="R53" s="129"/>
      <c r="S53" s="129"/>
      <c r="T53" s="129"/>
      <c r="U53" s="129"/>
      <c r="V53" s="129"/>
      <c r="W53" s="129"/>
      <c r="X53" s="129"/>
      <c r="Y53" s="129"/>
      <c r="Z53" s="129"/>
    </row>
    <row r="54" ht="15.75" customHeight="1">
      <c r="A54" s="129"/>
      <c r="B54" s="129"/>
      <c r="C54" s="129"/>
      <c r="D54" s="227"/>
      <c r="E54" s="133"/>
      <c r="F54" s="133"/>
      <c r="G54" s="129"/>
      <c r="H54" s="129"/>
      <c r="I54" s="129"/>
      <c r="J54" s="129"/>
      <c r="K54" s="129"/>
      <c r="L54" s="129"/>
      <c r="M54" s="129"/>
      <c r="N54" s="129"/>
      <c r="O54" s="129"/>
      <c r="P54" s="129"/>
      <c r="Q54" s="129"/>
      <c r="R54" s="129"/>
      <c r="S54" s="129"/>
      <c r="T54" s="129"/>
      <c r="U54" s="129"/>
      <c r="V54" s="129"/>
      <c r="W54" s="129"/>
      <c r="X54" s="129"/>
      <c r="Y54" s="129"/>
      <c r="Z54" s="129"/>
    </row>
    <row r="55" ht="15.75" customHeight="1">
      <c r="A55" s="129"/>
      <c r="B55" s="129"/>
      <c r="C55" s="129"/>
      <c r="D55" s="227"/>
      <c r="E55" s="133"/>
      <c r="F55" s="133"/>
      <c r="G55" s="129"/>
      <c r="H55" s="129"/>
      <c r="I55" s="129"/>
      <c r="J55" s="129"/>
      <c r="K55" s="129"/>
      <c r="L55" s="129"/>
      <c r="M55" s="129"/>
      <c r="N55" s="129"/>
      <c r="O55" s="129"/>
      <c r="P55" s="129"/>
      <c r="Q55" s="129"/>
      <c r="R55" s="129"/>
      <c r="S55" s="129"/>
      <c r="T55" s="129"/>
      <c r="U55" s="129"/>
      <c r="V55" s="129"/>
      <c r="W55" s="129"/>
      <c r="X55" s="129"/>
      <c r="Y55" s="129"/>
      <c r="Z55" s="129"/>
    </row>
    <row r="56" ht="15.75" customHeight="1">
      <c r="A56" s="129"/>
      <c r="B56" s="129"/>
      <c r="C56" s="129"/>
      <c r="D56" s="227"/>
      <c r="E56" s="133"/>
      <c r="F56" s="133"/>
      <c r="G56" s="129"/>
      <c r="H56" s="129"/>
      <c r="I56" s="129"/>
      <c r="J56" s="129"/>
      <c r="K56" s="129"/>
      <c r="L56" s="129"/>
      <c r="M56" s="129"/>
      <c r="N56" s="129"/>
      <c r="O56" s="129"/>
      <c r="P56" s="129"/>
      <c r="Q56" s="129"/>
      <c r="R56" s="129"/>
      <c r="S56" s="129"/>
      <c r="T56" s="129"/>
      <c r="U56" s="129"/>
      <c r="V56" s="129"/>
      <c r="W56" s="129"/>
      <c r="X56" s="129"/>
      <c r="Y56" s="129"/>
      <c r="Z56" s="129"/>
    </row>
    <row r="57" ht="15.75" customHeight="1">
      <c r="A57" s="129"/>
      <c r="B57" s="129"/>
      <c r="C57" s="129"/>
      <c r="D57" s="227"/>
      <c r="E57" s="133"/>
      <c r="F57" s="133"/>
      <c r="G57" s="129"/>
      <c r="H57" s="129"/>
      <c r="I57" s="129"/>
      <c r="J57" s="129"/>
      <c r="K57" s="129"/>
      <c r="L57" s="129"/>
      <c r="M57" s="129"/>
      <c r="N57" s="129"/>
      <c r="O57" s="129"/>
      <c r="P57" s="129"/>
      <c r="Q57" s="129"/>
      <c r="R57" s="129"/>
      <c r="S57" s="129"/>
      <c r="T57" s="129"/>
      <c r="U57" s="129"/>
      <c r="V57" s="129"/>
      <c r="W57" s="129"/>
      <c r="X57" s="129"/>
      <c r="Y57" s="129"/>
      <c r="Z57" s="129"/>
    </row>
    <row r="58" ht="15.75" customHeight="1">
      <c r="A58" s="129"/>
      <c r="B58" s="129"/>
      <c r="C58" s="129"/>
      <c r="D58" s="227"/>
      <c r="E58" s="133"/>
      <c r="F58" s="133"/>
      <c r="G58" s="129"/>
      <c r="H58" s="129"/>
      <c r="I58" s="129"/>
      <c r="J58" s="129"/>
      <c r="K58" s="129"/>
      <c r="L58" s="129"/>
      <c r="M58" s="129"/>
      <c r="N58" s="129"/>
      <c r="O58" s="129"/>
      <c r="P58" s="129"/>
      <c r="Q58" s="129"/>
      <c r="R58" s="129"/>
      <c r="S58" s="129"/>
      <c r="T58" s="129"/>
      <c r="U58" s="129"/>
      <c r="V58" s="129"/>
      <c r="W58" s="129"/>
      <c r="X58" s="129"/>
      <c r="Y58" s="129"/>
      <c r="Z58" s="129"/>
    </row>
    <row r="59" ht="15.75" customHeight="1">
      <c r="A59" s="129"/>
      <c r="B59" s="129"/>
      <c r="C59" s="129"/>
      <c r="D59" s="227"/>
      <c r="E59" s="133"/>
      <c r="F59" s="133"/>
      <c r="G59" s="129"/>
      <c r="H59" s="129"/>
      <c r="I59" s="129"/>
      <c r="J59" s="129"/>
      <c r="K59" s="129"/>
      <c r="L59" s="129"/>
      <c r="M59" s="129"/>
      <c r="N59" s="129"/>
      <c r="O59" s="129"/>
      <c r="P59" s="129"/>
      <c r="Q59" s="129"/>
      <c r="R59" s="129"/>
      <c r="S59" s="129"/>
      <c r="T59" s="129"/>
      <c r="U59" s="129"/>
      <c r="V59" s="129"/>
      <c r="W59" s="129"/>
      <c r="X59" s="129"/>
      <c r="Y59" s="129"/>
      <c r="Z59" s="129"/>
    </row>
    <row r="60" ht="15.75" customHeight="1">
      <c r="A60" s="129"/>
      <c r="B60" s="129"/>
      <c r="C60" s="129"/>
      <c r="D60" s="227"/>
      <c r="E60" s="133"/>
      <c r="F60" s="133"/>
      <c r="G60" s="129"/>
      <c r="H60" s="129"/>
      <c r="I60" s="129"/>
      <c r="J60" s="129"/>
      <c r="K60" s="129"/>
      <c r="L60" s="129"/>
      <c r="M60" s="129"/>
      <c r="N60" s="129"/>
      <c r="O60" s="129"/>
      <c r="P60" s="129"/>
      <c r="Q60" s="129"/>
      <c r="R60" s="129"/>
      <c r="S60" s="129"/>
      <c r="T60" s="129"/>
      <c r="U60" s="129"/>
      <c r="V60" s="129"/>
      <c r="W60" s="129"/>
      <c r="X60" s="129"/>
      <c r="Y60" s="129"/>
      <c r="Z60" s="129"/>
    </row>
    <row r="61" ht="15.75" customHeight="1">
      <c r="A61" s="129"/>
      <c r="B61" s="129"/>
      <c r="C61" s="129"/>
      <c r="D61" s="227"/>
      <c r="E61" s="133"/>
      <c r="F61" s="133"/>
      <c r="G61" s="129"/>
      <c r="H61" s="129"/>
      <c r="I61" s="129"/>
      <c r="J61" s="129"/>
      <c r="K61" s="129"/>
      <c r="L61" s="129"/>
      <c r="M61" s="129"/>
      <c r="N61" s="129"/>
      <c r="O61" s="129"/>
      <c r="P61" s="129"/>
      <c r="Q61" s="129"/>
      <c r="R61" s="129"/>
      <c r="S61" s="129"/>
      <c r="T61" s="129"/>
      <c r="U61" s="129"/>
      <c r="V61" s="129"/>
      <c r="W61" s="129"/>
      <c r="X61" s="129"/>
      <c r="Y61" s="129"/>
      <c r="Z61" s="129"/>
    </row>
    <row r="62" ht="15.75" customHeight="1">
      <c r="A62" s="129"/>
      <c r="B62" s="129"/>
      <c r="C62" s="129"/>
      <c r="D62" s="227"/>
      <c r="E62" s="133"/>
      <c r="F62" s="133"/>
      <c r="G62" s="129"/>
      <c r="H62" s="129"/>
      <c r="I62" s="129"/>
      <c r="J62" s="129"/>
      <c r="K62" s="129"/>
      <c r="L62" s="129"/>
      <c r="M62" s="129"/>
      <c r="N62" s="129"/>
      <c r="O62" s="129"/>
      <c r="P62" s="129"/>
      <c r="Q62" s="129"/>
      <c r="R62" s="129"/>
      <c r="S62" s="129"/>
      <c r="T62" s="129"/>
      <c r="U62" s="129"/>
      <c r="V62" s="129"/>
      <c r="W62" s="129"/>
      <c r="X62" s="129"/>
      <c r="Y62" s="129"/>
      <c r="Z62" s="129"/>
    </row>
    <row r="63" ht="15.75" customHeight="1">
      <c r="A63" s="129"/>
      <c r="B63" s="129"/>
      <c r="C63" s="129"/>
      <c r="D63" s="227"/>
      <c r="E63" s="133"/>
      <c r="F63" s="133"/>
      <c r="G63" s="129"/>
      <c r="H63" s="129"/>
      <c r="I63" s="129"/>
      <c r="J63" s="129"/>
      <c r="K63" s="129"/>
      <c r="L63" s="129"/>
      <c r="M63" s="129"/>
      <c r="N63" s="129"/>
      <c r="O63" s="129"/>
      <c r="P63" s="129"/>
      <c r="Q63" s="129"/>
      <c r="R63" s="129"/>
      <c r="S63" s="129"/>
      <c r="T63" s="129"/>
      <c r="U63" s="129"/>
      <c r="V63" s="129"/>
      <c r="W63" s="129"/>
      <c r="X63" s="129"/>
      <c r="Y63" s="129"/>
      <c r="Z63" s="129"/>
    </row>
    <row r="64" ht="15.75" customHeight="1">
      <c r="A64" s="129"/>
      <c r="B64" s="129"/>
      <c r="C64" s="129"/>
      <c r="D64" s="227"/>
      <c r="E64" s="133"/>
      <c r="F64" s="133"/>
      <c r="G64" s="129"/>
      <c r="H64" s="129"/>
      <c r="I64" s="129"/>
      <c r="J64" s="129"/>
      <c r="K64" s="129"/>
      <c r="L64" s="129"/>
      <c r="M64" s="129"/>
      <c r="N64" s="129"/>
      <c r="O64" s="129"/>
      <c r="P64" s="129"/>
      <c r="Q64" s="129"/>
      <c r="R64" s="129"/>
      <c r="S64" s="129"/>
      <c r="T64" s="129"/>
      <c r="U64" s="129"/>
      <c r="V64" s="129"/>
      <c r="W64" s="129"/>
      <c r="X64" s="129"/>
      <c r="Y64" s="129"/>
      <c r="Z64" s="129"/>
    </row>
    <row r="65" ht="15.75" customHeight="1">
      <c r="A65" s="129"/>
      <c r="B65" s="129"/>
      <c r="C65" s="129"/>
      <c r="D65" s="227"/>
      <c r="E65" s="133"/>
      <c r="F65" s="133"/>
      <c r="G65" s="129"/>
      <c r="H65" s="129"/>
      <c r="I65" s="129"/>
      <c r="J65" s="129"/>
      <c r="K65" s="129"/>
      <c r="L65" s="129"/>
      <c r="M65" s="129"/>
      <c r="N65" s="129"/>
      <c r="O65" s="129"/>
      <c r="P65" s="129"/>
      <c r="Q65" s="129"/>
      <c r="R65" s="129"/>
      <c r="S65" s="129"/>
      <c r="T65" s="129"/>
      <c r="U65" s="129"/>
      <c r="V65" s="129"/>
      <c r="W65" s="129"/>
      <c r="X65" s="129"/>
      <c r="Y65" s="129"/>
      <c r="Z65" s="129"/>
    </row>
    <row r="66" ht="15.75" customHeight="1">
      <c r="A66" s="129"/>
      <c r="B66" s="129"/>
      <c r="C66" s="129"/>
      <c r="D66" s="227"/>
      <c r="E66" s="133"/>
      <c r="F66" s="133"/>
      <c r="G66" s="129"/>
      <c r="H66" s="129"/>
      <c r="I66" s="129"/>
      <c r="J66" s="129"/>
      <c r="K66" s="129"/>
      <c r="L66" s="129"/>
      <c r="M66" s="129"/>
      <c r="N66" s="129"/>
      <c r="O66" s="129"/>
      <c r="P66" s="129"/>
      <c r="Q66" s="129"/>
      <c r="R66" s="129"/>
      <c r="S66" s="129"/>
      <c r="T66" s="129"/>
      <c r="U66" s="129"/>
      <c r="V66" s="129"/>
      <c r="W66" s="129"/>
      <c r="X66" s="129"/>
      <c r="Y66" s="129"/>
      <c r="Z66" s="129"/>
    </row>
    <row r="67" ht="15.75" customHeight="1">
      <c r="A67" s="129"/>
      <c r="B67" s="129"/>
      <c r="C67" s="129"/>
      <c r="D67" s="227"/>
      <c r="E67" s="133"/>
      <c r="F67" s="133"/>
      <c r="G67" s="129"/>
      <c r="H67" s="129"/>
      <c r="I67" s="129"/>
      <c r="J67" s="129"/>
      <c r="K67" s="129"/>
      <c r="L67" s="129"/>
      <c r="M67" s="129"/>
      <c r="N67" s="129"/>
      <c r="O67" s="129"/>
      <c r="P67" s="129"/>
      <c r="Q67" s="129"/>
      <c r="R67" s="129"/>
      <c r="S67" s="129"/>
      <c r="T67" s="129"/>
      <c r="U67" s="129"/>
      <c r="V67" s="129"/>
      <c r="W67" s="129"/>
      <c r="X67" s="129"/>
      <c r="Y67" s="129"/>
      <c r="Z67" s="129"/>
    </row>
    <row r="68" ht="15.75" customHeight="1">
      <c r="A68" s="129"/>
      <c r="B68" s="129"/>
      <c r="C68" s="129"/>
      <c r="D68" s="227"/>
      <c r="E68" s="133"/>
      <c r="F68" s="133"/>
      <c r="G68" s="129"/>
      <c r="H68" s="129"/>
      <c r="I68" s="129"/>
      <c r="J68" s="129"/>
      <c r="K68" s="129"/>
      <c r="L68" s="129"/>
      <c r="M68" s="129"/>
      <c r="N68" s="129"/>
      <c r="O68" s="129"/>
      <c r="P68" s="129"/>
      <c r="Q68" s="129"/>
      <c r="R68" s="129"/>
      <c r="S68" s="129"/>
      <c r="T68" s="129"/>
      <c r="U68" s="129"/>
      <c r="V68" s="129"/>
      <c r="W68" s="129"/>
      <c r="X68" s="129"/>
      <c r="Y68" s="129"/>
      <c r="Z68" s="129"/>
    </row>
    <row r="69" ht="15.75" customHeight="1">
      <c r="A69" s="129"/>
      <c r="B69" s="129"/>
      <c r="C69" s="129"/>
      <c r="D69" s="227"/>
      <c r="E69" s="133"/>
      <c r="F69" s="133"/>
      <c r="G69" s="129"/>
      <c r="H69" s="129"/>
      <c r="I69" s="129"/>
      <c r="J69" s="129"/>
      <c r="K69" s="129"/>
      <c r="L69" s="129"/>
      <c r="M69" s="129"/>
      <c r="N69" s="129"/>
      <c r="O69" s="129"/>
      <c r="P69" s="129"/>
      <c r="Q69" s="129"/>
      <c r="R69" s="129"/>
      <c r="S69" s="129"/>
      <c r="T69" s="129"/>
      <c r="U69" s="129"/>
      <c r="V69" s="129"/>
      <c r="W69" s="129"/>
      <c r="X69" s="129"/>
      <c r="Y69" s="129"/>
      <c r="Z69" s="129"/>
    </row>
    <row r="70" ht="15.75" customHeight="1">
      <c r="A70" s="129"/>
      <c r="B70" s="129"/>
      <c r="C70" s="129"/>
      <c r="D70" s="227"/>
      <c r="E70" s="133"/>
      <c r="F70" s="133"/>
      <c r="G70" s="129"/>
      <c r="H70" s="129"/>
      <c r="I70" s="129"/>
      <c r="J70" s="129"/>
      <c r="K70" s="129"/>
      <c r="L70" s="129"/>
      <c r="M70" s="129"/>
      <c r="N70" s="129"/>
      <c r="O70" s="129"/>
      <c r="P70" s="129"/>
      <c r="Q70" s="129"/>
      <c r="R70" s="129"/>
      <c r="S70" s="129"/>
      <c r="T70" s="129"/>
      <c r="U70" s="129"/>
      <c r="V70" s="129"/>
      <c r="W70" s="129"/>
      <c r="X70" s="129"/>
      <c r="Y70" s="129"/>
      <c r="Z70" s="129"/>
    </row>
    <row r="71" ht="15.75" customHeight="1">
      <c r="A71" s="129"/>
      <c r="B71" s="129"/>
      <c r="C71" s="129"/>
      <c r="D71" s="227"/>
      <c r="E71" s="133"/>
      <c r="F71" s="133"/>
      <c r="G71" s="129"/>
      <c r="H71" s="129"/>
      <c r="I71" s="129"/>
      <c r="J71" s="129"/>
      <c r="K71" s="129"/>
      <c r="L71" s="129"/>
      <c r="M71" s="129"/>
      <c r="N71" s="129"/>
      <c r="O71" s="129"/>
      <c r="P71" s="129"/>
      <c r="Q71" s="129"/>
      <c r="R71" s="129"/>
      <c r="S71" s="129"/>
      <c r="T71" s="129"/>
      <c r="U71" s="129"/>
      <c r="V71" s="129"/>
      <c r="W71" s="129"/>
      <c r="X71" s="129"/>
      <c r="Y71" s="129"/>
      <c r="Z71" s="129"/>
    </row>
    <row r="72" ht="15.75" customHeight="1">
      <c r="A72" s="129"/>
      <c r="B72" s="129"/>
      <c r="C72" s="129"/>
      <c r="D72" s="227"/>
      <c r="E72" s="133"/>
      <c r="F72" s="133"/>
      <c r="G72" s="129"/>
      <c r="H72" s="129"/>
      <c r="I72" s="129"/>
      <c r="J72" s="129"/>
      <c r="K72" s="129"/>
      <c r="L72" s="129"/>
      <c r="M72" s="129"/>
      <c r="N72" s="129"/>
      <c r="O72" s="129"/>
      <c r="P72" s="129"/>
      <c r="Q72" s="129"/>
      <c r="R72" s="129"/>
      <c r="S72" s="129"/>
      <c r="T72" s="129"/>
      <c r="U72" s="129"/>
      <c r="V72" s="129"/>
      <c r="W72" s="129"/>
      <c r="X72" s="129"/>
      <c r="Y72" s="129"/>
      <c r="Z72" s="129"/>
    </row>
    <row r="73" ht="15.75" customHeight="1">
      <c r="A73" s="129"/>
      <c r="B73" s="129"/>
      <c r="C73" s="129"/>
      <c r="D73" s="227"/>
      <c r="E73" s="133"/>
      <c r="F73" s="133"/>
      <c r="G73" s="129"/>
      <c r="H73" s="129"/>
      <c r="I73" s="129"/>
      <c r="J73" s="129"/>
      <c r="K73" s="129"/>
      <c r="L73" s="129"/>
      <c r="M73" s="129"/>
      <c r="N73" s="129"/>
      <c r="O73" s="129"/>
      <c r="P73" s="129"/>
      <c r="Q73" s="129"/>
      <c r="R73" s="129"/>
      <c r="S73" s="129"/>
      <c r="T73" s="129"/>
      <c r="U73" s="129"/>
      <c r="V73" s="129"/>
      <c r="W73" s="129"/>
      <c r="X73" s="129"/>
      <c r="Y73" s="129"/>
      <c r="Z73" s="129"/>
    </row>
    <row r="74" ht="15.75" customHeight="1">
      <c r="A74" s="129"/>
      <c r="B74" s="129"/>
      <c r="C74" s="129"/>
      <c r="D74" s="227"/>
      <c r="E74" s="133"/>
      <c r="F74" s="133"/>
      <c r="G74" s="129"/>
      <c r="H74" s="129"/>
      <c r="I74" s="129"/>
      <c r="J74" s="129"/>
      <c r="K74" s="129"/>
      <c r="L74" s="129"/>
      <c r="M74" s="129"/>
      <c r="N74" s="129"/>
      <c r="O74" s="129"/>
      <c r="P74" s="129"/>
      <c r="Q74" s="129"/>
      <c r="R74" s="129"/>
      <c r="S74" s="129"/>
      <c r="T74" s="129"/>
      <c r="U74" s="129"/>
      <c r="V74" s="129"/>
      <c r="W74" s="129"/>
      <c r="X74" s="129"/>
      <c r="Y74" s="129"/>
      <c r="Z74" s="129"/>
    </row>
    <row r="75" ht="15.75" customHeight="1">
      <c r="A75" s="129"/>
      <c r="B75" s="129"/>
      <c r="C75" s="129"/>
      <c r="D75" s="227"/>
      <c r="E75" s="133"/>
      <c r="F75" s="133"/>
      <c r="G75" s="129"/>
      <c r="H75" s="129"/>
      <c r="I75" s="129"/>
      <c r="J75" s="129"/>
      <c r="K75" s="129"/>
      <c r="L75" s="129"/>
      <c r="M75" s="129"/>
      <c r="N75" s="129"/>
      <c r="O75" s="129"/>
      <c r="P75" s="129"/>
      <c r="Q75" s="129"/>
      <c r="R75" s="129"/>
      <c r="S75" s="129"/>
      <c r="T75" s="129"/>
      <c r="U75" s="129"/>
      <c r="V75" s="129"/>
      <c r="W75" s="129"/>
      <c r="X75" s="129"/>
      <c r="Y75" s="129"/>
      <c r="Z75" s="129"/>
    </row>
    <row r="76" ht="15.75" customHeight="1">
      <c r="A76" s="129"/>
      <c r="B76" s="129"/>
      <c r="C76" s="129"/>
      <c r="D76" s="227"/>
      <c r="E76" s="133"/>
      <c r="F76" s="133"/>
      <c r="G76" s="129"/>
      <c r="H76" s="129"/>
      <c r="I76" s="129"/>
      <c r="J76" s="129"/>
      <c r="K76" s="129"/>
      <c r="L76" s="129"/>
      <c r="M76" s="129"/>
      <c r="N76" s="129"/>
      <c r="O76" s="129"/>
      <c r="P76" s="129"/>
      <c r="Q76" s="129"/>
      <c r="R76" s="129"/>
      <c r="S76" s="129"/>
      <c r="T76" s="129"/>
      <c r="U76" s="129"/>
      <c r="V76" s="129"/>
      <c r="W76" s="129"/>
      <c r="X76" s="129"/>
      <c r="Y76" s="129"/>
      <c r="Z76" s="129"/>
    </row>
    <row r="77" ht="15.75" customHeight="1">
      <c r="A77" s="129"/>
      <c r="B77" s="129"/>
      <c r="C77" s="129"/>
      <c r="D77" s="227"/>
      <c r="E77" s="133"/>
      <c r="F77" s="133"/>
      <c r="G77" s="129"/>
      <c r="H77" s="129"/>
      <c r="I77" s="129"/>
      <c r="J77" s="129"/>
      <c r="K77" s="129"/>
      <c r="L77" s="129"/>
      <c r="M77" s="129"/>
      <c r="N77" s="129"/>
      <c r="O77" s="129"/>
      <c r="P77" s="129"/>
      <c r="Q77" s="129"/>
      <c r="R77" s="129"/>
      <c r="S77" s="129"/>
      <c r="T77" s="129"/>
      <c r="U77" s="129"/>
      <c r="V77" s="129"/>
      <c r="W77" s="129"/>
      <c r="X77" s="129"/>
      <c r="Y77" s="129"/>
      <c r="Z77" s="129"/>
    </row>
    <row r="78" ht="15.75" customHeight="1">
      <c r="A78" s="129"/>
      <c r="B78" s="129"/>
      <c r="C78" s="129"/>
      <c r="D78" s="227"/>
      <c r="E78" s="133"/>
      <c r="F78" s="133"/>
      <c r="G78" s="129"/>
      <c r="H78" s="129"/>
      <c r="I78" s="129"/>
      <c r="J78" s="129"/>
      <c r="K78" s="129"/>
      <c r="L78" s="129"/>
      <c r="M78" s="129"/>
      <c r="N78" s="129"/>
      <c r="O78" s="129"/>
      <c r="P78" s="129"/>
      <c r="Q78" s="129"/>
      <c r="R78" s="129"/>
      <c r="S78" s="129"/>
      <c r="T78" s="129"/>
      <c r="U78" s="129"/>
      <c r="V78" s="129"/>
      <c r="W78" s="129"/>
      <c r="X78" s="129"/>
      <c r="Y78" s="129"/>
      <c r="Z78" s="129"/>
    </row>
    <row r="79" ht="15.75" customHeight="1">
      <c r="A79" s="129"/>
      <c r="B79" s="129"/>
      <c r="C79" s="129"/>
      <c r="D79" s="227"/>
      <c r="E79" s="133"/>
      <c r="F79" s="133"/>
      <c r="G79" s="129"/>
      <c r="H79" s="129"/>
      <c r="I79" s="129"/>
      <c r="J79" s="129"/>
      <c r="K79" s="129"/>
      <c r="L79" s="129"/>
      <c r="M79" s="129"/>
      <c r="N79" s="129"/>
      <c r="O79" s="129"/>
      <c r="P79" s="129"/>
      <c r="Q79" s="129"/>
      <c r="R79" s="129"/>
      <c r="S79" s="129"/>
      <c r="T79" s="129"/>
      <c r="U79" s="129"/>
      <c r="V79" s="129"/>
      <c r="W79" s="129"/>
      <c r="X79" s="129"/>
      <c r="Y79" s="129"/>
      <c r="Z79" s="129"/>
    </row>
    <row r="80" ht="15.75" customHeight="1">
      <c r="A80" s="129"/>
      <c r="B80" s="129"/>
      <c r="C80" s="129"/>
      <c r="D80" s="227"/>
      <c r="E80" s="133"/>
      <c r="F80" s="133"/>
      <c r="G80" s="129"/>
      <c r="H80" s="129"/>
      <c r="I80" s="129"/>
      <c r="J80" s="129"/>
      <c r="K80" s="129"/>
      <c r="L80" s="129"/>
      <c r="M80" s="129"/>
      <c r="N80" s="129"/>
      <c r="O80" s="129"/>
      <c r="P80" s="129"/>
      <c r="Q80" s="129"/>
      <c r="R80" s="129"/>
      <c r="S80" s="129"/>
      <c r="T80" s="129"/>
      <c r="U80" s="129"/>
      <c r="V80" s="129"/>
      <c r="W80" s="129"/>
      <c r="X80" s="129"/>
      <c r="Y80" s="129"/>
      <c r="Z80" s="129"/>
    </row>
    <row r="81" ht="15.75" customHeight="1">
      <c r="A81" s="129"/>
      <c r="B81" s="129"/>
      <c r="C81" s="129"/>
      <c r="D81" s="227"/>
      <c r="E81" s="133"/>
      <c r="F81" s="133"/>
      <c r="G81" s="129"/>
      <c r="H81" s="129"/>
      <c r="I81" s="129"/>
      <c r="J81" s="129"/>
      <c r="K81" s="129"/>
      <c r="L81" s="129"/>
      <c r="M81" s="129"/>
      <c r="N81" s="129"/>
      <c r="O81" s="129"/>
      <c r="P81" s="129"/>
      <c r="Q81" s="129"/>
      <c r="R81" s="129"/>
      <c r="S81" s="129"/>
      <c r="T81" s="129"/>
      <c r="U81" s="129"/>
      <c r="V81" s="129"/>
      <c r="W81" s="129"/>
      <c r="X81" s="129"/>
      <c r="Y81" s="129"/>
      <c r="Z81" s="129"/>
    </row>
    <row r="82" ht="15.75" customHeight="1">
      <c r="A82" s="129"/>
      <c r="B82" s="129"/>
      <c r="C82" s="129"/>
      <c r="D82" s="227"/>
      <c r="E82" s="133"/>
      <c r="F82" s="133"/>
      <c r="G82" s="129"/>
      <c r="H82" s="129"/>
      <c r="I82" s="129"/>
      <c r="J82" s="129"/>
      <c r="K82" s="129"/>
      <c r="L82" s="129"/>
      <c r="M82" s="129"/>
      <c r="N82" s="129"/>
      <c r="O82" s="129"/>
      <c r="P82" s="129"/>
      <c r="Q82" s="129"/>
      <c r="R82" s="129"/>
      <c r="S82" s="129"/>
      <c r="T82" s="129"/>
      <c r="U82" s="129"/>
      <c r="V82" s="129"/>
      <c r="W82" s="129"/>
      <c r="X82" s="129"/>
      <c r="Y82" s="129"/>
      <c r="Z82" s="129"/>
    </row>
    <row r="83" ht="15.75" customHeight="1">
      <c r="A83" s="129"/>
      <c r="B83" s="129"/>
      <c r="C83" s="129"/>
      <c r="D83" s="227"/>
      <c r="E83" s="133"/>
      <c r="F83" s="133"/>
      <c r="G83" s="129"/>
      <c r="H83" s="129"/>
      <c r="I83" s="129"/>
      <c r="J83" s="129"/>
      <c r="K83" s="129"/>
      <c r="L83" s="129"/>
      <c r="M83" s="129"/>
      <c r="N83" s="129"/>
      <c r="O83" s="129"/>
      <c r="P83" s="129"/>
      <c r="Q83" s="129"/>
      <c r="R83" s="129"/>
      <c r="S83" s="129"/>
      <c r="T83" s="129"/>
      <c r="U83" s="129"/>
      <c r="V83" s="129"/>
      <c r="W83" s="129"/>
      <c r="X83" s="129"/>
      <c r="Y83" s="129"/>
      <c r="Z83" s="129"/>
    </row>
    <row r="84" ht="15.75" customHeight="1">
      <c r="A84" s="129"/>
      <c r="B84" s="129"/>
      <c r="C84" s="129"/>
      <c r="D84" s="227"/>
      <c r="E84" s="133"/>
      <c r="F84" s="133"/>
      <c r="G84" s="129"/>
      <c r="H84" s="129"/>
      <c r="I84" s="129"/>
      <c r="J84" s="129"/>
      <c r="K84" s="129"/>
      <c r="L84" s="129"/>
      <c r="M84" s="129"/>
      <c r="N84" s="129"/>
      <c r="O84" s="129"/>
      <c r="P84" s="129"/>
      <c r="Q84" s="129"/>
      <c r="R84" s="129"/>
      <c r="S84" s="129"/>
      <c r="T84" s="129"/>
      <c r="U84" s="129"/>
      <c r="V84" s="129"/>
      <c r="W84" s="129"/>
      <c r="X84" s="129"/>
      <c r="Y84" s="129"/>
      <c r="Z84" s="129"/>
    </row>
    <row r="85" ht="15.75" customHeight="1">
      <c r="A85" s="129"/>
      <c r="B85" s="129"/>
      <c r="C85" s="129"/>
      <c r="D85" s="227"/>
      <c r="E85" s="133"/>
      <c r="F85" s="133"/>
      <c r="G85" s="129"/>
      <c r="H85" s="129"/>
      <c r="I85" s="129"/>
      <c r="J85" s="129"/>
      <c r="K85" s="129"/>
      <c r="L85" s="129"/>
      <c r="M85" s="129"/>
      <c r="N85" s="129"/>
      <c r="O85" s="129"/>
      <c r="P85" s="129"/>
      <c r="Q85" s="129"/>
      <c r="R85" s="129"/>
      <c r="S85" s="129"/>
      <c r="T85" s="129"/>
      <c r="U85" s="129"/>
      <c r="V85" s="129"/>
      <c r="W85" s="129"/>
      <c r="X85" s="129"/>
      <c r="Y85" s="129"/>
      <c r="Z85" s="129"/>
    </row>
    <row r="86" ht="15.75" customHeight="1">
      <c r="A86" s="129"/>
      <c r="B86" s="129"/>
      <c r="C86" s="129"/>
      <c r="D86" s="227"/>
      <c r="E86" s="133"/>
      <c r="F86" s="133"/>
      <c r="G86" s="129"/>
      <c r="H86" s="129"/>
      <c r="I86" s="129"/>
      <c r="J86" s="129"/>
      <c r="K86" s="129"/>
      <c r="L86" s="129"/>
      <c r="M86" s="129"/>
      <c r="N86" s="129"/>
      <c r="O86" s="129"/>
      <c r="P86" s="129"/>
      <c r="Q86" s="129"/>
      <c r="R86" s="129"/>
      <c r="S86" s="129"/>
      <c r="T86" s="129"/>
      <c r="U86" s="129"/>
      <c r="V86" s="129"/>
      <c r="W86" s="129"/>
      <c r="X86" s="129"/>
      <c r="Y86" s="129"/>
      <c r="Z86" s="129"/>
    </row>
    <row r="87" ht="15.75" customHeight="1">
      <c r="A87" s="129"/>
      <c r="B87" s="129"/>
      <c r="C87" s="129"/>
      <c r="D87" s="227"/>
      <c r="E87" s="133"/>
      <c r="F87" s="133"/>
      <c r="G87" s="129"/>
      <c r="H87" s="129"/>
      <c r="I87" s="129"/>
      <c r="J87" s="129"/>
      <c r="K87" s="129"/>
      <c r="L87" s="129"/>
      <c r="M87" s="129"/>
      <c r="N87" s="129"/>
      <c r="O87" s="129"/>
      <c r="P87" s="129"/>
      <c r="Q87" s="129"/>
      <c r="R87" s="129"/>
      <c r="S87" s="129"/>
      <c r="T87" s="129"/>
      <c r="U87" s="129"/>
      <c r="V87" s="129"/>
      <c r="W87" s="129"/>
      <c r="X87" s="129"/>
      <c r="Y87" s="129"/>
      <c r="Z87" s="129"/>
    </row>
    <row r="88" ht="15.75" customHeight="1">
      <c r="A88" s="129"/>
      <c r="B88" s="129"/>
      <c r="C88" s="129"/>
      <c r="D88" s="227"/>
      <c r="E88" s="133"/>
      <c r="F88" s="133"/>
      <c r="G88" s="129"/>
      <c r="H88" s="129"/>
      <c r="I88" s="129"/>
      <c r="J88" s="129"/>
      <c r="K88" s="129"/>
      <c r="L88" s="129"/>
      <c r="M88" s="129"/>
      <c r="N88" s="129"/>
      <c r="O88" s="129"/>
      <c r="P88" s="129"/>
      <c r="Q88" s="129"/>
      <c r="R88" s="129"/>
      <c r="S88" s="129"/>
      <c r="T88" s="129"/>
      <c r="U88" s="129"/>
      <c r="V88" s="129"/>
      <c r="W88" s="129"/>
      <c r="X88" s="129"/>
      <c r="Y88" s="129"/>
      <c r="Z88" s="129"/>
    </row>
    <row r="89" ht="15.75" customHeight="1">
      <c r="A89" s="129"/>
      <c r="B89" s="129"/>
      <c r="C89" s="129"/>
      <c r="D89" s="227"/>
      <c r="E89" s="133"/>
      <c r="F89" s="133"/>
      <c r="G89" s="129"/>
      <c r="H89" s="129"/>
      <c r="I89" s="129"/>
      <c r="J89" s="129"/>
      <c r="K89" s="129"/>
      <c r="L89" s="129"/>
      <c r="M89" s="129"/>
      <c r="N89" s="129"/>
      <c r="O89" s="129"/>
      <c r="P89" s="129"/>
      <c r="Q89" s="129"/>
      <c r="R89" s="129"/>
      <c r="S89" s="129"/>
      <c r="T89" s="129"/>
      <c r="U89" s="129"/>
      <c r="V89" s="129"/>
      <c r="W89" s="129"/>
      <c r="X89" s="129"/>
      <c r="Y89" s="129"/>
      <c r="Z89" s="129"/>
    </row>
    <row r="90" ht="15.75" customHeight="1">
      <c r="A90" s="129"/>
      <c r="B90" s="129"/>
      <c r="C90" s="129"/>
      <c r="D90" s="227"/>
      <c r="E90" s="133"/>
      <c r="F90" s="133"/>
      <c r="G90" s="129"/>
      <c r="H90" s="129"/>
      <c r="I90" s="129"/>
      <c r="J90" s="129"/>
      <c r="K90" s="129"/>
      <c r="L90" s="129"/>
      <c r="M90" s="129"/>
      <c r="N90" s="129"/>
      <c r="O90" s="129"/>
      <c r="P90" s="129"/>
      <c r="Q90" s="129"/>
      <c r="R90" s="129"/>
      <c r="S90" s="129"/>
      <c r="T90" s="129"/>
      <c r="U90" s="129"/>
      <c r="V90" s="129"/>
      <c r="W90" s="129"/>
      <c r="X90" s="129"/>
      <c r="Y90" s="129"/>
      <c r="Z90" s="129"/>
    </row>
    <row r="91" ht="15.75" customHeight="1">
      <c r="A91" s="129"/>
      <c r="B91" s="129"/>
      <c r="C91" s="129"/>
      <c r="D91" s="227"/>
      <c r="E91" s="133"/>
      <c r="F91" s="133"/>
      <c r="G91" s="129"/>
      <c r="H91" s="129"/>
      <c r="I91" s="129"/>
      <c r="J91" s="129"/>
      <c r="K91" s="129"/>
      <c r="L91" s="129"/>
      <c r="M91" s="129"/>
      <c r="N91" s="129"/>
      <c r="O91" s="129"/>
      <c r="P91" s="129"/>
      <c r="Q91" s="129"/>
      <c r="R91" s="129"/>
      <c r="S91" s="129"/>
      <c r="T91" s="129"/>
      <c r="U91" s="129"/>
      <c r="V91" s="129"/>
      <c r="W91" s="129"/>
      <c r="X91" s="129"/>
      <c r="Y91" s="129"/>
      <c r="Z91" s="129"/>
    </row>
    <row r="92" ht="15.75" customHeight="1">
      <c r="A92" s="129"/>
      <c r="B92" s="129"/>
      <c r="C92" s="129"/>
      <c r="D92" s="227"/>
      <c r="E92" s="133"/>
      <c r="F92" s="133"/>
      <c r="G92" s="129"/>
      <c r="H92" s="129"/>
      <c r="I92" s="129"/>
      <c r="J92" s="129"/>
      <c r="K92" s="129"/>
      <c r="L92" s="129"/>
      <c r="M92" s="129"/>
      <c r="N92" s="129"/>
      <c r="O92" s="129"/>
      <c r="P92" s="129"/>
      <c r="Q92" s="129"/>
      <c r="R92" s="129"/>
      <c r="S92" s="129"/>
      <c r="T92" s="129"/>
      <c r="U92" s="129"/>
      <c r="V92" s="129"/>
      <c r="W92" s="129"/>
      <c r="X92" s="129"/>
      <c r="Y92" s="129"/>
      <c r="Z92" s="129"/>
    </row>
    <row r="93" ht="15.75" customHeight="1">
      <c r="A93" s="129"/>
      <c r="B93" s="129"/>
      <c r="C93" s="129"/>
      <c r="D93" s="227"/>
      <c r="E93" s="133"/>
      <c r="F93" s="133"/>
      <c r="G93" s="129"/>
      <c r="H93" s="129"/>
      <c r="I93" s="129"/>
      <c r="J93" s="129"/>
      <c r="K93" s="129"/>
      <c r="L93" s="129"/>
      <c r="M93" s="129"/>
      <c r="N93" s="129"/>
      <c r="O93" s="129"/>
      <c r="P93" s="129"/>
      <c r="Q93" s="129"/>
      <c r="R93" s="129"/>
      <c r="S93" s="129"/>
      <c r="T93" s="129"/>
      <c r="U93" s="129"/>
      <c r="V93" s="129"/>
      <c r="W93" s="129"/>
      <c r="X93" s="129"/>
      <c r="Y93" s="129"/>
      <c r="Z93" s="129"/>
    </row>
    <row r="94" ht="15.75" customHeight="1">
      <c r="A94" s="129"/>
      <c r="B94" s="129"/>
      <c r="C94" s="129"/>
      <c r="D94" s="227"/>
      <c r="E94" s="133"/>
      <c r="F94" s="133"/>
      <c r="G94" s="129"/>
      <c r="H94" s="129"/>
      <c r="I94" s="129"/>
      <c r="J94" s="129"/>
      <c r="K94" s="129"/>
      <c r="L94" s="129"/>
      <c r="M94" s="129"/>
      <c r="N94" s="129"/>
      <c r="O94" s="129"/>
      <c r="P94" s="129"/>
      <c r="Q94" s="129"/>
      <c r="R94" s="129"/>
      <c r="S94" s="129"/>
      <c r="T94" s="129"/>
      <c r="U94" s="129"/>
      <c r="V94" s="129"/>
      <c r="W94" s="129"/>
      <c r="X94" s="129"/>
      <c r="Y94" s="129"/>
      <c r="Z94" s="129"/>
    </row>
    <row r="95" ht="15.75" customHeight="1">
      <c r="A95" s="129"/>
      <c r="B95" s="129"/>
      <c r="C95" s="129"/>
      <c r="D95" s="227"/>
      <c r="E95" s="133"/>
      <c r="F95" s="133"/>
      <c r="G95" s="129"/>
      <c r="H95" s="129"/>
      <c r="I95" s="129"/>
      <c r="J95" s="129"/>
      <c r="K95" s="129"/>
      <c r="L95" s="129"/>
      <c r="M95" s="129"/>
      <c r="N95" s="129"/>
      <c r="O95" s="129"/>
      <c r="P95" s="129"/>
      <c r="Q95" s="129"/>
      <c r="R95" s="129"/>
      <c r="S95" s="129"/>
      <c r="T95" s="129"/>
      <c r="U95" s="129"/>
      <c r="V95" s="129"/>
      <c r="W95" s="129"/>
      <c r="X95" s="129"/>
      <c r="Y95" s="129"/>
      <c r="Z95" s="129"/>
    </row>
    <row r="96" ht="15.75" customHeight="1">
      <c r="A96" s="129"/>
      <c r="B96" s="129"/>
      <c r="C96" s="129"/>
      <c r="D96" s="227"/>
      <c r="E96" s="133"/>
      <c r="F96" s="133"/>
      <c r="G96" s="129"/>
      <c r="H96" s="129"/>
      <c r="I96" s="129"/>
      <c r="J96" s="129"/>
      <c r="K96" s="129"/>
      <c r="L96" s="129"/>
      <c r="M96" s="129"/>
      <c r="N96" s="129"/>
      <c r="O96" s="129"/>
      <c r="P96" s="129"/>
      <c r="Q96" s="129"/>
      <c r="R96" s="129"/>
      <c r="S96" s="129"/>
      <c r="T96" s="129"/>
      <c r="U96" s="129"/>
      <c r="V96" s="129"/>
      <c r="W96" s="129"/>
      <c r="X96" s="129"/>
      <c r="Y96" s="129"/>
      <c r="Z96" s="129"/>
    </row>
    <row r="97" ht="15.75" customHeight="1">
      <c r="A97" s="129"/>
      <c r="B97" s="129"/>
      <c r="C97" s="129"/>
      <c r="D97" s="227"/>
      <c r="E97" s="133"/>
      <c r="F97" s="133"/>
      <c r="G97" s="129"/>
      <c r="H97" s="129"/>
      <c r="I97" s="129"/>
      <c r="J97" s="129"/>
      <c r="K97" s="129"/>
      <c r="L97" s="129"/>
      <c r="M97" s="129"/>
      <c r="N97" s="129"/>
      <c r="O97" s="129"/>
      <c r="P97" s="129"/>
      <c r="Q97" s="129"/>
      <c r="R97" s="129"/>
      <c r="S97" s="129"/>
      <c r="T97" s="129"/>
      <c r="U97" s="129"/>
      <c r="V97" s="129"/>
      <c r="W97" s="129"/>
      <c r="X97" s="129"/>
      <c r="Y97" s="129"/>
      <c r="Z97" s="129"/>
    </row>
    <row r="98" ht="15.75" customHeight="1">
      <c r="A98" s="129"/>
      <c r="B98" s="129"/>
      <c r="C98" s="129"/>
      <c r="D98" s="227"/>
      <c r="E98" s="133"/>
      <c r="F98" s="133"/>
      <c r="G98" s="129"/>
      <c r="H98" s="129"/>
      <c r="I98" s="129"/>
      <c r="J98" s="129"/>
      <c r="K98" s="129"/>
      <c r="L98" s="129"/>
      <c r="M98" s="129"/>
      <c r="N98" s="129"/>
      <c r="O98" s="129"/>
      <c r="P98" s="129"/>
      <c r="Q98" s="129"/>
      <c r="R98" s="129"/>
      <c r="S98" s="129"/>
      <c r="T98" s="129"/>
      <c r="U98" s="129"/>
      <c r="V98" s="129"/>
      <c r="W98" s="129"/>
      <c r="X98" s="129"/>
      <c r="Y98" s="129"/>
      <c r="Z98" s="129"/>
    </row>
    <row r="99" ht="15.75" customHeight="1">
      <c r="A99" s="129"/>
      <c r="B99" s="129"/>
      <c r="C99" s="129"/>
      <c r="D99" s="227"/>
      <c r="E99" s="133"/>
      <c r="F99" s="133"/>
      <c r="G99" s="129"/>
      <c r="H99" s="129"/>
      <c r="I99" s="129"/>
      <c r="J99" s="129"/>
      <c r="K99" s="129"/>
      <c r="L99" s="129"/>
      <c r="M99" s="129"/>
      <c r="N99" s="129"/>
      <c r="O99" s="129"/>
      <c r="P99" s="129"/>
      <c r="Q99" s="129"/>
      <c r="R99" s="129"/>
      <c r="S99" s="129"/>
      <c r="T99" s="129"/>
      <c r="U99" s="129"/>
      <c r="V99" s="129"/>
      <c r="W99" s="129"/>
      <c r="X99" s="129"/>
      <c r="Y99" s="129"/>
      <c r="Z99" s="129"/>
    </row>
    <row r="100" ht="15.75" customHeight="1">
      <c r="A100" s="129"/>
      <c r="B100" s="129"/>
      <c r="C100" s="129"/>
      <c r="D100" s="227"/>
      <c r="E100" s="133"/>
      <c r="F100" s="133"/>
      <c r="G100" s="129"/>
      <c r="H100" s="129"/>
      <c r="I100" s="129"/>
      <c r="J100" s="129"/>
      <c r="K100" s="129"/>
      <c r="L100" s="129"/>
      <c r="M100" s="129"/>
      <c r="N100" s="129"/>
      <c r="O100" s="129"/>
      <c r="P100" s="129"/>
      <c r="Q100" s="129"/>
      <c r="R100" s="129"/>
      <c r="S100" s="129"/>
      <c r="T100" s="129"/>
      <c r="U100" s="129"/>
      <c r="V100" s="129"/>
      <c r="W100" s="129"/>
      <c r="X100" s="129"/>
      <c r="Y100" s="129"/>
      <c r="Z100" s="129"/>
    </row>
    <row r="101" ht="15.75" customHeight="1">
      <c r="A101" s="129"/>
      <c r="B101" s="129"/>
      <c r="C101" s="129"/>
      <c r="D101" s="227"/>
      <c r="E101" s="133"/>
      <c r="F101" s="133"/>
      <c r="G101" s="129"/>
      <c r="H101" s="129"/>
      <c r="I101" s="129"/>
      <c r="J101" s="129"/>
      <c r="K101" s="129"/>
      <c r="L101" s="129"/>
      <c r="M101" s="129"/>
      <c r="N101" s="129"/>
      <c r="O101" s="129"/>
      <c r="P101" s="129"/>
      <c r="Q101" s="129"/>
      <c r="R101" s="129"/>
      <c r="S101" s="129"/>
      <c r="T101" s="129"/>
      <c r="U101" s="129"/>
      <c r="V101" s="129"/>
      <c r="W101" s="129"/>
      <c r="X101" s="129"/>
      <c r="Y101" s="129"/>
      <c r="Z101" s="129"/>
    </row>
    <row r="102" ht="15.75" customHeight="1">
      <c r="A102" s="129"/>
      <c r="B102" s="129"/>
      <c r="C102" s="129"/>
      <c r="D102" s="227"/>
      <c r="E102" s="133"/>
      <c r="F102" s="133"/>
      <c r="G102" s="129"/>
      <c r="H102" s="129"/>
      <c r="I102" s="129"/>
      <c r="J102" s="129"/>
      <c r="K102" s="129"/>
      <c r="L102" s="129"/>
      <c r="M102" s="129"/>
      <c r="N102" s="129"/>
      <c r="O102" s="129"/>
      <c r="P102" s="129"/>
      <c r="Q102" s="129"/>
      <c r="R102" s="129"/>
      <c r="S102" s="129"/>
      <c r="T102" s="129"/>
      <c r="U102" s="129"/>
      <c r="V102" s="129"/>
      <c r="W102" s="129"/>
      <c r="X102" s="129"/>
      <c r="Y102" s="129"/>
      <c r="Z102" s="129"/>
    </row>
    <row r="103" ht="15.75" customHeight="1">
      <c r="A103" s="129"/>
      <c r="B103" s="129"/>
      <c r="C103" s="129"/>
      <c r="D103" s="227"/>
      <c r="E103" s="133"/>
      <c r="F103" s="133"/>
      <c r="G103" s="129"/>
      <c r="H103" s="129"/>
      <c r="I103" s="129"/>
      <c r="J103" s="129"/>
      <c r="K103" s="129"/>
      <c r="L103" s="129"/>
      <c r="M103" s="129"/>
      <c r="N103" s="129"/>
      <c r="O103" s="129"/>
      <c r="P103" s="129"/>
      <c r="Q103" s="129"/>
      <c r="R103" s="129"/>
      <c r="S103" s="129"/>
      <c r="T103" s="129"/>
      <c r="U103" s="129"/>
      <c r="V103" s="129"/>
      <c r="W103" s="129"/>
      <c r="X103" s="129"/>
      <c r="Y103" s="129"/>
      <c r="Z103" s="129"/>
    </row>
    <row r="104" ht="15.75" customHeight="1">
      <c r="A104" s="129"/>
      <c r="B104" s="129"/>
      <c r="C104" s="129"/>
      <c r="D104" s="227"/>
      <c r="E104" s="133"/>
      <c r="F104" s="133"/>
      <c r="G104" s="129"/>
      <c r="H104" s="129"/>
      <c r="I104" s="129"/>
      <c r="J104" s="129"/>
      <c r="K104" s="129"/>
      <c r="L104" s="129"/>
      <c r="M104" s="129"/>
      <c r="N104" s="129"/>
      <c r="O104" s="129"/>
      <c r="P104" s="129"/>
      <c r="Q104" s="129"/>
      <c r="R104" s="129"/>
      <c r="S104" s="129"/>
      <c r="T104" s="129"/>
      <c r="U104" s="129"/>
      <c r="V104" s="129"/>
      <c r="W104" s="129"/>
      <c r="X104" s="129"/>
      <c r="Y104" s="129"/>
      <c r="Z104" s="129"/>
    </row>
    <row r="105" ht="15.75" customHeight="1">
      <c r="A105" s="129"/>
      <c r="B105" s="129"/>
      <c r="C105" s="129"/>
      <c r="D105" s="227"/>
      <c r="E105" s="133"/>
      <c r="F105" s="133"/>
      <c r="G105" s="129"/>
      <c r="H105" s="129"/>
      <c r="I105" s="129"/>
      <c r="J105" s="129"/>
      <c r="K105" s="129"/>
      <c r="L105" s="129"/>
      <c r="M105" s="129"/>
      <c r="N105" s="129"/>
      <c r="O105" s="129"/>
      <c r="P105" s="129"/>
      <c r="Q105" s="129"/>
      <c r="R105" s="129"/>
      <c r="S105" s="129"/>
      <c r="T105" s="129"/>
      <c r="U105" s="129"/>
      <c r="V105" s="129"/>
      <c r="W105" s="129"/>
      <c r="X105" s="129"/>
      <c r="Y105" s="129"/>
      <c r="Z105" s="129"/>
    </row>
    <row r="106" ht="15.75" customHeight="1">
      <c r="A106" s="129"/>
      <c r="B106" s="129"/>
      <c r="C106" s="129"/>
      <c r="D106" s="227"/>
      <c r="E106" s="133"/>
      <c r="F106" s="133"/>
      <c r="G106" s="129"/>
      <c r="H106" s="129"/>
      <c r="I106" s="129"/>
      <c r="J106" s="129"/>
      <c r="K106" s="129"/>
      <c r="L106" s="129"/>
      <c r="M106" s="129"/>
      <c r="N106" s="129"/>
      <c r="O106" s="129"/>
      <c r="P106" s="129"/>
      <c r="Q106" s="129"/>
      <c r="R106" s="129"/>
      <c r="S106" s="129"/>
      <c r="T106" s="129"/>
      <c r="U106" s="129"/>
      <c r="V106" s="129"/>
      <c r="W106" s="129"/>
      <c r="X106" s="129"/>
      <c r="Y106" s="129"/>
      <c r="Z106" s="129"/>
    </row>
    <row r="107" ht="15.75" customHeight="1">
      <c r="A107" s="129"/>
      <c r="B107" s="129"/>
      <c r="C107" s="129"/>
      <c r="D107" s="227"/>
      <c r="E107" s="133"/>
      <c r="F107" s="133"/>
      <c r="G107" s="129"/>
      <c r="H107" s="129"/>
      <c r="I107" s="129"/>
      <c r="J107" s="129"/>
      <c r="K107" s="129"/>
      <c r="L107" s="129"/>
      <c r="M107" s="129"/>
      <c r="N107" s="129"/>
      <c r="O107" s="129"/>
      <c r="P107" s="129"/>
      <c r="Q107" s="129"/>
      <c r="R107" s="129"/>
      <c r="S107" s="129"/>
      <c r="T107" s="129"/>
      <c r="U107" s="129"/>
      <c r="V107" s="129"/>
      <c r="W107" s="129"/>
      <c r="X107" s="129"/>
      <c r="Y107" s="129"/>
      <c r="Z107" s="129"/>
    </row>
    <row r="108" ht="15.75" customHeight="1">
      <c r="A108" s="129"/>
      <c r="B108" s="129"/>
      <c r="C108" s="129"/>
      <c r="D108" s="227"/>
      <c r="E108" s="133"/>
      <c r="F108" s="133"/>
      <c r="G108" s="129"/>
      <c r="H108" s="129"/>
      <c r="I108" s="129"/>
      <c r="J108" s="129"/>
      <c r="K108" s="129"/>
      <c r="L108" s="129"/>
      <c r="M108" s="129"/>
      <c r="N108" s="129"/>
      <c r="O108" s="129"/>
      <c r="P108" s="129"/>
      <c r="Q108" s="129"/>
      <c r="R108" s="129"/>
      <c r="S108" s="129"/>
      <c r="T108" s="129"/>
      <c r="U108" s="129"/>
      <c r="V108" s="129"/>
      <c r="W108" s="129"/>
      <c r="X108" s="129"/>
      <c r="Y108" s="129"/>
      <c r="Z108" s="129"/>
    </row>
    <row r="109" ht="15.75" customHeight="1">
      <c r="A109" s="129"/>
      <c r="B109" s="129"/>
      <c r="C109" s="129"/>
      <c r="D109" s="227"/>
      <c r="E109" s="133"/>
      <c r="F109" s="133"/>
      <c r="G109" s="129"/>
      <c r="H109" s="129"/>
      <c r="I109" s="129"/>
      <c r="J109" s="129"/>
      <c r="K109" s="129"/>
      <c r="L109" s="129"/>
      <c r="M109" s="129"/>
      <c r="N109" s="129"/>
      <c r="O109" s="129"/>
      <c r="P109" s="129"/>
      <c r="Q109" s="129"/>
      <c r="R109" s="129"/>
      <c r="S109" s="129"/>
      <c r="T109" s="129"/>
      <c r="U109" s="129"/>
      <c r="V109" s="129"/>
      <c r="W109" s="129"/>
      <c r="X109" s="129"/>
      <c r="Y109" s="129"/>
      <c r="Z109" s="129"/>
    </row>
    <row r="110" ht="15.75" customHeight="1">
      <c r="A110" s="129"/>
      <c r="B110" s="129"/>
      <c r="C110" s="129"/>
      <c r="D110" s="227"/>
      <c r="E110" s="133"/>
      <c r="F110" s="133"/>
      <c r="G110" s="129"/>
      <c r="H110" s="129"/>
      <c r="I110" s="129"/>
      <c r="J110" s="129"/>
      <c r="K110" s="129"/>
      <c r="L110" s="129"/>
      <c r="M110" s="129"/>
      <c r="N110" s="129"/>
      <c r="O110" s="129"/>
      <c r="P110" s="129"/>
      <c r="Q110" s="129"/>
      <c r="R110" s="129"/>
      <c r="S110" s="129"/>
      <c r="T110" s="129"/>
      <c r="U110" s="129"/>
      <c r="V110" s="129"/>
      <c r="W110" s="129"/>
      <c r="X110" s="129"/>
      <c r="Y110" s="129"/>
      <c r="Z110" s="129"/>
    </row>
    <row r="111" ht="15.75" customHeight="1">
      <c r="A111" s="129"/>
      <c r="B111" s="129"/>
      <c r="C111" s="129"/>
      <c r="D111" s="227"/>
      <c r="E111" s="133"/>
      <c r="F111" s="133"/>
      <c r="G111" s="129"/>
      <c r="H111" s="129"/>
      <c r="I111" s="129"/>
      <c r="J111" s="129"/>
      <c r="K111" s="129"/>
      <c r="L111" s="129"/>
      <c r="M111" s="129"/>
      <c r="N111" s="129"/>
      <c r="O111" s="129"/>
      <c r="P111" s="129"/>
      <c r="Q111" s="129"/>
      <c r="R111" s="129"/>
      <c r="S111" s="129"/>
      <c r="T111" s="129"/>
      <c r="U111" s="129"/>
      <c r="V111" s="129"/>
      <c r="W111" s="129"/>
      <c r="X111" s="129"/>
      <c r="Y111" s="129"/>
      <c r="Z111" s="129"/>
    </row>
    <row r="112" ht="15.75" customHeight="1">
      <c r="A112" s="129"/>
      <c r="B112" s="129"/>
      <c r="C112" s="129"/>
      <c r="D112" s="227"/>
      <c r="E112" s="133"/>
      <c r="F112" s="133"/>
      <c r="G112" s="129"/>
      <c r="H112" s="129"/>
      <c r="I112" s="129"/>
      <c r="J112" s="129"/>
      <c r="K112" s="129"/>
      <c r="L112" s="129"/>
      <c r="M112" s="129"/>
      <c r="N112" s="129"/>
      <c r="O112" s="129"/>
      <c r="P112" s="129"/>
      <c r="Q112" s="129"/>
      <c r="R112" s="129"/>
      <c r="S112" s="129"/>
      <c r="T112" s="129"/>
      <c r="U112" s="129"/>
      <c r="V112" s="129"/>
      <c r="W112" s="129"/>
      <c r="X112" s="129"/>
      <c r="Y112" s="129"/>
      <c r="Z112" s="129"/>
    </row>
    <row r="113" ht="15.75" customHeight="1">
      <c r="A113" s="129"/>
      <c r="B113" s="129"/>
      <c r="C113" s="129"/>
      <c r="D113" s="227"/>
      <c r="E113" s="133"/>
      <c r="F113" s="133"/>
      <c r="G113" s="129"/>
      <c r="H113" s="129"/>
      <c r="I113" s="129"/>
      <c r="J113" s="129"/>
      <c r="K113" s="129"/>
      <c r="L113" s="129"/>
      <c r="M113" s="129"/>
      <c r="N113" s="129"/>
      <c r="O113" s="129"/>
      <c r="P113" s="129"/>
      <c r="Q113" s="129"/>
      <c r="R113" s="129"/>
      <c r="S113" s="129"/>
      <c r="T113" s="129"/>
      <c r="U113" s="129"/>
      <c r="V113" s="129"/>
      <c r="W113" s="129"/>
      <c r="X113" s="129"/>
      <c r="Y113" s="129"/>
      <c r="Z113" s="129"/>
    </row>
    <row r="114" ht="15.75" customHeight="1">
      <c r="A114" s="129"/>
      <c r="B114" s="129"/>
      <c r="C114" s="129"/>
      <c r="D114" s="227"/>
      <c r="E114" s="133"/>
      <c r="F114" s="133"/>
      <c r="G114" s="129"/>
      <c r="H114" s="129"/>
      <c r="I114" s="129"/>
      <c r="J114" s="129"/>
      <c r="K114" s="129"/>
      <c r="L114" s="129"/>
      <c r="M114" s="129"/>
      <c r="N114" s="129"/>
      <c r="O114" s="129"/>
      <c r="P114" s="129"/>
      <c r="Q114" s="129"/>
      <c r="R114" s="129"/>
      <c r="S114" s="129"/>
      <c r="T114" s="129"/>
      <c r="U114" s="129"/>
      <c r="V114" s="129"/>
      <c r="W114" s="129"/>
      <c r="X114" s="129"/>
      <c r="Y114" s="129"/>
      <c r="Z114" s="129"/>
    </row>
    <row r="115" ht="15.75" customHeight="1">
      <c r="A115" s="129"/>
      <c r="B115" s="129"/>
      <c r="C115" s="129"/>
      <c r="D115" s="227"/>
      <c r="E115" s="133"/>
      <c r="F115" s="133"/>
      <c r="G115" s="129"/>
      <c r="H115" s="129"/>
      <c r="I115" s="129"/>
      <c r="J115" s="129"/>
      <c r="K115" s="129"/>
      <c r="L115" s="129"/>
      <c r="M115" s="129"/>
      <c r="N115" s="129"/>
      <c r="O115" s="129"/>
      <c r="P115" s="129"/>
      <c r="Q115" s="129"/>
      <c r="R115" s="129"/>
      <c r="S115" s="129"/>
      <c r="T115" s="129"/>
      <c r="U115" s="129"/>
      <c r="V115" s="129"/>
      <c r="W115" s="129"/>
      <c r="X115" s="129"/>
      <c r="Y115" s="129"/>
      <c r="Z115" s="129"/>
    </row>
    <row r="116" ht="15.75" customHeight="1">
      <c r="A116" s="129"/>
      <c r="B116" s="129"/>
      <c r="C116" s="129"/>
      <c r="D116" s="227"/>
      <c r="E116" s="133"/>
      <c r="F116" s="133"/>
      <c r="G116" s="129"/>
      <c r="H116" s="129"/>
      <c r="I116" s="129"/>
      <c r="J116" s="129"/>
      <c r="K116" s="129"/>
      <c r="L116" s="129"/>
      <c r="M116" s="129"/>
      <c r="N116" s="129"/>
      <c r="O116" s="129"/>
      <c r="P116" s="129"/>
      <c r="Q116" s="129"/>
      <c r="R116" s="129"/>
      <c r="S116" s="129"/>
      <c r="T116" s="129"/>
      <c r="U116" s="129"/>
      <c r="V116" s="129"/>
      <c r="W116" s="129"/>
      <c r="X116" s="129"/>
      <c r="Y116" s="129"/>
      <c r="Z116" s="129"/>
    </row>
    <row r="117" ht="15.75" customHeight="1">
      <c r="A117" s="129"/>
      <c r="B117" s="129"/>
      <c r="C117" s="129"/>
      <c r="D117" s="227"/>
      <c r="E117" s="133"/>
      <c r="F117" s="133"/>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customHeight="1">
      <c r="A118" s="129"/>
      <c r="B118" s="129"/>
      <c r="C118" s="129"/>
      <c r="D118" s="227"/>
      <c r="E118" s="133"/>
      <c r="F118" s="133"/>
      <c r="G118" s="129"/>
      <c r="H118" s="129"/>
      <c r="I118" s="129"/>
      <c r="J118" s="129"/>
      <c r="K118" s="129"/>
      <c r="L118" s="129"/>
      <c r="M118" s="129"/>
      <c r="N118" s="129"/>
      <c r="O118" s="129"/>
      <c r="P118" s="129"/>
      <c r="Q118" s="129"/>
      <c r="R118" s="129"/>
      <c r="S118" s="129"/>
      <c r="T118" s="129"/>
      <c r="U118" s="129"/>
      <c r="V118" s="129"/>
      <c r="W118" s="129"/>
      <c r="X118" s="129"/>
      <c r="Y118" s="129"/>
      <c r="Z118" s="129"/>
    </row>
    <row r="119" ht="15.75" customHeight="1">
      <c r="A119" s="129"/>
      <c r="B119" s="129"/>
      <c r="C119" s="129"/>
      <c r="D119" s="227"/>
      <c r="E119" s="133"/>
      <c r="F119" s="133"/>
      <c r="G119" s="129"/>
      <c r="H119" s="129"/>
      <c r="I119" s="129"/>
      <c r="J119" s="129"/>
      <c r="K119" s="129"/>
      <c r="L119" s="129"/>
      <c r="M119" s="129"/>
      <c r="N119" s="129"/>
      <c r="O119" s="129"/>
      <c r="P119" s="129"/>
      <c r="Q119" s="129"/>
      <c r="R119" s="129"/>
      <c r="S119" s="129"/>
      <c r="T119" s="129"/>
      <c r="U119" s="129"/>
      <c r="V119" s="129"/>
      <c r="W119" s="129"/>
      <c r="X119" s="129"/>
      <c r="Y119" s="129"/>
      <c r="Z119" s="129"/>
    </row>
    <row r="120" ht="15.75" customHeight="1">
      <c r="A120" s="129"/>
      <c r="B120" s="129"/>
      <c r="C120" s="129"/>
      <c r="D120" s="227"/>
      <c r="E120" s="133"/>
      <c r="F120" s="133"/>
      <c r="G120" s="129"/>
      <c r="H120" s="129"/>
      <c r="I120" s="129"/>
      <c r="J120" s="129"/>
      <c r="K120" s="129"/>
      <c r="L120" s="129"/>
      <c r="M120" s="129"/>
      <c r="N120" s="129"/>
      <c r="O120" s="129"/>
      <c r="P120" s="129"/>
      <c r="Q120" s="129"/>
      <c r="R120" s="129"/>
      <c r="S120" s="129"/>
      <c r="T120" s="129"/>
      <c r="U120" s="129"/>
      <c r="V120" s="129"/>
      <c r="W120" s="129"/>
      <c r="X120" s="129"/>
      <c r="Y120" s="129"/>
      <c r="Z120" s="129"/>
    </row>
    <row r="121" ht="15.75" customHeight="1">
      <c r="A121" s="129"/>
      <c r="B121" s="129"/>
      <c r="C121" s="129"/>
      <c r="D121" s="227"/>
      <c r="E121" s="133"/>
      <c r="F121" s="133"/>
      <c r="G121" s="129"/>
      <c r="H121" s="129"/>
      <c r="I121" s="129"/>
      <c r="J121" s="129"/>
      <c r="K121" s="129"/>
      <c r="L121" s="129"/>
      <c r="M121" s="129"/>
      <c r="N121" s="129"/>
      <c r="O121" s="129"/>
      <c r="P121" s="129"/>
      <c r="Q121" s="129"/>
      <c r="R121" s="129"/>
      <c r="S121" s="129"/>
      <c r="T121" s="129"/>
      <c r="U121" s="129"/>
      <c r="V121" s="129"/>
      <c r="W121" s="129"/>
      <c r="X121" s="129"/>
      <c r="Y121" s="129"/>
      <c r="Z121" s="129"/>
    </row>
    <row r="122" ht="15.75" customHeight="1">
      <c r="A122" s="129"/>
      <c r="B122" s="129"/>
      <c r="C122" s="129"/>
      <c r="D122" s="227"/>
      <c r="E122" s="133"/>
      <c r="F122" s="133"/>
      <c r="G122" s="129"/>
      <c r="H122" s="129"/>
      <c r="I122" s="129"/>
      <c r="J122" s="129"/>
      <c r="K122" s="129"/>
      <c r="L122" s="129"/>
      <c r="M122" s="129"/>
      <c r="N122" s="129"/>
      <c r="O122" s="129"/>
      <c r="P122" s="129"/>
      <c r="Q122" s="129"/>
      <c r="R122" s="129"/>
      <c r="S122" s="129"/>
      <c r="T122" s="129"/>
      <c r="U122" s="129"/>
      <c r="V122" s="129"/>
      <c r="W122" s="129"/>
      <c r="X122" s="129"/>
      <c r="Y122" s="129"/>
      <c r="Z122" s="129"/>
    </row>
    <row r="123" ht="15.75" customHeight="1">
      <c r="A123" s="129"/>
      <c r="B123" s="129"/>
      <c r="C123" s="129"/>
      <c r="D123" s="227"/>
      <c r="E123" s="133"/>
      <c r="F123" s="133"/>
      <c r="G123" s="129"/>
      <c r="H123" s="129"/>
      <c r="I123" s="129"/>
      <c r="J123" s="129"/>
      <c r="K123" s="129"/>
      <c r="L123" s="129"/>
      <c r="M123" s="129"/>
      <c r="N123" s="129"/>
      <c r="O123" s="129"/>
      <c r="P123" s="129"/>
      <c r="Q123" s="129"/>
      <c r="R123" s="129"/>
      <c r="S123" s="129"/>
      <c r="T123" s="129"/>
      <c r="U123" s="129"/>
      <c r="V123" s="129"/>
      <c r="W123" s="129"/>
      <c r="X123" s="129"/>
      <c r="Y123" s="129"/>
      <c r="Z123" s="129"/>
    </row>
    <row r="124" ht="15.75" customHeight="1">
      <c r="A124" s="129"/>
      <c r="B124" s="129"/>
      <c r="C124" s="129"/>
      <c r="D124" s="227"/>
      <c r="E124" s="133"/>
      <c r="F124" s="133"/>
      <c r="G124" s="129"/>
      <c r="H124" s="129"/>
      <c r="I124" s="129"/>
      <c r="J124" s="129"/>
      <c r="K124" s="129"/>
      <c r="L124" s="129"/>
      <c r="M124" s="129"/>
      <c r="N124" s="129"/>
      <c r="O124" s="129"/>
      <c r="P124" s="129"/>
      <c r="Q124" s="129"/>
      <c r="R124" s="129"/>
      <c r="S124" s="129"/>
      <c r="T124" s="129"/>
      <c r="U124" s="129"/>
      <c r="V124" s="129"/>
      <c r="W124" s="129"/>
      <c r="X124" s="129"/>
      <c r="Y124" s="129"/>
      <c r="Z124" s="129"/>
    </row>
    <row r="125" ht="15.75" customHeight="1">
      <c r="A125" s="129"/>
      <c r="B125" s="129"/>
      <c r="C125" s="129"/>
      <c r="D125" s="227"/>
      <c r="E125" s="133"/>
      <c r="F125" s="133"/>
      <c r="G125" s="129"/>
      <c r="H125" s="129"/>
      <c r="I125" s="129"/>
      <c r="J125" s="129"/>
      <c r="K125" s="129"/>
      <c r="L125" s="129"/>
      <c r="M125" s="129"/>
      <c r="N125" s="129"/>
      <c r="O125" s="129"/>
      <c r="P125" s="129"/>
      <c r="Q125" s="129"/>
      <c r="R125" s="129"/>
      <c r="S125" s="129"/>
      <c r="T125" s="129"/>
      <c r="U125" s="129"/>
      <c r="V125" s="129"/>
      <c r="W125" s="129"/>
      <c r="X125" s="129"/>
      <c r="Y125" s="129"/>
      <c r="Z125" s="129"/>
    </row>
    <row r="126" ht="15.75" customHeight="1">
      <c r="A126" s="129"/>
      <c r="B126" s="129"/>
      <c r="C126" s="129"/>
      <c r="D126" s="227"/>
      <c r="E126" s="133"/>
      <c r="F126" s="133"/>
      <c r="G126" s="129"/>
      <c r="H126" s="129"/>
      <c r="I126" s="129"/>
      <c r="J126" s="129"/>
      <c r="K126" s="129"/>
      <c r="L126" s="129"/>
      <c r="M126" s="129"/>
      <c r="N126" s="129"/>
      <c r="O126" s="129"/>
      <c r="P126" s="129"/>
      <c r="Q126" s="129"/>
      <c r="R126" s="129"/>
      <c r="S126" s="129"/>
      <c r="T126" s="129"/>
      <c r="U126" s="129"/>
      <c r="V126" s="129"/>
      <c r="W126" s="129"/>
      <c r="X126" s="129"/>
      <c r="Y126" s="129"/>
      <c r="Z126" s="129"/>
    </row>
    <row r="127" ht="15.75" customHeight="1">
      <c r="A127" s="129"/>
      <c r="B127" s="129"/>
      <c r="C127" s="129"/>
      <c r="D127" s="227"/>
      <c r="E127" s="133"/>
      <c r="F127" s="133"/>
      <c r="G127" s="129"/>
      <c r="H127" s="129"/>
      <c r="I127" s="129"/>
      <c r="J127" s="129"/>
      <c r="K127" s="129"/>
      <c r="L127" s="129"/>
      <c r="M127" s="129"/>
      <c r="N127" s="129"/>
      <c r="O127" s="129"/>
      <c r="P127" s="129"/>
      <c r="Q127" s="129"/>
      <c r="R127" s="129"/>
      <c r="S127" s="129"/>
      <c r="T127" s="129"/>
      <c r="U127" s="129"/>
      <c r="V127" s="129"/>
      <c r="W127" s="129"/>
      <c r="X127" s="129"/>
      <c r="Y127" s="129"/>
      <c r="Z127" s="129"/>
    </row>
    <row r="128" ht="15.75" customHeight="1">
      <c r="A128" s="129"/>
      <c r="B128" s="129"/>
      <c r="C128" s="129"/>
      <c r="D128" s="227"/>
      <c r="E128" s="133"/>
      <c r="F128" s="133"/>
      <c r="G128" s="129"/>
      <c r="H128" s="129"/>
      <c r="I128" s="129"/>
      <c r="J128" s="129"/>
      <c r="K128" s="129"/>
      <c r="L128" s="129"/>
      <c r="M128" s="129"/>
      <c r="N128" s="129"/>
      <c r="O128" s="129"/>
      <c r="P128" s="129"/>
      <c r="Q128" s="129"/>
      <c r="R128" s="129"/>
      <c r="S128" s="129"/>
      <c r="T128" s="129"/>
      <c r="U128" s="129"/>
      <c r="V128" s="129"/>
      <c r="W128" s="129"/>
      <c r="X128" s="129"/>
      <c r="Y128" s="129"/>
      <c r="Z128" s="129"/>
    </row>
    <row r="129" ht="15.75" customHeight="1">
      <c r="A129" s="129"/>
      <c r="B129" s="129"/>
      <c r="C129" s="129"/>
      <c r="D129" s="227"/>
      <c r="E129" s="133"/>
      <c r="F129" s="133"/>
      <c r="G129" s="129"/>
      <c r="H129" s="129"/>
      <c r="I129" s="129"/>
      <c r="J129" s="129"/>
      <c r="K129" s="129"/>
      <c r="L129" s="129"/>
      <c r="M129" s="129"/>
      <c r="N129" s="129"/>
      <c r="O129" s="129"/>
      <c r="P129" s="129"/>
      <c r="Q129" s="129"/>
      <c r="R129" s="129"/>
      <c r="S129" s="129"/>
      <c r="T129" s="129"/>
      <c r="U129" s="129"/>
      <c r="V129" s="129"/>
      <c r="W129" s="129"/>
      <c r="X129" s="129"/>
      <c r="Y129" s="129"/>
      <c r="Z129" s="129"/>
    </row>
    <row r="130" ht="15.75" customHeight="1">
      <c r="A130" s="129"/>
      <c r="B130" s="129"/>
      <c r="C130" s="129"/>
      <c r="D130" s="227"/>
      <c r="E130" s="133"/>
      <c r="F130" s="133"/>
      <c r="G130" s="129"/>
      <c r="H130" s="129"/>
      <c r="I130" s="129"/>
      <c r="J130" s="129"/>
      <c r="K130" s="129"/>
      <c r="L130" s="129"/>
      <c r="M130" s="129"/>
      <c r="N130" s="129"/>
      <c r="O130" s="129"/>
      <c r="P130" s="129"/>
      <c r="Q130" s="129"/>
      <c r="R130" s="129"/>
      <c r="S130" s="129"/>
      <c r="T130" s="129"/>
      <c r="U130" s="129"/>
      <c r="V130" s="129"/>
      <c r="W130" s="129"/>
      <c r="X130" s="129"/>
      <c r="Y130" s="129"/>
      <c r="Z130" s="129"/>
    </row>
    <row r="131" ht="15.75" customHeight="1">
      <c r="A131" s="129"/>
      <c r="B131" s="129"/>
      <c r="C131" s="129"/>
      <c r="D131" s="227"/>
      <c r="E131" s="133"/>
      <c r="F131" s="133"/>
      <c r="G131" s="129"/>
      <c r="H131" s="129"/>
      <c r="I131" s="129"/>
      <c r="J131" s="129"/>
      <c r="K131" s="129"/>
      <c r="L131" s="129"/>
      <c r="M131" s="129"/>
      <c r="N131" s="129"/>
      <c r="O131" s="129"/>
      <c r="P131" s="129"/>
      <c r="Q131" s="129"/>
      <c r="R131" s="129"/>
      <c r="S131" s="129"/>
      <c r="T131" s="129"/>
      <c r="U131" s="129"/>
      <c r="V131" s="129"/>
      <c r="W131" s="129"/>
      <c r="X131" s="129"/>
      <c r="Y131" s="129"/>
      <c r="Z131" s="129"/>
    </row>
    <row r="132" ht="15.75" customHeight="1">
      <c r="A132" s="129"/>
      <c r="B132" s="129"/>
      <c r="C132" s="129"/>
      <c r="D132" s="227"/>
      <c r="E132" s="133"/>
      <c r="F132" s="133"/>
      <c r="G132" s="129"/>
      <c r="H132" s="129"/>
      <c r="I132" s="129"/>
      <c r="J132" s="129"/>
      <c r="K132" s="129"/>
      <c r="L132" s="129"/>
      <c r="M132" s="129"/>
      <c r="N132" s="129"/>
      <c r="O132" s="129"/>
      <c r="P132" s="129"/>
      <c r="Q132" s="129"/>
      <c r="R132" s="129"/>
      <c r="S132" s="129"/>
      <c r="T132" s="129"/>
      <c r="U132" s="129"/>
      <c r="V132" s="129"/>
      <c r="W132" s="129"/>
      <c r="X132" s="129"/>
      <c r="Y132" s="129"/>
      <c r="Z132" s="129"/>
    </row>
    <row r="133" ht="15.75" customHeight="1">
      <c r="A133" s="129"/>
      <c r="B133" s="129"/>
      <c r="C133" s="129"/>
      <c r="D133" s="227"/>
      <c r="E133" s="133"/>
      <c r="F133" s="133"/>
      <c r="G133" s="129"/>
      <c r="H133" s="129"/>
      <c r="I133" s="129"/>
      <c r="J133" s="129"/>
      <c r="K133" s="129"/>
      <c r="L133" s="129"/>
      <c r="M133" s="129"/>
      <c r="N133" s="129"/>
      <c r="O133" s="129"/>
      <c r="P133" s="129"/>
      <c r="Q133" s="129"/>
      <c r="R133" s="129"/>
      <c r="S133" s="129"/>
      <c r="T133" s="129"/>
      <c r="U133" s="129"/>
      <c r="V133" s="129"/>
      <c r="W133" s="129"/>
      <c r="X133" s="129"/>
      <c r="Y133" s="129"/>
      <c r="Z133" s="129"/>
    </row>
    <row r="134" ht="15.75" customHeight="1">
      <c r="A134" s="129"/>
      <c r="B134" s="129"/>
      <c r="C134" s="129"/>
      <c r="D134" s="227"/>
      <c r="E134" s="133"/>
      <c r="F134" s="133"/>
      <c r="G134" s="129"/>
      <c r="H134" s="129"/>
      <c r="I134" s="129"/>
      <c r="J134" s="129"/>
      <c r="K134" s="129"/>
      <c r="L134" s="129"/>
      <c r="M134" s="129"/>
      <c r="N134" s="129"/>
      <c r="O134" s="129"/>
      <c r="P134" s="129"/>
      <c r="Q134" s="129"/>
      <c r="R134" s="129"/>
      <c r="S134" s="129"/>
      <c r="T134" s="129"/>
      <c r="U134" s="129"/>
      <c r="V134" s="129"/>
      <c r="W134" s="129"/>
      <c r="X134" s="129"/>
      <c r="Y134" s="129"/>
      <c r="Z134" s="129"/>
    </row>
    <row r="135" ht="15.75" customHeight="1">
      <c r="A135" s="129"/>
      <c r="B135" s="129"/>
      <c r="C135" s="129"/>
      <c r="D135" s="227"/>
      <c r="E135" s="133"/>
      <c r="F135" s="133"/>
      <c r="G135" s="129"/>
      <c r="H135" s="129"/>
      <c r="I135" s="129"/>
      <c r="J135" s="129"/>
      <c r="K135" s="129"/>
      <c r="L135" s="129"/>
      <c r="M135" s="129"/>
      <c r="N135" s="129"/>
      <c r="O135" s="129"/>
      <c r="P135" s="129"/>
      <c r="Q135" s="129"/>
      <c r="R135" s="129"/>
      <c r="S135" s="129"/>
      <c r="T135" s="129"/>
      <c r="U135" s="129"/>
      <c r="V135" s="129"/>
      <c r="W135" s="129"/>
      <c r="X135" s="129"/>
      <c r="Y135" s="129"/>
      <c r="Z135" s="129"/>
    </row>
    <row r="136" ht="15.75" customHeight="1">
      <c r="A136" s="129"/>
      <c r="B136" s="129"/>
      <c r="C136" s="129"/>
      <c r="D136" s="227"/>
      <c r="E136" s="133"/>
      <c r="F136" s="133"/>
      <c r="G136" s="129"/>
      <c r="H136" s="129"/>
      <c r="I136" s="129"/>
      <c r="J136" s="129"/>
      <c r="K136" s="129"/>
      <c r="L136" s="129"/>
      <c r="M136" s="129"/>
      <c r="N136" s="129"/>
      <c r="O136" s="129"/>
      <c r="P136" s="129"/>
      <c r="Q136" s="129"/>
      <c r="R136" s="129"/>
      <c r="S136" s="129"/>
      <c r="T136" s="129"/>
      <c r="U136" s="129"/>
      <c r="V136" s="129"/>
      <c r="W136" s="129"/>
      <c r="X136" s="129"/>
      <c r="Y136" s="129"/>
      <c r="Z136" s="129"/>
    </row>
    <row r="137" ht="15.75" customHeight="1">
      <c r="A137" s="129"/>
      <c r="B137" s="129"/>
      <c r="C137" s="129"/>
      <c r="D137" s="227"/>
      <c r="E137" s="133"/>
      <c r="F137" s="133"/>
      <c r="G137" s="129"/>
      <c r="H137" s="129"/>
      <c r="I137" s="129"/>
      <c r="J137" s="129"/>
      <c r="K137" s="129"/>
      <c r="L137" s="129"/>
      <c r="M137" s="129"/>
      <c r="N137" s="129"/>
      <c r="O137" s="129"/>
      <c r="P137" s="129"/>
      <c r="Q137" s="129"/>
      <c r="R137" s="129"/>
      <c r="S137" s="129"/>
      <c r="T137" s="129"/>
      <c r="U137" s="129"/>
      <c r="V137" s="129"/>
      <c r="W137" s="129"/>
      <c r="X137" s="129"/>
      <c r="Y137" s="129"/>
      <c r="Z137" s="129"/>
    </row>
    <row r="138" ht="15.75" customHeight="1">
      <c r="A138" s="129"/>
      <c r="B138" s="129"/>
      <c r="C138" s="129"/>
      <c r="D138" s="227"/>
      <c r="E138" s="133"/>
      <c r="F138" s="133"/>
      <c r="G138" s="129"/>
      <c r="H138" s="129"/>
      <c r="I138" s="129"/>
      <c r="J138" s="129"/>
      <c r="K138" s="129"/>
      <c r="L138" s="129"/>
      <c r="M138" s="129"/>
      <c r="N138" s="129"/>
      <c r="O138" s="129"/>
      <c r="P138" s="129"/>
      <c r="Q138" s="129"/>
      <c r="R138" s="129"/>
      <c r="S138" s="129"/>
      <c r="T138" s="129"/>
      <c r="U138" s="129"/>
      <c r="V138" s="129"/>
      <c r="W138" s="129"/>
      <c r="X138" s="129"/>
      <c r="Y138" s="129"/>
      <c r="Z138" s="129"/>
    </row>
    <row r="139" ht="15.75" customHeight="1">
      <c r="A139" s="129"/>
      <c r="B139" s="129"/>
      <c r="C139" s="129"/>
      <c r="D139" s="227"/>
      <c r="E139" s="133"/>
      <c r="F139" s="133"/>
      <c r="G139" s="129"/>
      <c r="H139" s="129"/>
      <c r="I139" s="129"/>
      <c r="J139" s="129"/>
      <c r="K139" s="129"/>
      <c r="L139" s="129"/>
      <c r="M139" s="129"/>
      <c r="N139" s="129"/>
      <c r="O139" s="129"/>
      <c r="P139" s="129"/>
      <c r="Q139" s="129"/>
      <c r="R139" s="129"/>
      <c r="S139" s="129"/>
      <c r="T139" s="129"/>
      <c r="U139" s="129"/>
      <c r="V139" s="129"/>
      <c r="W139" s="129"/>
      <c r="X139" s="129"/>
      <c r="Y139" s="129"/>
      <c r="Z139" s="129"/>
    </row>
    <row r="140" ht="15.75" customHeight="1">
      <c r="A140" s="129"/>
      <c r="B140" s="129"/>
      <c r="C140" s="129"/>
      <c r="D140" s="227"/>
      <c r="E140" s="133"/>
      <c r="F140" s="133"/>
      <c r="G140" s="129"/>
      <c r="H140" s="129"/>
      <c r="I140" s="129"/>
      <c r="J140" s="129"/>
      <c r="K140" s="129"/>
      <c r="L140" s="129"/>
      <c r="M140" s="129"/>
      <c r="N140" s="129"/>
      <c r="O140" s="129"/>
      <c r="P140" s="129"/>
      <c r="Q140" s="129"/>
      <c r="R140" s="129"/>
      <c r="S140" s="129"/>
      <c r="T140" s="129"/>
      <c r="U140" s="129"/>
      <c r="V140" s="129"/>
      <c r="W140" s="129"/>
      <c r="X140" s="129"/>
      <c r="Y140" s="129"/>
      <c r="Z140" s="129"/>
    </row>
    <row r="141" ht="15.75" customHeight="1">
      <c r="A141" s="129"/>
      <c r="B141" s="129"/>
      <c r="C141" s="129"/>
      <c r="D141" s="227"/>
      <c r="E141" s="133"/>
      <c r="F141" s="133"/>
      <c r="G141" s="129"/>
      <c r="H141" s="129"/>
      <c r="I141" s="129"/>
      <c r="J141" s="129"/>
      <c r="K141" s="129"/>
      <c r="L141" s="129"/>
      <c r="M141" s="129"/>
      <c r="N141" s="129"/>
      <c r="O141" s="129"/>
      <c r="P141" s="129"/>
      <c r="Q141" s="129"/>
      <c r="R141" s="129"/>
      <c r="S141" s="129"/>
      <c r="T141" s="129"/>
      <c r="U141" s="129"/>
      <c r="V141" s="129"/>
      <c r="W141" s="129"/>
      <c r="X141" s="129"/>
      <c r="Y141" s="129"/>
      <c r="Z141" s="129"/>
    </row>
    <row r="142" ht="15.75" customHeight="1">
      <c r="A142" s="129"/>
      <c r="B142" s="129"/>
      <c r="C142" s="129"/>
      <c r="D142" s="227"/>
      <c r="E142" s="133"/>
      <c r="F142" s="133"/>
      <c r="G142" s="129"/>
      <c r="H142" s="129"/>
      <c r="I142" s="129"/>
      <c r="J142" s="129"/>
      <c r="K142" s="129"/>
      <c r="L142" s="129"/>
      <c r="M142" s="129"/>
      <c r="N142" s="129"/>
      <c r="O142" s="129"/>
      <c r="P142" s="129"/>
      <c r="Q142" s="129"/>
      <c r="R142" s="129"/>
      <c r="S142" s="129"/>
      <c r="T142" s="129"/>
      <c r="U142" s="129"/>
      <c r="V142" s="129"/>
      <c r="W142" s="129"/>
      <c r="X142" s="129"/>
      <c r="Y142" s="129"/>
      <c r="Z142" s="129"/>
    </row>
    <row r="143" ht="15.75" customHeight="1">
      <c r="A143" s="129"/>
      <c r="B143" s="129"/>
      <c r="C143" s="129"/>
      <c r="D143" s="227"/>
      <c r="E143" s="133"/>
      <c r="F143" s="133"/>
      <c r="G143" s="129"/>
      <c r="H143" s="129"/>
      <c r="I143" s="129"/>
      <c r="J143" s="129"/>
      <c r="K143" s="129"/>
      <c r="L143" s="129"/>
      <c r="M143" s="129"/>
      <c r="N143" s="129"/>
      <c r="O143" s="129"/>
      <c r="P143" s="129"/>
      <c r="Q143" s="129"/>
      <c r="R143" s="129"/>
      <c r="S143" s="129"/>
      <c r="T143" s="129"/>
      <c r="U143" s="129"/>
      <c r="V143" s="129"/>
      <c r="W143" s="129"/>
      <c r="X143" s="129"/>
      <c r="Y143" s="129"/>
      <c r="Z143" s="129"/>
    </row>
    <row r="144" ht="15.75" customHeight="1">
      <c r="A144" s="129"/>
      <c r="B144" s="129"/>
      <c r="C144" s="129"/>
      <c r="D144" s="227"/>
      <c r="E144" s="133"/>
      <c r="F144" s="133"/>
      <c r="G144" s="129"/>
      <c r="H144" s="129"/>
      <c r="I144" s="129"/>
      <c r="J144" s="129"/>
      <c r="K144" s="129"/>
      <c r="L144" s="129"/>
      <c r="M144" s="129"/>
      <c r="N144" s="129"/>
      <c r="O144" s="129"/>
      <c r="P144" s="129"/>
      <c r="Q144" s="129"/>
      <c r="R144" s="129"/>
      <c r="S144" s="129"/>
      <c r="T144" s="129"/>
      <c r="U144" s="129"/>
      <c r="V144" s="129"/>
      <c r="W144" s="129"/>
      <c r="X144" s="129"/>
      <c r="Y144" s="129"/>
      <c r="Z144" s="129"/>
    </row>
    <row r="145" ht="15.75" customHeight="1">
      <c r="A145" s="129"/>
      <c r="B145" s="129"/>
      <c r="C145" s="129"/>
      <c r="D145" s="227"/>
      <c r="E145" s="133"/>
      <c r="F145" s="133"/>
      <c r="G145" s="129"/>
      <c r="H145" s="129"/>
      <c r="I145" s="129"/>
      <c r="J145" s="129"/>
      <c r="K145" s="129"/>
      <c r="L145" s="129"/>
      <c r="M145" s="129"/>
      <c r="N145" s="129"/>
      <c r="O145" s="129"/>
      <c r="P145" s="129"/>
      <c r="Q145" s="129"/>
      <c r="R145" s="129"/>
      <c r="S145" s="129"/>
      <c r="T145" s="129"/>
      <c r="U145" s="129"/>
      <c r="V145" s="129"/>
      <c r="W145" s="129"/>
      <c r="X145" s="129"/>
      <c r="Y145" s="129"/>
      <c r="Z145" s="129"/>
    </row>
    <row r="146" ht="15.75" customHeight="1">
      <c r="A146" s="129"/>
      <c r="B146" s="129"/>
      <c r="C146" s="129"/>
      <c r="D146" s="227"/>
      <c r="E146" s="133"/>
      <c r="F146" s="133"/>
      <c r="G146" s="129"/>
      <c r="H146" s="129"/>
      <c r="I146" s="129"/>
      <c r="J146" s="129"/>
      <c r="K146" s="129"/>
      <c r="L146" s="129"/>
      <c r="M146" s="129"/>
      <c r="N146" s="129"/>
      <c r="O146" s="129"/>
      <c r="P146" s="129"/>
      <c r="Q146" s="129"/>
      <c r="R146" s="129"/>
      <c r="S146" s="129"/>
      <c r="T146" s="129"/>
      <c r="U146" s="129"/>
      <c r="V146" s="129"/>
      <c r="W146" s="129"/>
      <c r="X146" s="129"/>
      <c r="Y146" s="129"/>
      <c r="Z146" s="129"/>
    </row>
    <row r="147" ht="15.75" customHeight="1">
      <c r="A147" s="129"/>
      <c r="B147" s="129"/>
      <c r="C147" s="129"/>
      <c r="D147" s="227"/>
      <c r="E147" s="133"/>
      <c r="F147" s="133"/>
      <c r="G147" s="129"/>
      <c r="H147" s="129"/>
      <c r="I147" s="129"/>
      <c r="J147" s="129"/>
      <c r="K147" s="129"/>
      <c r="L147" s="129"/>
      <c r="M147" s="129"/>
      <c r="N147" s="129"/>
      <c r="O147" s="129"/>
      <c r="P147" s="129"/>
      <c r="Q147" s="129"/>
      <c r="R147" s="129"/>
      <c r="S147" s="129"/>
      <c r="T147" s="129"/>
      <c r="U147" s="129"/>
      <c r="V147" s="129"/>
      <c r="W147" s="129"/>
      <c r="X147" s="129"/>
      <c r="Y147" s="129"/>
      <c r="Z147" s="129"/>
    </row>
    <row r="148" ht="15.75" customHeight="1">
      <c r="A148" s="129"/>
      <c r="B148" s="129"/>
      <c r="C148" s="129"/>
      <c r="D148" s="227"/>
      <c r="E148" s="133"/>
      <c r="F148" s="133"/>
      <c r="G148" s="129"/>
      <c r="H148" s="129"/>
      <c r="I148" s="129"/>
      <c r="J148" s="129"/>
      <c r="K148" s="129"/>
      <c r="L148" s="129"/>
      <c r="M148" s="129"/>
      <c r="N148" s="129"/>
      <c r="O148" s="129"/>
      <c r="P148" s="129"/>
      <c r="Q148" s="129"/>
      <c r="R148" s="129"/>
      <c r="S148" s="129"/>
      <c r="T148" s="129"/>
      <c r="U148" s="129"/>
      <c r="V148" s="129"/>
      <c r="W148" s="129"/>
      <c r="X148" s="129"/>
      <c r="Y148" s="129"/>
      <c r="Z148" s="129"/>
    </row>
    <row r="149" ht="15.75" customHeight="1">
      <c r="A149" s="129"/>
      <c r="B149" s="129"/>
      <c r="C149" s="129"/>
      <c r="D149" s="227"/>
      <c r="E149" s="133"/>
      <c r="F149" s="133"/>
      <c r="G149" s="129"/>
      <c r="H149" s="129"/>
      <c r="I149" s="129"/>
      <c r="J149" s="129"/>
      <c r="K149" s="129"/>
      <c r="L149" s="129"/>
      <c r="M149" s="129"/>
      <c r="N149" s="129"/>
      <c r="O149" s="129"/>
      <c r="P149" s="129"/>
      <c r="Q149" s="129"/>
      <c r="R149" s="129"/>
      <c r="S149" s="129"/>
      <c r="T149" s="129"/>
      <c r="U149" s="129"/>
      <c r="V149" s="129"/>
      <c r="W149" s="129"/>
      <c r="X149" s="129"/>
      <c r="Y149" s="129"/>
      <c r="Z149" s="129"/>
    </row>
    <row r="150" ht="15.75" customHeight="1">
      <c r="A150" s="129"/>
      <c r="B150" s="129"/>
      <c r="C150" s="129"/>
      <c r="D150" s="227"/>
      <c r="E150" s="133"/>
      <c r="F150" s="133"/>
      <c r="G150" s="129"/>
      <c r="H150" s="129"/>
      <c r="I150" s="129"/>
      <c r="J150" s="129"/>
      <c r="K150" s="129"/>
      <c r="L150" s="129"/>
      <c r="M150" s="129"/>
      <c r="N150" s="129"/>
      <c r="O150" s="129"/>
      <c r="P150" s="129"/>
      <c r="Q150" s="129"/>
      <c r="R150" s="129"/>
      <c r="S150" s="129"/>
      <c r="T150" s="129"/>
      <c r="U150" s="129"/>
      <c r="V150" s="129"/>
      <c r="W150" s="129"/>
      <c r="X150" s="129"/>
      <c r="Y150" s="129"/>
      <c r="Z150" s="129"/>
    </row>
    <row r="151" ht="15.75" customHeight="1">
      <c r="A151" s="129"/>
      <c r="B151" s="129"/>
      <c r="C151" s="129"/>
      <c r="D151" s="227"/>
      <c r="E151" s="133"/>
      <c r="F151" s="133"/>
      <c r="G151" s="129"/>
      <c r="H151" s="129"/>
      <c r="I151" s="129"/>
      <c r="J151" s="129"/>
      <c r="K151" s="129"/>
      <c r="L151" s="129"/>
      <c r="M151" s="129"/>
      <c r="N151" s="129"/>
      <c r="O151" s="129"/>
      <c r="P151" s="129"/>
      <c r="Q151" s="129"/>
      <c r="R151" s="129"/>
      <c r="S151" s="129"/>
      <c r="T151" s="129"/>
      <c r="U151" s="129"/>
      <c r="V151" s="129"/>
      <c r="W151" s="129"/>
      <c r="X151" s="129"/>
      <c r="Y151" s="129"/>
      <c r="Z151" s="129"/>
    </row>
    <row r="152" ht="15.75" customHeight="1">
      <c r="A152" s="129"/>
      <c r="B152" s="129"/>
      <c r="C152" s="129"/>
      <c r="D152" s="227"/>
      <c r="E152" s="133"/>
      <c r="F152" s="133"/>
      <c r="G152" s="129"/>
      <c r="H152" s="129"/>
      <c r="I152" s="129"/>
      <c r="J152" s="129"/>
      <c r="K152" s="129"/>
      <c r="L152" s="129"/>
      <c r="M152" s="129"/>
      <c r="N152" s="129"/>
      <c r="O152" s="129"/>
      <c r="P152" s="129"/>
      <c r="Q152" s="129"/>
      <c r="R152" s="129"/>
      <c r="S152" s="129"/>
      <c r="T152" s="129"/>
      <c r="U152" s="129"/>
      <c r="V152" s="129"/>
      <c r="W152" s="129"/>
      <c r="X152" s="129"/>
      <c r="Y152" s="129"/>
      <c r="Z152" s="129"/>
    </row>
    <row r="153" ht="15.75" customHeight="1">
      <c r="A153" s="129"/>
      <c r="B153" s="129"/>
      <c r="C153" s="129"/>
      <c r="D153" s="227"/>
      <c r="E153" s="133"/>
      <c r="F153" s="133"/>
      <c r="G153" s="129"/>
      <c r="H153" s="129"/>
      <c r="I153" s="129"/>
      <c r="J153" s="129"/>
      <c r="K153" s="129"/>
      <c r="L153" s="129"/>
      <c r="M153" s="129"/>
      <c r="N153" s="129"/>
      <c r="O153" s="129"/>
      <c r="P153" s="129"/>
      <c r="Q153" s="129"/>
      <c r="R153" s="129"/>
      <c r="S153" s="129"/>
      <c r="T153" s="129"/>
      <c r="U153" s="129"/>
      <c r="V153" s="129"/>
      <c r="W153" s="129"/>
      <c r="X153" s="129"/>
      <c r="Y153" s="129"/>
      <c r="Z153" s="129"/>
    </row>
    <row r="154" ht="15.75" customHeight="1">
      <c r="A154" s="129"/>
      <c r="B154" s="129"/>
      <c r="C154" s="129"/>
      <c r="D154" s="227"/>
      <c r="E154" s="133"/>
      <c r="F154" s="133"/>
      <c r="G154" s="129"/>
      <c r="H154" s="129"/>
      <c r="I154" s="129"/>
      <c r="J154" s="129"/>
      <c r="K154" s="129"/>
      <c r="L154" s="129"/>
      <c r="M154" s="129"/>
      <c r="N154" s="129"/>
      <c r="O154" s="129"/>
      <c r="P154" s="129"/>
      <c r="Q154" s="129"/>
      <c r="R154" s="129"/>
      <c r="S154" s="129"/>
      <c r="T154" s="129"/>
      <c r="U154" s="129"/>
      <c r="V154" s="129"/>
      <c r="W154" s="129"/>
      <c r="X154" s="129"/>
      <c r="Y154" s="129"/>
      <c r="Z154" s="129"/>
    </row>
    <row r="155" ht="15.75" customHeight="1">
      <c r="A155" s="129"/>
      <c r="B155" s="129"/>
      <c r="C155" s="129"/>
      <c r="D155" s="227"/>
      <c r="E155" s="133"/>
      <c r="F155" s="133"/>
      <c r="G155" s="129"/>
      <c r="H155" s="129"/>
      <c r="I155" s="129"/>
      <c r="J155" s="129"/>
      <c r="K155" s="129"/>
      <c r="L155" s="129"/>
      <c r="M155" s="129"/>
      <c r="N155" s="129"/>
      <c r="O155" s="129"/>
      <c r="P155" s="129"/>
      <c r="Q155" s="129"/>
      <c r="R155" s="129"/>
      <c r="S155" s="129"/>
      <c r="T155" s="129"/>
      <c r="U155" s="129"/>
      <c r="V155" s="129"/>
      <c r="W155" s="129"/>
      <c r="X155" s="129"/>
      <c r="Y155" s="129"/>
      <c r="Z155" s="129"/>
    </row>
    <row r="156" ht="15.75" customHeight="1">
      <c r="A156" s="129"/>
      <c r="B156" s="129"/>
      <c r="C156" s="129"/>
      <c r="D156" s="227"/>
      <c r="E156" s="133"/>
      <c r="F156" s="133"/>
      <c r="G156" s="129"/>
      <c r="H156" s="129"/>
      <c r="I156" s="129"/>
      <c r="J156" s="129"/>
      <c r="K156" s="129"/>
      <c r="L156" s="129"/>
      <c r="M156" s="129"/>
      <c r="N156" s="129"/>
      <c r="O156" s="129"/>
      <c r="P156" s="129"/>
      <c r="Q156" s="129"/>
      <c r="R156" s="129"/>
      <c r="S156" s="129"/>
      <c r="T156" s="129"/>
      <c r="U156" s="129"/>
      <c r="V156" s="129"/>
      <c r="W156" s="129"/>
      <c r="X156" s="129"/>
      <c r="Y156" s="129"/>
      <c r="Z156" s="129"/>
    </row>
    <row r="157" ht="15.75" customHeight="1">
      <c r="A157" s="129"/>
      <c r="B157" s="129"/>
      <c r="C157" s="129"/>
      <c r="D157" s="227"/>
      <c r="E157" s="133"/>
      <c r="F157" s="133"/>
      <c r="G157" s="129"/>
      <c r="H157" s="129"/>
      <c r="I157" s="129"/>
      <c r="J157" s="129"/>
      <c r="K157" s="129"/>
      <c r="L157" s="129"/>
      <c r="M157" s="129"/>
      <c r="N157" s="129"/>
      <c r="O157" s="129"/>
      <c r="P157" s="129"/>
      <c r="Q157" s="129"/>
      <c r="R157" s="129"/>
      <c r="S157" s="129"/>
      <c r="T157" s="129"/>
      <c r="U157" s="129"/>
      <c r="V157" s="129"/>
      <c r="W157" s="129"/>
      <c r="X157" s="129"/>
      <c r="Y157" s="129"/>
      <c r="Z157" s="129"/>
    </row>
    <row r="158" ht="15.75" customHeight="1">
      <c r="A158" s="129"/>
      <c r="B158" s="129"/>
      <c r="C158" s="129"/>
      <c r="D158" s="227"/>
      <c r="E158" s="133"/>
      <c r="F158" s="133"/>
      <c r="G158" s="129"/>
      <c r="H158" s="129"/>
      <c r="I158" s="129"/>
      <c r="J158" s="129"/>
      <c r="K158" s="129"/>
      <c r="L158" s="129"/>
      <c r="M158" s="129"/>
      <c r="N158" s="129"/>
      <c r="O158" s="129"/>
      <c r="P158" s="129"/>
      <c r="Q158" s="129"/>
      <c r="R158" s="129"/>
      <c r="S158" s="129"/>
      <c r="T158" s="129"/>
      <c r="U158" s="129"/>
      <c r="V158" s="129"/>
      <c r="W158" s="129"/>
      <c r="X158" s="129"/>
      <c r="Y158" s="129"/>
      <c r="Z158" s="129"/>
    </row>
    <row r="159" ht="15.75" customHeight="1">
      <c r="A159" s="129"/>
      <c r="B159" s="129"/>
      <c r="C159" s="129"/>
      <c r="D159" s="227"/>
      <c r="E159" s="133"/>
      <c r="F159" s="133"/>
      <c r="G159" s="129"/>
      <c r="H159" s="129"/>
      <c r="I159" s="129"/>
      <c r="J159" s="129"/>
      <c r="K159" s="129"/>
      <c r="L159" s="129"/>
      <c r="M159" s="129"/>
      <c r="N159" s="129"/>
      <c r="O159" s="129"/>
      <c r="P159" s="129"/>
      <c r="Q159" s="129"/>
      <c r="R159" s="129"/>
      <c r="S159" s="129"/>
      <c r="T159" s="129"/>
      <c r="U159" s="129"/>
      <c r="V159" s="129"/>
      <c r="W159" s="129"/>
      <c r="X159" s="129"/>
      <c r="Y159" s="129"/>
      <c r="Z159" s="129"/>
    </row>
    <row r="160" ht="15.75" customHeight="1">
      <c r="A160" s="129"/>
      <c r="B160" s="129"/>
      <c r="C160" s="129"/>
      <c r="D160" s="227"/>
      <c r="E160" s="133"/>
      <c r="F160" s="133"/>
      <c r="G160" s="129"/>
      <c r="H160" s="129"/>
      <c r="I160" s="129"/>
      <c r="J160" s="129"/>
      <c r="K160" s="129"/>
      <c r="L160" s="129"/>
      <c r="M160" s="129"/>
      <c r="N160" s="129"/>
      <c r="O160" s="129"/>
      <c r="P160" s="129"/>
      <c r="Q160" s="129"/>
      <c r="R160" s="129"/>
      <c r="S160" s="129"/>
      <c r="T160" s="129"/>
      <c r="U160" s="129"/>
      <c r="V160" s="129"/>
      <c r="W160" s="129"/>
      <c r="X160" s="129"/>
      <c r="Y160" s="129"/>
      <c r="Z160" s="129"/>
    </row>
    <row r="161" ht="15.75" customHeight="1">
      <c r="A161" s="129"/>
      <c r="B161" s="129"/>
      <c r="C161" s="129"/>
      <c r="D161" s="227"/>
      <c r="E161" s="133"/>
      <c r="F161" s="133"/>
      <c r="G161" s="129"/>
      <c r="H161" s="129"/>
      <c r="I161" s="129"/>
      <c r="J161" s="129"/>
      <c r="K161" s="129"/>
      <c r="L161" s="129"/>
      <c r="M161" s="129"/>
      <c r="N161" s="129"/>
      <c r="O161" s="129"/>
      <c r="P161" s="129"/>
      <c r="Q161" s="129"/>
      <c r="R161" s="129"/>
      <c r="S161" s="129"/>
      <c r="T161" s="129"/>
      <c r="U161" s="129"/>
      <c r="V161" s="129"/>
      <c r="W161" s="129"/>
      <c r="X161" s="129"/>
      <c r="Y161" s="129"/>
      <c r="Z161" s="129"/>
    </row>
    <row r="162" ht="15.75" customHeight="1">
      <c r="A162" s="129"/>
      <c r="B162" s="129"/>
      <c r="C162" s="129"/>
      <c r="D162" s="227"/>
      <c r="E162" s="133"/>
      <c r="F162" s="133"/>
      <c r="G162" s="129"/>
      <c r="H162" s="129"/>
      <c r="I162" s="129"/>
      <c r="J162" s="129"/>
      <c r="K162" s="129"/>
      <c r="L162" s="129"/>
      <c r="M162" s="129"/>
      <c r="N162" s="129"/>
      <c r="O162" s="129"/>
      <c r="P162" s="129"/>
      <c r="Q162" s="129"/>
      <c r="R162" s="129"/>
      <c r="S162" s="129"/>
      <c r="T162" s="129"/>
      <c r="U162" s="129"/>
      <c r="V162" s="129"/>
      <c r="W162" s="129"/>
      <c r="X162" s="129"/>
      <c r="Y162" s="129"/>
      <c r="Z162" s="129"/>
    </row>
    <row r="163" ht="15.75" customHeight="1">
      <c r="A163" s="129"/>
      <c r="B163" s="129"/>
      <c r="C163" s="129"/>
      <c r="D163" s="227"/>
      <c r="E163" s="133"/>
      <c r="F163" s="133"/>
      <c r="G163" s="129"/>
      <c r="H163" s="129"/>
      <c r="I163" s="129"/>
      <c r="J163" s="129"/>
      <c r="K163" s="129"/>
      <c r="L163" s="129"/>
      <c r="M163" s="129"/>
      <c r="N163" s="129"/>
      <c r="O163" s="129"/>
      <c r="P163" s="129"/>
      <c r="Q163" s="129"/>
      <c r="R163" s="129"/>
      <c r="S163" s="129"/>
      <c r="T163" s="129"/>
      <c r="U163" s="129"/>
      <c r="V163" s="129"/>
      <c r="W163" s="129"/>
      <c r="X163" s="129"/>
      <c r="Y163" s="129"/>
      <c r="Z163" s="129"/>
    </row>
    <row r="164" ht="15.75" customHeight="1">
      <c r="A164" s="129"/>
      <c r="B164" s="129"/>
      <c r="C164" s="129"/>
      <c r="D164" s="227"/>
      <c r="E164" s="133"/>
      <c r="F164" s="133"/>
      <c r="G164" s="129"/>
      <c r="H164" s="129"/>
      <c r="I164" s="129"/>
      <c r="J164" s="129"/>
      <c r="K164" s="129"/>
      <c r="L164" s="129"/>
      <c r="M164" s="129"/>
      <c r="N164" s="129"/>
      <c r="O164" s="129"/>
      <c r="P164" s="129"/>
      <c r="Q164" s="129"/>
      <c r="R164" s="129"/>
      <c r="S164" s="129"/>
      <c r="T164" s="129"/>
      <c r="U164" s="129"/>
      <c r="V164" s="129"/>
      <c r="W164" s="129"/>
      <c r="X164" s="129"/>
      <c r="Y164" s="129"/>
      <c r="Z164" s="129"/>
    </row>
    <row r="165" ht="15.75" customHeight="1">
      <c r="A165" s="129"/>
      <c r="B165" s="129"/>
      <c r="C165" s="129"/>
      <c r="D165" s="227"/>
      <c r="E165" s="133"/>
      <c r="F165" s="133"/>
      <c r="G165" s="129"/>
      <c r="H165" s="129"/>
      <c r="I165" s="129"/>
      <c r="J165" s="129"/>
      <c r="K165" s="129"/>
      <c r="L165" s="129"/>
      <c r="M165" s="129"/>
      <c r="N165" s="129"/>
      <c r="O165" s="129"/>
      <c r="P165" s="129"/>
      <c r="Q165" s="129"/>
      <c r="R165" s="129"/>
      <c r="S165" s="129"/>
      <c r="T165" s="129"/>
      <c r="U165" s="129"/>
      <c r="V165" s="129"/>
      <c r="W165" s="129"/>
      <c r="X165" s="129"/>
      <c r="Y165" s="129"/>
      <c r="Z165" s="129"/>
    </row>
    <row r="166" ht="15.75" customHeight="1">
      <c r="A166" s="129"/>
      <c r="B166" s="129"/>
      <c r="C166" s="129"/>
      <c r="D166" s="227"/>
      <c r="E166" s="133"/>
      <c r="F166" s="133"/>
      <c r="G166" s="129"/>
      <c r="H166" s="129"/>
      <c r="I166" s="129"/>
      <c r="J166" s="129"/>
      <c r="K166" s="129"/>
      <c r="L166" s="129"/>
      <c r="M166" s="129"/>
      <c r="N166" s="129"/>
      <c r="O166" s="129"/>
      <c r="P166" s="129"/>
      <c r="Q166" s="129"/>
      <c r="R166" s="129"/>
      <c r="S166" s="129"/>
      <c r="T166" s="129"/>
      <c r="U166" s="129"/>
      <c r="V166" s="129"/>
      <c r="W166" s="129"/>
      <c r="X166" s="129"/>
      <c r="Y166" s="129"/>
      <c r="Z166" s="129"/>
    </row>
    <row r="167" ht="15.75" customHeight="1">
      <c r="A167" s="129"/>
      <c r="B167" s="129"/>
      <c r="C167" s="129"/>
      <c r="D167" s="227"/>
      <c r="E167" s="133"/>
      <c r="F167" s="133"/>
      <c r="G167" s="129"/>
      <c r="H167" s="129"/>
      <c r="I167" s="129"/>
      <c r="J167" s="129"/>
      <c r="K167" s="129"/>
      <c r="L167" s="129"/>
      <c r="M167" s="129"/>
      <c r="N167" s="129"/>
      <c r="O167" s="129"/>
      <c r="P167" s="129"/>
      <c r="Q167" s="129"/>
      <c r="R167" s="129"/>
      <c r="S167" s="129"/>
      <c r="T167" s="129"/>
      <c r="U167" s="129"/>
      <c r="V167" s="129"/>
      <c r="W167" s="129"/>
      <c r="X167" s="129"/>
      <c r="Y167" s="129"/>
      <c r="Z167" s="129"/>
    </row>
    <row r="168" ht="15.75" customHeight="1">
      <c r="A168" s="129"/>
      <c r="B168" s="129"/>
      <c r="C168" s="129"/>
      <c r="D168" s="227"/>
      <c r="E168" s="133"/>
      <c r="F168" s="133"/>
      <c r="G168" s="129"/>
      <c r="H168" s="129"/>
      <c r="I168" s="129"/>
      <c r="J168" s="129"/>
      <c r="K168" s="129"/>
      <c r="L168" s="129"/>
      <c r="M168" s="129"/>
      <c r="N168" s="129"/>
      <c r="O168" s="129"/>
      <c r="P168" s="129"/>
      <c r="Q168" s="129"/>
      <c r="R168" s="129"/>
      <c r="S168" s="129"/>
      <c r="T168" s="129"/>
      <c r="U168" s="129"/>
      <c r="V168" s="129"/>
      <c r="W168" s="129"/>
      <c r="X168" s="129"/>
      <c r="Y168" s="129"/>
      <c r="Z168" s="129"/>
    </row>
    <row r="169" ht="15.75" customHeight="1">
      <c r="A169" s="129"/>
      <c r="B169" s="129"/>
      <c r="C169" s="129"/>
      <c r="D169" s="227"/>
      <c r="E169" s="133"/>
      <c r="F169" s="133"/>
      <c r="G169" s="129"/>
      <c r="H169" s="129"/>
      <c r="I169" s="129"/>
      <c r="J169" s="129"/>
      <c r="K169" s="129"/>
      <c r="L169" s="129"/>
      <c r="M169" s="129"/>
      <c r="N169" s="129"/>
      <c r="O169" s="129"/>
      <c r="P169" s="129"/>
      <c r="Q169" s="129"/>
      <c r="R169" s="129"/>
      <c r="S169" s="129"/>
      <c r="T169" s="129"/>
      <c r="U169" s="129"/>
      <c r="V169" s="129"/>
      <c r="W169" s="129"/>
      <c r="X169" s="129"/>
      <c r="Y169" s="129"/>
      <c r="Z169" s="129"/>
    </row>
    <row r="170" ht="15.75" customHeight="1">
      <c r="A170" s="129"/>
      <c r="B170" s="129"/>
      <c r="C170" s="129"/>
      <c r="D170" s="227"/>
      <c r="E170" s="133"/>
      <c r="F170" s="133"/>
      <c r="G170" s="129"/>
      <c r="H170" s="129"/>
      <c r="I170" s="129"/>
      <c r="J170" s="129"/>
      <c r="K170" s="129"/>
      <c r="L170" s="129"/>
      <c r="M170" s="129"/>
      <c r="N170" s="129"/>
      <c r="O170" s="129"/>
      <c r="P170" s="129"/>
      <c r="Q170" s="129"/>
      <c r="R170" s="129"/>
      <c r="S170" s="129"/>
      <c r="T170" s="129"/>
      <c r="U170" s="129"/>
      <c r="V170" s="129"/>
      <c r="W170" s="129"/>
      <c r="X170" s="129"/>
      <c r="Y170" s="129"/>
      <c r="Z170" s="129"/>
    </row>
    <row r="171" ht="15.75" customHeight="1">
      <c r="A171" s="129"/>
      <c r="B171" s="129"/>
      <c r="C171" s="129"/>
      <c r="D171" s="227"/>
      <c r="E171" s="133"/>
      <c r="F171" s="133"/>
      <c r="G171" s="129"/>
      <c r="H171" s="129"/>
      <c r="I171" s="129"/>
      <c r="J171" s="129"/>
      <c r="K171" s="129"/>
      <c r="L171" s="129"/>
      <c r="M171" s="129"/>
      <c r="N171" s="129"/>
      <c r="O171" s="129"/>
      <c r="P171" s="129"/>
      <c r="Q171" s="129"/>
      <c r="R171" s="129"/>
      <c r="S171" s="129"/>
      <c r="T171" s="129"/>
      <c r="U171" s="129"/>
      <c r="V171" s="129"/>
      <c r="W171" s="129"/>
      <c r="X171" s="129"/>
      <c r="Y171" s="129"/>
      <c r="Z171" s="129"/>
    </row>
    <row r="172" ht="15.75" customHeight="1">
      <c r="A172" s="129"/>
      <c r="B172" s="129"/>
      <c r="C172" s="129"/>
      <c r="D172" s="227"/>
      <c r="E172" s="133"/>
      <c r="F172" s="133"/>
      <c r="G172" s="129"/>
      <c r="H172" s="129"/>
      <c r="I172" s="129"/>
      <c r="J172" s="129"/>
      <c r="K172" s="129"/>
      <c r="L172" s="129"/>
      <c r="M172" s="129"/>
      <c r="N172" s="129"/>
      <c r="O172" s="129"/>
      <c r="P172" s="129"/>
      <c r="Q172" s="129"/>
      <c r="R172" s="129"/>
      <c r="S172" s="129"/>
      <c r="T172" s="129"/>
      <c r="U172" s="129"/>
      <c r="V172" s="129"/>
      <c r="W172" s="129"/>
      <c r="X172" s="129"/>
      <c r="Y172" s="129"/>
      <c r="Z172" s="129"/>
    </row>
    <row r="173" ht="15.75" customHeight="1">
      <c r="A173" s="129"/>
      <c r="B173" s="129"/>
      <c r="C173" s="129"/>
      <c r="D173" s="227"/>
      <c r="E173" s="133"/>
      <c r="F173" s="133"/>
      <c r="G173" s="129"/>
      <c r="H173" s="129"/>
      <c r="I173" s="129"/>
      <c r="J173" s="129"/>
      <c r="K173" s="129"/>
      <c r="L173" s="129"/>
      <c r="M173" s="129"/>
      <c r="N173" s="129"/>
      <c r="O173" s="129"/>
      <c r="P173" s="129"/>
      <c r="Q173" s="129"/>
      <c r="R173" s="129"/>
      <c r="S173" s="129"/>
      <c r="T173" s="129"/>
      <c r="U173" s="129"/>
      <c r="V173" s="129"/>
      <c r="W173" s="129"/>
      <c r="X173" s="129"/>
      <c r="Y173" s="129"/>
      <c r="Z173" s="129"/>
    </row>
    <row r="174" ht="15.75" customHeight="1">
      <c r="A174" s="129"/>
      <c r="B174" s="129"/>
      <c r="C174" s="129"/>
      <c r="D174" s="227"/>
      <c r="E174" s="133"/>
      <c r="F174" s="133"/>
      <c r="G174" s="129"/>
      <c r="H174" s="129"/>
      <c r="I174" s="129"/>
      <c r="J174" s="129"/>
      <c r="K174" s="129"/>
      <c r="L174" s="129"/>
      <c r="M174" s="129"/>
      <c r="N174" s="129"/>
      <c r="O174" s="129"/>
      <c r="P174" s="129"/>
      <c r="Q174" s="129"/>
      <c r="R174" s="129"/>
      <c r="S174" s="129"/>
      <c r="T174" s="129"/>
      <c r="U174" s="129"/>
      <c r="V174" s="129"/>
      <c r="W174" s="129"/>
      <c r="X174" s="129"/>
      <c r="Y174" s="129"/>
      <c r="Z174" s="129"/>
    </row>
    <row r="175" ht="15.75" customHeight="1">
      <c r="A175" s="129"/>
      <c r="B175" s="129"/>
      <c r="C175" s="129"/>
      <c r="D175" s="227"/>
      <c r="E175" s="133"/>
      <c r="F175" s="133"/>
      <c r="G175" s="129"/>
      <c r="H175" s="129"/>
      <c r="I175" s="129"/>
      <c r="J175" s="129"/>
      <c r="K175" s="129"/>
      <c r="L175" s="129"/>
      <c r="M175" s="129"/>
      <c r="N175" s="129"/>
      <c r="O175" s="129"/>
      <c r="P175" s="129"/>
      <c r="Q175" s="129"/>
      <c r="R175" s="129"/>
      <c r="S175" s="129"/>
      <c r="T175" s="129"/>
      <c r="U175" s="129"/>
      <c r="V175" s="129"/>
      <c r="W175" s="129"/>
      <c r="X175" s="129"/>
      <c r="Y175" s="129"/>
      <c r="Z175" s="129"/>
    </row>
    <row r="176" ht="15.75" customHeight="1">
      <c r="A176" s="129"/>
      <c r="B176" s="129"/>
      <c r="C176" s="129"/>
      <c r="D176" s="227"/>
      <c r="E176" s="133"/>
      <c r="F176" s="133"/>
      <c r="G176" s="129"/>
      <c r="H176" s="129"/>
      <c r="I176" s="129"/>
      <c r="J176" s="129"/>
      <c r="K176" s="129"/>
      <c r="L176" s="129"/>
      <c r="M176" s="129"/>
      <c r="N176" s="129"/>
      <c r="O176" s="129"/>
      <c r="P176" s="129"/>
      <c r="Q176" s="129"/>
      <c r="R176" s="129"/>
      <c r="S176" s="129"/>
      <c r="T176" s="129"/>
      <c r="U176" s="129"/>
      <c r="V176" s="129"/>
      <c r="W176" s="129"/>
      <c r="X176" s="129"/>
      <c r="Y176" s="129"/>
      <c r="Z176" s="129"/>
    </row>
    <row r="177" ht="15.75" customHeight="1">
      <c r="A177" s="129"/>
      <c r="B177" s="129"/>
      <c r="C177" s="129"/>
      <c r="D177" s="227"/>
      <c r="E177" s="133"/>
      <c r="F177" s="133"/>
      <c r="G177" s="129"/>
      <c r="H177" s="129"/>
      <c r="I177" s="129"/>
      <c r="J177" s="129"/>
      <c r="K177" s="129"/>
      <c r="L177" s="129"/>
      <c r="M177" s="129"/>
      <c r="N177" s="129"/>
      <c r="O177" s="129"/>
      <c r="P177" s="129"/>
      <c r="Q177" s="129"/>
      <c r="R177" s="129"/>
      <c r="S177" s="129"/>
      <c r="T177" s="129"/>
      <c r="U177" s="129"/>
      <c r="V177" s="129"/>
      <c r="W177" s="129"/>
      <c r="X177" s="129"/>
      <c r="Y177" s="129"/>
      <c r="Z177" s="129"/>
    </row>
    <row r="178" ht="15.75" customHeight="1">
      <c r="A178" s="129"/>
      <c r="B178" s="129"/>
      <c r="C178" s="129"/>
      <c r="D178" s="227"/>
      <c r="E178" s="133"/>
      <c r="F178" s="133"/>
      <c r="G178" s="129"/>
      <c r="H178" s="129"/>
      <c r="I178" s="129"/>
      <c r="J178" s="129"/>
      <c r="K178" s="129"/>
      <c r="L178" s="129"/>
      <c r="M178" s="129"/>
      <c r="N178" s="129"/>
      <c r="O178" s="129"/>
      <c r="P178" s="129"/>
      <c r="Q178" s="129"/>
      <c r="R178" s="129"/>
      <c r="S178" s="129"/>
      <c r="T178" s="129"/>
      <c r="U178" s="129"/>
      <c r="V178" s="129"/>
      <c r="W178" s="129"/>
      <c r="X178" s="129"/>
      <c r="Y178" s="129"/>
      <c r="Z178" s="129"/>
    </row>
    <row r="179" ht="15.75" customHeight="1">
      <c r="A179" s="129"/>
      <c r="B179" s="129"/>
      <c r="C179" s="129"/>
      <c r="D179" s="227"/>
      <c r="E179" s="133"/>
      <c r="F179" s="133"/>
      <c r="G179" s="129"/>
      <c r="H179" s="129"/>
      <c r="I179" s="129"/>
      <c r="J179" s="129"/>
      <c r="K179" s="129"/>
      <c r="L179" s="129"/>
      <c r="M179" s="129"/>
      <c r="N179" s="129"/>
      <c r="O179" s="129"/>
      <c r="P179" s="129"/>
      <c r="Q179" s="129"/>
      <c r="R179" s="129"/>
      <c r="S179" s="129"/>
      <c r="T179" s="129"/>
      <c r="U179" s="129"/>
      <c r="V179" s="129"/>
      <c r="W179" s="129"/>
      <c r="X179" s="129"/>
      <c r="Y179" s="129"/>
      <c r="Z179" s="129"/>
    </row>
    <row r="180" ht="15.75" customHeight="1">
      <c r="A180" s="129"/>
      <c r="B180" s="129"/>
      <c r="C180" s="129"/>
      <c r="D180" s="227"/>
      <c r="E180" s="133"/>
      <c r="F180" s="133"/>
      <c r="G180" s="129"/>
      <c r="H180" s="129"/>
      <c r="I180" s="129"/>
      <c r="J180" s="129"/>
      <c r="K180" s="129"/>
      <c r="L180" s="129"/>
      <c r="M180" s="129"/>
      <c r="N180" s="129"/>
      <c r="O180" s="129"/>
      <c r="P180" s="129"/>
      <c r="Q180" s="129"/>
      <c r="R180" s="129"/>
      <c r="S180" s="129"/>
      <c r="T180" s="129"/>
      <c r="U180" s="129"/>
      <c r="V180" s="129"/>
      <c r="W180" s="129"/>
      <c r="X180" s="129"/>
      <c r="Y180" s="129"/>
      <c r="Z180" s="129"/>
    </row>
    <row r="181" ht="15.75" customHeight="1">
      <c r="A181" s="129"/>
      <c r="B181" s="129"/>
      <c r="C181" s="129"/>
      <c r="D181" s="227"/>
      <c r="E181" s="133"/>
      <c r="F181" s="133"/>
      <c r="G181" s="129"/>
      <c r="H181" s="129"/>
      <c r="I181" s="129"/>
      <c r="J181" s="129"/>
      <c r="K181" s="129"/>
      <c r="L181" s="129"/>
      <c r="M181" s="129"/>
      <c r="N181" s="129"/>
      <c r="O181" s="129"/>
      <c r="P181" s="129"/>
      <c r="Q181" s="129"/>
      <c r="R181" s="129"/>
      <c r="S181" s="129"/>
      <c r="T181" s="129"/>
      <c r="U181" s="129"/>
      <c r="V181" s="129"/>
      <c r="W181" s="129"/>
      <c r="X181" s="129"/>
      <c r="Y181" s="129"/>
      <c r="Z181" s="129"/>
    </row>
    <row r="182" ht="15.75" customHeight="1">
      <c r="A182" s="129"/>
      <c r="B182" s="129"/>
      <c r="C182" s="129"/>
      <c r="D182" s="227"/>
      <c r="E182" s="133"/>
      <c r="F182" s="133"/>
      <c r="G182" s="129"/>
      <c r="H182" s="129"/>
      <c r="I182" s="129"/>
      <c r="J182" s="129"/>
      <c r="K182" s="129"/>
      <c r="L182" s="129"/>
      <c r="M182" s="129"/>
      <c r="N182" s="129"/>
      <c r="O182" s="129"/>
      <c r="P182" s="129"/>
      <c r="Q182" s="129"/>
      <c r="R182" s="129"/>
      <c r="S182" s="129"/>
      <c r="T182" s="129"/>
      <c r="U182" s="129"/>
      <c r="V182" s="129"/>
      <c r="W182" s="129"/>
      <c r="X182" s="129"/>
      <c r="Y182" s="129"/>
      <c r="Z182" s="129"/>
    </row>
    <row r="183" ht="15.75" customHeight="1">
      <c r="A183" s="129"/>
      <c r="B183" s="129"/>
      <c r="C183" s="129"/>
      <c r="D183" s="227"/>
      <c r="E183" s="133"/>
      <c r="F183" s="133"/>
      <c r="G183" s="129"/>
      <c r="H183" s="129"/>
      <c r="I183" s="129"/>
      <c r="J183" s="129"/>
      <c r="K183" s="129"/>
      <c r="L183" s="129"/>
      <c r="M183" s="129"/>
      <c r="N183" s="129"/>
      <c r="O183" s="129"/>
      <c r="P183" s="129"/>
      <c r="Q183" s="129"/>
      <c r="R183" s="129"/>
      <c r="S183" s="129"/>
      <c r="T183" s="129"/>
      <c r="U183" s="129"/>
      <c r="V183" s="129"/>
      <c r="W183" s="129"/>
      <c r="X183" s="129"/>
      <c r="Y183" s="129"/>
      <c r="Z183" s="129"/>
    </row>
    <row r="184" ht="15.75" customHeight="1">
      <c r="A184" s="129"/>
      <c r="B184" s="129"/>
      <c r="C184" s="129"/>
      <c r="D184" s="227"/>
      <c r="E184" s="133"/>
      <c r="F184" s="133"/>
      <c r="G184" s="129"/>
      <c r="H184" s="129"/>
      <c r="I184" s="129"/>
      <c r="J184" s="129"/>
      <c r="K184" s="129"/>
      <c r="L184" s="129"/>
      <c r="M184" s="129"/>
      <c r="N184" s="129"/>
      <c r="O184" s="129"/>
      <c r="P184" s="129"/>
      <c r="Q184" s="129"/>
      <c r="R184" s="129"/>
      <c r="S184" s="129"/>
      <c r="T184" s="129"/>
      <c r="U184" s="129"/>
      <c r="V184" s="129"/>
      <c r="W184" s="129"/>
      <c r="X184" s="129"/>
      <c r="Y184" s="129"/>
      <c r="Z184" s="129"/>
    </row>
    <row r="185" ht="15.75" customHeight="1">
      <c r="A185" s="129"/>
      <c r="B185" s="129"/>
      <c r="C185" s="129"/>
      <c r="D185" s="227"/>
      <c r="E185" s="133"/>
      <c r="F185" s="133"/>
      <c r="G185" s="129"/>
      <c r="H185" s="129"/>
      <c r="I185" s="129"/>
      <c r="J185" s="129"/>
      <c r="K185" s="129"/>
      <c r="L185" s="129"/>
      <c r="M185" s="129"/>
      <c r="N185" s="129"/>
      <c r="O185" s="129"/>
      <c r="P185" s="129"/>
      <c r="Q185" s="129"/>
      <c r="R185" s="129"/>
      <c r="S185" s="129"/>
      <c r="T185" s="129"/>
      <c r="U185" s="129"/>
      <c r="V185" s="129"/>
      <c r="W185" s="129"/>
      <c r="X185" s="129"/>
      <c r="Y185" s="129"/>
      <c r="Z185" s="129"/>
    </row>
    <row r="186" ht="15.75" customHeight="1">
      <c r="A186" s="129"/>
      <c r="B186" s="129"/>
      <c r="C186" s="129"/>
      <c r="D186" s="227"/>
      <c r="E186" s="133"/>
      <c r="F186" s="133"/>
      <c r="G186" s="129"/>
      <c r="H186" s="129"/>
      <c r="I186" s="129"/>
      <c r="J186" s="129"/>
      <c r="K186" s="129"/>
      <c r="L186" s="129"/>
      <c r="M186" s="129"/>
      <c r="N186" s="129"/>
      <c r="O186" s="129"/>
      <c r="P186" s="129"/>
      <c r="Q186" s="129"/>
      <c r="R186" s="129"/>
      <c r="S186" s="129"/>
      <c r="T186" s="129"/>
      <c r="U186" s="129"/>
      <c r="V186" s="129"/>
      <c r="W186" s="129"/>
      <c r="X186" s="129"/>
      <c r="Y186" s="129"/>
      <c r="Z186" s="129"/>
    </row>
    <row r="187" ht="15.75" customHeight="1">
      <c r="A187" s="129"/>
      <c r="B187" s="129"/>
      <c r="C187" s="129"/>
      <c r="D187" s="227"/>
      <c r="E187" s="133"/>
      <c r="F187" s="133"/>
      <c r="G187" s="129"/>
      <c r="H187" s="129"/>
      <c r="I187" s="129"/>
      <c r="J187" s="129"/>
      <c r="K187" s="129"/>
      <c r="L187" s="129"/>
      <c r="M187" s="129"/>
      <c r="N187" s="129"/>
      <c r="O187" s="129"/>
      <c r="P187" s="129"/>
      <c r="Q187" s="129"/>
      <c r="R187" s="129"/>
      <c r="S187" s="129"/>
      <c r="T187" s="129"/>
      <c r="U187" s="129"/>
      <c r="V187" s="129"/>
      <c r="W187" s="129"/>
      <c r="X187" s="129"/>
      <c r="Y187" s="129"/>
      <c r="Z187" s="129"/>
    </row>
    <row r="188" ht="15.75" customHeight="1">
      <c r="A188" s="129"/>
      <c r="B188" s="129"/>
      <c r="C188" s="129"/>
      <c r="D188" s="227"/>
      <c r="E188" s="133"/>
      <c r="F188" s="133"/>
      <c r="G188" s="129"/>
      <c r="H188" s="129"/>
      <c r="I188" s="129"/>
      <c r="J188" s="129"/>
      <c r="K188" s="129"/>
      <c r="L188" s="129"/>
      <c r="M188" s="129"/>
      <c r="N188" s="129"/>
      <c r="O188" s="129"/>
      <c r="P188" s="129"/>
      <c r="Q188" s="129"/>
      <c r="R188" s="129"/>
      <c r="S188" s="129"/>
      <c r="T188" s="129"/>
      <c r="U188" s="129"/>
      <c r="V188" s="129"/>
      <c r="W188" s="129"/>
      <c r="X188" s="129"/>
      <c r="Y188" s="129"/>
      <c r="Z188" s="129"/>
    </row>
    <row r="189" ht="15.75" customHeight="1">
      <c r="A189" s="129"/>
      <c r="B189" s="129"/>
      <c r="C189" s="129"/>
      <c r="D189" s="227"/>
      <c r="E189" s="133"/>
      <c r="F189" s="133"/>
      <c r="G189" s="129"/>
      <c r="H189" s="129"/>
      <c r="I189" s="129"/>
      <c r="J189" s="129"/>
      <c r="K189" s="129"/>
      <c r="L189" s="129"/>
      <c r="M189" s="129"/>
      <c r="N189" s="129"/>
      <c r="O189" s="129"/>
      <c r="P189" s="129"/>
      <c r="Q189" s="129"/>
      <c r="R189" s="129"/>
      <c r="S189" s="129"/>
      <c r="T189" s="129"/>
      <c r="U189" s="129"/>
      <c r="V189" s="129"/>
      <c r="W189" s="129"/>
      <c r="X189" s="129"/>
      <c r="Y189" s="129"/>
      <c r="Z189" s="129"/>
    </row>
    <row r="190" ht="15.75" customHeight="1">
      <c r="A190" s="129"/>
      <c r="B190" s="129"/>
      <c r="C190" s="129"/>
      <c r="D190" s="227"/>
      <c r="E190" s="133"/>
      <c r="F190" s="133"/>
      <c r="G190" s="129"/>
      <c r="H190" s="129"/>
      <c r="I190" s="129"/>
      <c r="J190" s="129"/>
      <c r="K190" s="129"/>
      <c r="L190" s="129"/>
      <c r="M190" s="129"/>
      <c r="N190" s="129"/>
      <c r="O190" s="129"/>
      <c r="P190" s="129"/>
      <c r="Q190" s="129"/>
      <c r="R190" s="129"/>
      <c r="S190" s="129"/>
      <c r="T190" s="129"/>
      <c r="U190" s="129"/>
      <c r="V190" s="129"/>
      <c r="W190" s="129"/>
      <c r="X190" s="129"/>
      <c r="Y190" s="129"/>
      <c r="Z190" s="129"/>
    </row>
    <row r="191" ht="15.75" customHeight="1">
      <c r="A191" s="129"/>
      <c r="B191" s="129"/>
      <c r="C191" s="129"/>
      <c r="D191" s="227"/>
      <c r="E191" s="133"/>
      <c r="F191" s="133"/>
      <c r="G191" s="129"/>
      <c r="H191" s="129"/>
      <c r="I191" s="129"/>
      <c r="J191" s="129"/>
      <c r="K191" s="129"/>
      <c r="L191" s="129"/>
      <c r="M191" s="129"/>
      <c r="N191" s="129"/>
      <c r="O191" s="129"/>
      <c r="P191" s="129"/>
      <c r="Q191" s="129"/>
      <c r="R191" s="129"/>
      <c r="S191" s="129"/>
      <c r="T191" s="129"/>
      <c r="U191" s="129"/>
      <c r="V191" s="129"/>
      <c r="W191" s="129"/>
      <c r="X191" s="129"/>
      <c r="Y191" s="129"/>
      <c r="Z191" s="129"/>
    </row>
    <row r="192" ht="15.75" customHeight="1">
      <c r="A192" s="129"/>
      <c r="B192" s="129"/>
      <c r="C192" s="129"/>
      <c r="D192" s="227"/>
      <c r="E192" s="133"/>
      <c r="F192" s="133"/>
      <c r="G192" s="129"/>
      <c r="H192" s="129"/>
      <c r="I192" s="129"/>
      <c r="J192" s="129"/>
      <c r="K192" s="129"/>
      <c r="L192" s="129"/>
      <c r="M192" s="129"/>
      <c r="N192" s="129"/>
      <c r="O192" s="129"/>
      <c r="P192" s="129"/>
      <c r="Q192" s="129"/>
      <c r="R192" s="129"/>
      <c r="S192" s="129"/>
      <c r="T192" s="129"/>
      <c r="U192" s="129"/>
      <c r="V192" s="129"/>
      <c r="W192" s="129"/>
      <c r="X192" s="129"/>
      <c r="Y192" s="129"/>
      <c r="Z192" s="129"/>
    </row>
    <row r="193" ht="15.75" customHeight="1">
      <c r="A193" s="129"/>
      <c r="B193" s="129"/>
      <c r="C193" s="129"/>
      <c r="D193" s="227"/>
      <c r="E193" s="133"/>
      <c r="F193" s="133"/>
      <c r="G193" s="129"/>
      <c r="H193" s="129"/>
      <c r="I193" s="129"/>
      <c r="J193" s="129"/>
      <c r="K193" s="129"/>
      <c r="L193" s="129"/>
      <c r="M193" s="129"/>
      <c r="N193" s="129"/>
      <c r="O193" s="129"/>
      <c r="P193" s="129"/>
      <c r="Q193" s="129"/>
      <c r="R193" s="129"/>
      <c r="S193" s="129"/>
      <c r="T193" s="129"/>
      <c r="U193" s="129"/>
      <c r="V193" s="129"/>
      <c r="W193" s="129"/>
      <c r="X193" s="129"/>
      <c r="Y193" s="129"/>
      <c r="Z193" s="129"/>
    </row>
    <row r="194" ht="15.75" customHeight="1">
      <c r="A194" s="129"/>
      <c r="B194" s="129"/>
      <c r="C194" s="129"/>
      <c r="D194" s="227"/>
      <c r="E194" s="133"/>
      <c r="F194" s="133"/>
      <c r="G194" s="129"/>
      <c r="H194" s="129"/>
      <c r="I194" s="129"/>
      <c r="J194" s="129"/>
      <c r="K194" s="129"/>
      <c r="L194" s="129"/>
      <c r="M194" s="129"/>
      <c r="N194" s="129"/>
      <c r="O194" s="129"/>
      <c r="P194" s="129"/>
      <c r="Q194" s="129"/>
      <c r="R194" s="129"/>
      <c r="S194" s="129"/>
      <c r="T194" s="129"/>
      <c r="U194" s="129"/>
      <c r="V194" s="129"/>
      <c r="W194" s="129"/>
      <c r="X194" s="129"/>
      <c r="Y194" s="129"/>
      <c r="Z194" s="129"/>
    </row>
    <row r="195" ht="15.75" customHeight="1">
      <c r="A195" s="129"/>
      <c r="B195" s="129"/>
      <c r="C195" s="129"/>
      <c r="D195" s="227"/>
      <c r="E195" s="133"/>
      <c r="F195" s="133"/>
      <c r="G195" s="129"/>
      <c r="H195" s="129"/>
      <c r="I195" s="129"/>
      <c r="J195" s="129"/>
      <c r="K195" s="129"/>
      <c r="L195" s="129"/>
      <c r="M195" s="129"/>
      <c r="N195" s="129"/>
      <c r="O195" s="129"/>
      <c r="P195" s="129"/>
      <c r="Q195" s="129"/>
      <c r="R195" s="129"/>
      <c r="S195" s="129"/>
      <c r="T195" s="129"/>
      <c r="U195" s="129"/>
      <c r="V195" s="129"/>
      <c r="W195" s="129"/>
      <c r="X195" s="129"/>
      <c r="Y195" s="129"/>
      <c r="Z195" s="129"/>
    </row>
    <row r="196" ht="15.75" customHeight="1">
      <c r="A196" s="129"/>
      <c r="B196" s="129"/>
      <c r="C196" s="129"/>
      <c r="D196" s="227"/>
      <c r="E196" s="133"/>
      <c r="F196" s="133"/>
      <c r="G196" s="129"/>
      <c r="H196" s="129"/>
      <c r="I196" s="129"/>
      <c r="J196" s="129"/>
      <c r="K196" s="129"/>
      <c r="L196" s="129"/>
      <c r="M196" s="129"/>
      <c r="N196" s="129"/>
      <c r="O196" s="129"/>
      <c r="P196" s="129"/>
      <c r="Q196" s="129"/>
      <c r="R196" s="129"/>
      <c r="S196" s="129"/>
      <c r="T196" s="129"/>
      <c r="U196" s="129"/>
      <c r="V196" s="129"/>
      <c r="W196" s="129"/>
      <c r="X196" s="129"/>
      <c r="Y196" s="129"/>
      <c r="Z196" s="129"/>
    </row>
    <row r="197" ht="15.75" customHeight="1">
      <c r="A197" s="129"/>
      <c r="B197" s="129"/>
      <c r="C197" s="129"/>
      <c r="D197" s="227"/>
      <c r="E197" s="133"/>
      <c r="F197" s="133"/>
      <c r="G197" s="129"/>
      <c r="H197" s="129"/>
      <c r="I197" s="129"/>
      <c r="J197" s="129"/>
      <c r="K197" s="129"/>
      <c r="L197" s="129"/>
      <c r="M197" s="129"/>
      <c r="N197" s="129"/>
      <c r="O197" s="129"/>
      <c r="P197" s="129"/>
      <c r="Q197" s="129"/>
      <c r="R197" s="129"/>
      <c r="S197" s="129"/>
      <c r="T197" s="129"/>
      <c r="U197" s="129"/>
      <c r="V197" s="129"/>
      <c r="W197" s="129"/>
      <c r="X197" s="129"/>
      <c r="Y197" s="129"/>
      <c r="Z197" s="129"/>
    </row>
    <row r="198" ht="15.75" customHeight="1">
      <c r="A198" s="129"/>
      <c r="B198" s="129"/>
      <c r="C198" s="129"/>
      <c r="D198" s="227"/>
      <c r="E198" s="133"/>
      <c r="F198" s="133"/>
      <c r="G198" s="129"/>
      <c r="H198" s="129"/>
      <c r="I198" s="129"/>
      <c r="J198" s="129"/>
      <c r="K198" s="129"/>
      <c r="L198" s="129"/>
      <c r="M198" s="129"/>
      <c r="N198" s="129"/>
      <c r="O198" s="129"/>
      <c r="P198" s="129"/>
      <c r="Q198" s="129"/>
      <c r="R198" s="129"/>
      <c r="S198" s="129"/>
      <c r="T198" s="129"/>
      <c r="U198" s="129"/>
      <c r="V198" s="129"/>
      <c r="W198" s="129"/>
      <c r="X198" s="129"/>
      <c r="Y198" s="129"/>
      <c r="Z198" s="129"/>
    </row>
    <row r="199" ht="15.75" customHeight="1">
      <c r="A199" s="129"/>
      <c r="B199" s="129"/>
      <c r="C199" s="129"/>
      <c r="D199" s="227"/>
      <c r="E199" s="133"/>
      <c r="F199" s="133"/>
      <c r="G199" s="129"/>
      <c r="H199" s="129"/>
      <c r="I199" s="129"/>
      <c r="J199" s="129"/>
      <c r="K199" s="129"/>
      <c r="L199" s="129"/>
      <c r="M199" s="129"/>
      <c r="N199" s="129"/>
      <c r="O199" s="129"/>
      <c r="P199" s="129"/>
      <c r="Q199" s="129"/>
      <c r="R199" s="129"/>
      <c r="S199" s="129"/>
      <c r="T199" s="129"/>
      <c r="U199" s="129"/>
      <c r="V199" s="129"/>
      <c r="W199" s="129"/>
      <c r="X199" s="129"/>
      <c r="Y199" s="129"/>
      <c r="Z199" s="129"/>
    </row>
    <row r="200" ht="15.75" customHeight="1">
      <c r="A200" s="129"/>
      <c r="B200" s="129"/>
      <c r="C200" s="129"/>
      <c r="D200" s="227"/>
      <c r="E200" s="133"/>
      <c r="F200" s="133"/>
      <c r="G200" s="129"/>
      <c r="H200" s="129"/>
      <c r="I200" s="129"/>
      <c r="J200" s="129"/>
      <c r="K200" s="129"/>
      <c r="L200" s="129"/>
      <c r="M200" s="129"/>
      <c r="N200" s="129"/>
      <c r="O200" s="129"/>
      <c r="P200" s="129"/>
      <c r="Q200" s="129"/>
      <c r="R200" s="129"/>
      <c r="S200" s="129"/>
      <c r="T200" s="129"/>
      <c r="U200" s="129"/>
      <c r="V200" s="129"/>
      <c r="W200" s="129"/>
      <c r="X200" s="129"/>
      <c r="Y200" s="129"/>
      <c r="Z200" s="129"/>
    </row>
    <row r="201" ht="15.75" customHeight="1">
      <c r="A201" s="129"/>
      <c r="B201" s="129"/>
      <c r="C201" s="129"/>
      <c r="D201" s="227"/>
      <c r="E201" s="133"/>
      <c r="F201" s="133"/>
      <c r="G201" s="129"/>
      <c r="H201" s="129"/>
      <c r="I201" s="129"/>
      <c r="J201" s="129"/>
      <c r="K201" s="129"/>
      <c r="L201" s="129"/>
      <c r="M201" s="129"/>
      <c r="N201" s="129"/>
      <c r="O201" s="129"/>
      <c r="P201" s="129"/>
      <c r="Q201" s="129"/>
      <c r="R201" s="129"/>
      <c r="S201" s="129"/>
      <c r="T201" s="129"/>
      <c r="U201" s="129"/>
      <c r="V201" s="129"/>
      <c r="W201" s="129"/>
      <c r="X201" s="129"/>
      <c r="Y201" s="129"/>
      <c r="Z201" s="129"/>
    </row>
    <row r="202" ht="15.75" customHeight="1">
      <c r="A202" s="129"/>
      <c r="B202" s="129"/>
      <c r="C202" s="129"/>
      <c r="D202" s="227"/>
      <c r="E202" s="133"/>
      <c r="F202" s="133"/>
      <c r="G202" s="129"/>
      <c r="H202" s="129"/>
      <c r="I202" s="129"/>
      <c r="J202" s="129"/>
      <c r="K202" s="129"/>
      <c r="L202" s="129"/>
      <c r="M202" s="129"/>
      <c r="N202" s="129"/>
      <c r="O202" s="129"/>
      <c r="P202" s="129"/>
      <c r="Q202" s="129"/>
      <c r="R202" s="129"/>
      <c r="S202" s="129"/>
      <c r="T202" s="129"/>
      <c r="U202" s="129"/>
      <c r="V202" s="129"/>
      <c r="W202" s="129"/>
      <c r="X202" s="129"/>
      <c r="Y202" s="129"/>
      <c r="Z202" s="129"/>
    </row>
    <row r="203" ht="15.75" customHeight="1">
      <c r="A203" s="129"/>
      <c r="B203" s="129"/>
      <c r="C203" s="129"/>
      <c r="D203" s="227"/>
      <c r="E203" s="133"/>
      <c r="F203" s="133"/>
      <c r="G203" s="129"/>
      <c r="H203" s="129"/>
      <c r="I203" s="129"/>
      <c r="J203" s="129"/>
      <c r="K203" s="129"/>
      <c r="L203" s="129"/>
      <c r="M203" s="129"/>
      <c r="N203" s="129"/>
      <c r="O203" s="129"/>
      <c r="P203" s="129"/>
      <c r="Q203" s="129"/>
      <c r="R203" s="129"/>
      <c r="S203" s="129"/>
      <c r="T203" s="129"/>
      <c r="U203" s="129"/>
      <c r="V203" s="129"/>
      <c r="W203" s="129"/>
      <c r="X203" s="129"/>
      <c r="Y203" s="129"/>
      <c r="Z203" s="129"/>
    </row>
    <row r="204" ht="15.75" customHeight="1">
      <c r="A204" s="129"/>
      <c r="B204" s="129"/>
      <c r="C204" s="129"/>
      <c r="D204" s="227"/>
      <c r="E204" s="133"/>
      <c r="F204" s="133"/>
      <c r="G204" s="129"/>
      <c r="H204" s="129"/>
      <c r="I204" s="129"/>
      <c r="J204" s="129"/>
      <c r="K204" s="129"/>
      <c r="L204" s="129"/>
      <c r="M204" s="129"/>
      <c r="N204" s="129"/>
      <c r="O204" s="129"/>
      <c r="P204" s="129"/>
      <c r="Q204" s="129"/>
      <c r="R204" s="129"/>
      <c r="S204" s="129"/>
      <c r="T204" s="129"/>
      <c r="U204" s="129"/>
      <c r="V204" s="129"/>
      <c r="W204" s="129"/>
      <c r="X204" s="129"/>
      <c r="Y204" s="129"/>
      <c r="Z204" s="129"/>
    </row>
    <row r="205" ht="15.75" customHeight="1">
      <c r="A205" s="129"/>
      <c r="B205" s="129"/>
      <c r="C205" s="129"/>
      <c r="D205" s="227"/>
      <c r="E205" s="133"/>
      <c r="F205" s="133"/>
      <c r="G205" s="129"/>
      <c r="H205" s="129"/>
      <c r="I205" s="129"/>
      <c r="J205" s="129"/>
      <c r="K205" s="129"/>
      <c r="L205" s="129"/>
      <c r="M205" s="129"/>
      <c r="N205" s="129"/>
      <c r="O205" s="129"/>
      <c r="P205" s="129"/>
      <c r="Q205" s="129"/>
      <c r="R205" s="129"/>
      <c r="S205" s="129"/>
      <c r="T205" s="129"/>
      <c r="U205" s="129"/>
      <c r="V205" s="129"/>
      <c r="W205" s="129"/>
      <c r="X205" s="129"/>
      <c r="Y205" s="129"/>
      <c r="Z205" s="129"/>
    </row>
    <row r="206" ht="15.75" customHeight="1">
      <c r="A206" s="129"/>
      <c r="B206" s="129"/>
      <c r="C206" s="129"/>
      <c r="D206" s="227"/>
      <c r="E206" s="133"/>
      <c r="F206" s="133"/>
      <c r="G206" s="129"/>
      <c r="H206" s="129"/>
      <c r="I206" s="129"/>
      <c r="J206" s="129"/>
      <c r="K206" s="129"/>
      <c r="L206" s="129"/>
      <c r="M206" s="129"/>
      <c r="N206" s="129"/>
      <c r="O206" s="129"/>
      <c r="P206" s="129"/>
      <c r="Q206" s="129"/>
      <c r="R206" s="129"/>
      <c r="S206" s="129"/>
      <c r="T206" s="129"/>
      <c r="U206" s="129"/>
      <c r="V206" s="129"/>
      <c r="W206" s="129"/>
      <c r="X206" s="129"/>
      <c r="Y206" s="129"/>
      <c r="Z206" s="129"/>
    </row>
    <row r="207" ht="15.75" customHeight="1">
      <c r="A207" s="129"/>
      <c r="B207" s="129"/>
      <c r="C207" s="129"/>
      <c r="D207" s="227"/>
      <c r="E207" s="133"/>
      <c r="F207" s="133"/>
      <c r="G207" s="129"/>
      <c r="H207" s="129"/>
      <c r="I207" s="129"/>
      <c r="J207" s="129"/>
      <c r="K207" s="129"/>
      <c r="L207" s="129"/>
      <c r="M207" s="129"/>
      <c r="N207" s="129"/>
      <c r="O207" s="129"/>
      <c r="P207" s="129"/>
      <c r="Q207" s="129"/>
      <c r="R207" s="129"/>
      <c r="S207" s="129"/>
      <c r="T207" s="129"/>
      <c r="U207" s="129"/>
      <c r="V207" s="129"/>
      <c r="W207" s="129"/>
      <c r="X207" s="129"/>
      <c r="Y207" s="129"/>
      <c r="Z207" s="129"/>
    </row>
    <row r="208" ht="15.75" customHeight="1">
      <c r="A208" s="129"/>
      <c r="B208" s="129"/>
      <c r="C208" s="129"/>
      <c r="D208" s="227"/>
      <c r="E208" s="133"/>
      <c r="F208" s="133"/>
      <c r="G208" s="129"/>
      <c r="H208" s="129"/>
      <c r="I208" s="129"/>
      <c r="J208" s="129"/>
      <c r="K208" s="129"/>
      <c r="L208" s="129"/>
      <c r="M208" s="129"/>
      <c r="N208" s="129"/>
      <c r="O208" s="129"/>
      <c r="P208" s="129"/>
      <c r="Q208" s="129"/>
      <c r="R208" s="129"/>
      <c r="S208" s="129"/>
      <c r="T208" s="129"/>
      <c r="U208" s="129"/>
      <c r="V208" s="129"/>
      <c r="W208" s="129"/>
      <c r="X208" s="129"/>
      <c r="Y208" s="129"/>
      <c r="Z208" s="129"/>
    </row>
    <row r="209" ht="15.75" customHeight="1">
      <c r="A209" s="129"/>
      <c r="B209" s="129"/>
      <c r="C209" s="129"/>
      <c r="D209" s="227"/>
      <c r="E209" s="133"/>
      <c r="F209" s="133"/>
      <c r="G209" s="129"/>
      <c r="H209" s="129"/>
      <c r="I209" s="129"/>
      <c r="J209" s="129"/>
      <c r="K209" s="129"/>
      <c r="L209" s="129"/>
      <c r="M209" s="129"/>
      <c r="N209" s="129"/>
      <c r="O209" s="129"/>
      <c r="P209" s="129"/>
      <c r="Q209" s="129"/>
      <c r="R209" s="129"/>
      <c r="S209" s="129"/>
      <c r="T209" s="129"/>
      <c r="U209" s="129"/>
      <c r="V209" s="129"/>
      <c r="W209" s="129"/>
      <c r="X209" s="129"/>
      <c r="Y209" s="129"/>
      <c r="Z209" s="129"/>
    </row>
    <row r="210" ht="15.75" customHeight="1">
      <c r="A210" s="129"/>
      <c r="B210" s="129"/>
      <c r="C210" s="129"/>
      <c r="D210" s="227"/>
      <c r="E210" s="133"/>
      <c r="F210" s="133"/>
      <c r="G210" s="129"/>
      <c r="H210" s="129"/>
      <c r="I210" s="129"/>
      <c r="J210" s="129"/>
      <c r="K210" s="129"/>
      <c r="L210" s="129"/>
      <c r="M210" s="129"/>
      <c r="N210" s="129"/>
      <c r="O210" s="129"/>
      <c r="P210" s="129"/>
      <c r="Q210" s="129"/>
      <c r="R210" s="129"/>
      <c r="S210" s="129"/>
      <c r="T210" s="129"/>
      <c r="U210" s="129"/>
      <c r="V210" s="129"/>
      <c r="W210" s="129"/>
      <c r="X210" s="129"/>
      <c r="Y210" s="129"/>
      <c r="Z210" s="129"/>
    </row>
    <row r="211" ht="15.75" customHeight="1">
      <c r="A211" s="129"/>
      <c r="B211" s="129"/>
      <c r="C211" s="129"/>
      <c r="D211" s="227"/>
      <c r="E211" s="133"/>
      <c r="F211" s="133"/>
      <c r="G211" s="129"/>
      <c r="H211" s="129"/>
      <c r="I211" s="129"/>
      <c r="J211" s="129"/>
      <c r="K211" s="129"/>
      <c r="L211" s="129"/>
      <c r="M211" s="129"/>
      <c r="N211" s="129"/>
      <c r="O211" s="129"/>
      <c r="P211" s="129"/>
      <c r="Q211" s="129"/>
      <c r="R211" s="129"/>
      <c r="S211" s="129"/>
      <c r="T211" s="129"/>
      <c r="U211" s="129"/>
      <c r="V211" s="129"/>
      <c r="W211" s="129"/>
      <c r="X211" s="129"/>
      <c r="Y211" s="129"/>
      <c r="Z211" s="129"/>
    </row>
    <row r="212" ht="15.75" customHeight="1">
      <c r="A212" s="129"/>
      <c r="B212" s="129"/>
      <c r="C212" s="129"/>
      <c r="D212" s="227"/>
      <c r="E212" s="133"/>
      <c r="F212" s="133"/>
      <c r="G212" s="129"/>
      <c r="H212" s="129"/>
      <c r="I212" s="129"/>
      <c r="J212" s="129"/>
      <c r="K212" s="129"/>
      <c r="L212" s="129"/>
      <c r="M212" s="129"/>
      <c r="N212" s="129"/>
      <c r="O212" s="129"/>
      <c r="P212" s="129"/>
      <c r="Q212" s="129"/>
      <c r="R212" s="129"/>
      <c r="S212" s="129"/>
      <c r="T212" s="129"/>
      <c r="U212" s="129"/>
      <c r="V212" s="129"/>
      <c r="W212" s="129"/>
      <c r="X212" s="129"/>
      <c r="Y212" s="129"/>
      <c r="Z212" s="129"/>
    </row>
    <row r="213" ht="15.75" customHeight="1">
      <c r="A213" s="129"/>
      <c r="B213" s="129"/>
      <c r="C213" s="129"/>
      <c r="D213" s="227"/>
      <c r="E213" s="133"/>
      <c r="F213" s="133"/>
      <c r="G213" s="129"/>
      <c r="H213" s="129"/>
      <c r="I213" s="129"/>
      <c r="J213" s="129"/>
      <c r="K213" s="129"/>
      <c r="L213" s="129"/>
      <c r="M213" s="129"/>
      <c r="N213" s="129"/>
      <c r="O213" s="129"/>
      <c r="P213" s="129"/>
      <c r="Q213" s="129"/>
      <c r="R213" s="129"/>
      <c r="S213" s="129"/>
      <c r="T213" s="129"/>
      <c r="U213" s="129"/>
      <c r="V213" s="129"/>
      <c r="W213" s="129"/>
      <c r="X213" s="129"/>
      <c r="Y213" s="129"/>
      <c r="Z213" s="129"/>
    </row>
    <row r="214" ht="15.75" customHeight="1">
      <c r="A214" s="129"/>
      <c r="B214" s="129"/>
      <c r="C214" s="129"/>
      <c r="D214" s="227"/>
      <c r="E214" s="133"/>
      <c r="F214" s="133"/>
      <c r="G214" s="129"/>
      <c r="H214" s="129"/>
      <c r="I214" s="129"/>
      <c r="J214" s="129"/>
      <c r="K214" s="129"/>
      <c r="L214" s="129"/>
      <c r="M214" s="129"/>
      <c r="N214" s="129"/>
      <c r="O214" s="129"/>
      <c r="P214" s="129"/>
      <c r="Q214" s="129"/>
      <c r="R214" s="129"/>
      <c r="S214" s="129"/>
      <c r="T214" s="129"/>
      <c r="U214" s="129"/>
      <c r="V214" s="129"/>
      <c r="W214" s="129"/>
      <c r="X214" s="129"/>
      <c r="Y214" s="129"/>
      <c r="Z214" s="129"/>
    </row>
    <row r="215" ht="15.75" customHeight="1">
      <c r="A215" s="129"/>
      <c r="B215" s="129"/>
      <c r="C215" s="129"/>
      <c r="D215" s="227"/>
      <c r="E215" s="133"/>
      <c r="F215" s="133"/>
      <c r="G215" s="129"/>
      <c r="H215" s="129"/>
      <c r="I215" s="129"/>
      <c r="J215" s="129"/>
      <c r="K215" s="129"/>
      <c r="L215" s="129"/>
      <c r="M215" s="129"/>
      <c r="N215" s="129"/>
      <c r="O215" s="129"/>
      <c r="P215" s="129"/>
      <c r="Q215" s="129"/>
      <c r="R215" s="129"/>
      <c r="S215" s="129"/>
      <c r="T215" s="129"/>
      <c r="U215" s="129"/>
      <c r="V215" s="129"/>
      <c r="W215" s="129"/>
      <c r="X215" s="129"/>
      <c r="Y215" s="129"/>
      <c r="Z215" s="129"/>
    </row>
    <row r="216" ht="15.75" customHeight="1">
      <c r="A216" s="129"/>
      <c r="B216" s="129"/>
      <c r="C216" s="129"/>
      <c r="D216" s="227"/>
      <c r="E216" s="133"/>
      <c r="F216" s="133"/>
      <c r="G216" s="129"/>
      <c r="H216" s="129"/>
      <c r="I216" s="129"/>
      <c r="J216" s="129"/>
      <c r="K216" s="129"/>
      <c r="L216" s="129"/>
      <c r="M216" s="129"/>
      <c r="N216" s="129"/>
      <c r="O216" s="129"/>
      <c r="P216" s="129"/>
      <c r="Q216" s="129"/>
      <c r="R216" s="129"/>
      <c r="S216" s="129"/>
      <c r="T216" s="129"/>
      <c r="U216" s="129"/>
      <c r="V216" s="129"/>
      <c r="W216" s="129"/>
      <c r="X216" s="129"/>
      <c r="Y216" s="129"/>
      <c r="Z216" s="129"/>
    </row>
    <row r="217" ht="15.75" customHeight="1">
      <c r="A217" s="129"/>
      <c r="B217" s="129"/>
      <c r="C217" s="129"/>
      <c r="D217" s="227"/>
      <c r="E217" s="133"/>
      <c r="F217" s="133"/>
      <c r="G217" s="129"/>
      <c r="H217" s="129"/>
      <c r="I217" s="129"/>
      <c r="J217" s="129"/>
      <c r="K217" s="129"/>
      <c r="L217" s="129"/>
      <c r="M217" s="129"/>
      <c r="N217" s="129"/>
      <c r="O217" s="129"/>
      <c r="P217" s="129"/>
      <c r="Q217" s="129"/>
      <c r="R217" s="129"/>
      <c r="S217" s="129"/>
      <c r="T217" s="129"/>
      <c r="U217" s="129"/>
      <c r="V217" s="129"/>
      <c r="W217" s="129"/>
      <c r="X217" s="129"/>
      <c r="Y217" s="129"/>
      <c r="Z217" s="129"/>
    </row>
    <row r="218" ht="15.75" customHeight="1">
      <c r="A218" s="129"/>
      <c r="B218" s="129"/>
      <c r="C218" s="129"/>
      <c r="D218" s="227"/>
      <c r="E218" s="133"/>
      <c r="F218" s="133"/>
      <c r="G218" s="129"/>
      <c r="H218" s="129"/>
      <c r="I218" s="129"/>
      <c r="J218" s="129"/>
      <c r="K218" s="129"/>
      <c r="L218" s="129"/>
      <c r="M218" s="129"/>
      <c r="N218" s="129"/>
      <c r="O218" s="129"/>
      <c r="P218" s="129"/>
      <c r="Q218" s="129"/>
      <c r="R218" s="129"/>
      <c r="S218" s="129"/>
      <c r="T218" s="129"/>
      <c r="U218" s="129"/>
      <c r="V218" s="129"/>
      <c r="W218" s="129"/>
      <c r="X218" s="129"/>
      <c r="Y218" s="129"/>
      <c r="Z218" s="129"/>
    </row>
    <row r="219" ht="15.75" customHeight="1">
      <c r="A219" s="129"/>
      <c r="B219" s="129"/>
      <c r="C219" s="129"/>
      <c r="D219" s="227"/>
      <c r="E219" s="133"/>
      <c r="F219" s="133"/>
      <c r="G219" s="129"/>
      <c r="H219" s="129"/>
      <c r="I219" s="129"/>
      <c r="J219" s="129"/>
      <c r="K219" s="129"/>
      <c r="L219" s="129"/>
      <c r="M219" s="129"/>
      <c r="N219" s="129"/>
      <c r="O219" s="129"/>
      <c r="P219" s="129"/>
      <c r="Q219" s="129"/>
      <c r="R219" s="129"/>
      <c r="S219" s="129"/>
      <c r="T219" s="129"/>
      <c r="U219" s="129"/>
      <c r="V219" s="129"/>
      <c r="W219" s="129"/>
      <c r="X219" s="129"/>
      <c r="Y219" s="129"/>
      <c r="Z219" s="129"/>
    </row>
    <row r="220" ht="15.75" customHeight="1">
      <c r="A220" s="129"/>
      <c r="B220" s="129"/>
      <c r="C220" s="129"/>
      <c r="D220" s="227"/>
      <c r="E220" s="133"/>
      <c r="F220" s="133"/>
      <c r="G220" s="129"/>
      <c r="H220" s="129"/>
      <c r="I220" s="129"/>
      <c r="J220" s="129"/>
      <c r="K220" s="129"/>
      <c r="L220" s="129"/>
      <c r="M220" s="129"/>
      <c r="N220" s="129"/>
      <c r="O220" s="129"/>
      <c r="P220" s="129"/>
      <c r="Q220" s="129"/>
      <c r="R220" s="129"/>
      <c r="S220" s="129"/>
      <c r="T220" s="129"/>
      <c r="U220" s="129"/>
      <c r="V220" s="129"/>
      <c r="W220" s="129"/>
      <c r="X220" s="129"/>
      <c r="Y220" s="129"/>
      <c r="Z220" s="1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E3:F3"/>
  </mergeCells>
  <printOptions/>
  <pageMargins bottom="0.75" footer="0.0" header="0.0" left="0.7" right="0.7" top="0.75"/>
  <pageSetup scale="92"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25"/>
    <col customWidth="1" min="2" max="2" width="61.38"/>
    <col customWidth="1" min="3" max="3" width="5.88"/>
    <col customWidth="1" min="4" max="4" width="5.38"/>
    <col customWidth="1" min="5" max="6" width="11.75"/>
    <col customWidth="1" min="7" max="7" width="15.25"/>
    <col customWidth="1" min="8" max="9" width="16.75"/>
    <col customWidth="1" min="10" max="29" width="8.0"/>
  </cols>
  <sheetData>
    <row r="1" ht="15.75" customHeight="1">
      <c r="A1" s="129" t="s">
        <v>19</v>
      </c>
      <c r="B1" s="196"/>
      <c r="C1" s="129"/>
      <c r="D1" s="129"/>
      <c r="E1" s="228"/>
      <c r="F1" s="129"/>
      <c r="G1" s="228"/>
      <c r="H1" s="129"/>
      <c r="I1" s="129"/>
      <c r="J1" s="129"/>
      <c r="K1" s="129"/>
      <c r="L1" s="129"/>
      <c r="M1" s="129"/>
      <c r="N1" s="129"/>
      <c r="O1" s="129"/>
      <c r="P1" s="129"/>
      <c r="Q1" s="129"/>
      <c r="R1" s="129"/>
      <c r="S1" s="129"/>
      <c r="T1" s="129"/>
      <c r="U1" s="129"/>
      <c r="V1" s="129"/>
      <c r="W1" s="129"/>
      <c r="X1" s="129"/>
      <c r="Y1" s="129"/>
      <c r="Z1" s="129"/>
      <c r="AA1" s="129"/>
      <c r="AB1" s="129"/>
      <c r="AC1" s="129"/>
    </row>
    <row r="2" ht="15.75" customHeight="1">
      <c r="A2" s="135" t="s">
        <v>1254</v>
      </c>
      <c r="B2" s="405"/>
      <c r="C2" s="135"/>
      <c r="D2" s="135"/>
      <c r="E2" s="229"/>
      <c r="F2" s="135"/>
      <c r="G2" s="229"/>
      <c r="H2" s="135"/>
      <c r="I2" s="135"/>
      <c r="J2" s="129"/>
      <c r="K2" s="129"/>
      <c r="L2" s="129"/>
      <c r="M2" s="129"/>
      <c r="N2" s="129"/>
      <c r="O2" s="129"/>
      <c r="P2" s="129"/>
      <c r="Q2" s="129"/>
      <c r="R2" s="129"/>
      <c r="S2" s="129"/>
      <c r="T2" s="129"/>
      <c r="U2" s="129"/>
      <c r="V2" s="129"/>
      <c r="W2" s="129"/>
      <c r="X2" s="129"/>
      <c r="Y2" s="129"/>
      <c r="Z2" s="129"/>
      <c r="AA2" s="129"/>
      <c r="AB2" s="129"/>
      <c r="AC2" s="129"/>
    </row>
    <row r="3" ht="15.75" customHeight="1">
      <c r="A3" s="389" t="s">
        <v>21</v>
      </c>
      <c r="B3" s="80" t="s">
        <v>4</v>
      </c>
      <c r="C3" s="80" t="s">
        <v>22</v>
      </c>
      <c r="D3" s="81" t="s">
        <v>23</v>
      </c>
      <c r="E3" s="475" t="s">
        <v>385</v>
      </c>
      <c r="F3" s="475" t="s">
        <v>1255</v>
      </c>
      <c r="G3" s="476" t="s">
        <v>387</v>
      </c>
      <c r="H3" s="476" t="s">
        <v>388</v>
      </c>
      <c r="I3" s="476" t="s">
        <v>389</v>
      </c>
      <c r="J3" s="477"/>
      <c r="K3" s="478"/>
      <c r="L3" s="478"/>
      <c r="M3" s="478"/>
      <c r="N3" s="478"/>
      <c r="O3" s="478"/>
      <c r="P3" s="478"/>
      <c r="Q3" s="478"/>
      <c r="R3" s="478"/>
      <c r="S3" s="478"/>
      <c r="T3" s="478"/>
      <c r="U3" s="478"/>
      <c r="V3" s="478"/>
      <c r="W3" s="478"/>
      <c r="X3" s="478"/>
      <c r="Y3" s="478"/>
      <c r="Z3" s="478"/>
      <c r="AA3" s="478"/>
      <c r="AB3" s="478"/>
      <c r="AC3" s="478"/>
    </row>
    <row r="4" ht="15.75" customHeight="1">
      <c r="A4" s="86"/>
      <c r="B4" s="86"/>
      <c r="C4" s="86"/>
      <c r="D4" s="86"/>
      <c r="E4" s="86"/>
      <c r="F4" s="86"/>
      <c r="G4" s="86"/>
      <c r="H4" s="86"/>
      <c r="I4" s="86"/>
      <c r="J4" s="477"/>
      <c r="K4" s="478"/>
      <c r="L4" s="478"/>
      <c r="M4" s="478"/>
      <c r="N4" s="478"/>
      <c r="O4" s="478"/>
      <c r="P4" s="478"/>
      <c r="Q4" s="478"/>
      <c r="R4" s="478"/>
      <c r="S4" s="478"/>
      <c r="T4" s="478"/>
      <c r="U4" s="478"/>
      <c r="V4" s="478"/>
      <c r="W4" s="478"/>
      <c r="X4" s="478"/>
      <c r="Y4" s="478"/>
      <c r="Z4" s="478"/>
      <c r="AA4" s="478"/>
      <c r="AB4" s="478"/>
      <c r="AC4" s="478"/>
    </row>
    <row r="5" ht="15.75" customHeight="1">
      <c r="A5" s="479"/>
      <c r="B5" s="145" t="s">
        <v>1256</v>
      </c>
      <c r="C5" s="123"/>
      <c r="D5" s="419"/>
      <c r="E5" s="147"/>
      <c r="F5" s="100"/>
      <c r="G5" s="100"/>
      <c r="H5" s="100"/>
      <c r="I5" s="147"/>
      <c r="J5" s="284"/>
      <c r="K5" s="129"/>
      <c r="L5" s="129"/>
      <c r="M5" s="129"/>
      <c r="N5" s="129"/>
      <c r="O5" s="129"/>
      <c r="P5" s="129"/>
      <c r="Q5" s="129"/>
      <c r="R5" s="129"/>
      <c r="S5" s="129"/>
      <c r="T5" s="129"/>
      <c r="U5" s="129"/>
      <c r="V5" s="129"/>
      <c r="W5" s="129"/>
      <c r="X5" s="129"/>
      <c r="Y5" s="129"/>
      <c r="Z5" s="129"/>
      <c r="AA5" s="129"/>
      <c r="AB5" s="129"/>
      <c r="AC5" s="129"/>
    </row>
    <row r="6" ht="15.75" customHeight="1">
      <c r="A6" s="479"/>
      <c r="B6" s="154" t="s">
        <v>1257</v>
      </c>
      <c r="C6" s="123"/>
      <c r="D6" s="419"/>
      <c r="E6" s="147"/>
      <c r="F6" s="100"/>
      <c r="G6" s="100"/>
      <c r="H6" s="100"/>
      <c r="I6" s="147"/>
      <c r="J6" s="284"/>
      <c r="K6" s="129"/>
      <c r="L6" s="129"/>
      <c r="M6" s="129"/>
      <c r="N6" s="129"/>
      <c r="O6" s="129"/>
      <c r="P6" s="129"/>
      <c r="Q6" s="129"/>
      <c r="R6" s="129"/>
      <c r="S6" s="129"/>
      <c r="T6" s="129"/>
      <c r="U6" s="129"/>
      <c r="V6" s="129"/>
      <c r="W6" s="129"/>
      <c r="X6" s="129"/>
      <c r="Y6" s="129"/>
      <c r="Z6" s="129"/>
      <c r="AA6" s="129"/>
      <c r="AB6" s="129"/>
      <c r="AC6" s="129"/>
    </row>
    <row r="7" ht="15.75" customHeight="1">
      <c r="A7" s="479"/>
      <c r="B7" s="154" t="s">
        <v>1258</v>
      </c>
      <c r="C7" s="123"/>
      <c r="D7" s="419"/>
      <c r="E7" s="147"/>
      <c r="F7" s="100"/>
      <c r="G7" s="100"/>
      <c r="H7" s="100"/>
      <c r="I7" s="147"/>
      <c r="J7" s="284"/>
      <c r="K7" s="129"/>
      <c r="L7" s="129"/>
      <c r="M7" s="129"/>
      <c r="N7" s="129"/>
      <c r="O7" s="129"/>
      <c r="P7" s="129"/>
      <c r="Q7" s="129"/>
      <c r="R7" s="129"/>
      <c r="S7" s="129"/>
      <c r="T7" s="129"/>
      <c r="U7" s="129"/>
      <c r="V7" s="129"/>
      <c r="W7" s="129"/>
      <c r="X7" s="129"/>
      <c r="Y7" s="129"/>
      <c r="Z7" s="129"/>
      <c r="AA7" s="129"/>
      <c r="AB7" s="129"/>
      <c r="AC7" s="129"/>
    </row>
    <row r="8" ht="15.75" customHeight="1">
      <c r="A8" s="479"/>
      <c r="B8" s="480"/>
      <c r="C8" s="123"/>
      <c r="D8" s="419"/>
      <c r="E8" s="147"/>
      <c r="F8" s="100"/>
      <c r="G8" s="100"/>
      <c r="H8" s="100"/>
      <c r="I8" s="147"/>
      <c r="J8" s="284"/>
      <c r="K8" s="129"/>
      <c r="L8" s="129"/>
      <c r="M8" s="129"/>
      <c r="N8" s="129"/>
      <c r="O8" s="129"/>
      <c r="P8" s="129"/>
      <c r="Q8" s="129"/>
      <c r="R8" s="129"/>
      <c r="S8" s="129"/>
      <c r="T8" s="129"/>
      <c r="U8" s="129"/>
      <c r="V8" s="129"/>
      <c r="W8" s="129"/>
      <c r="X8" s="129"/>
      <c r="Y8" s="129"/>
      <c r="Z8" s="129"/>
      <c r="AA8" s="129"/>
      <c r="AB8" s="129"/>
      <c r="AC8" s="129"/>
    </row>
    <row r="9" ht="15.75" customHeight="1">
      <c r="A9" s="481">
        <v>1.0</v>
      </c>
      <c r="B9" s="482" t="s">
        <v>1259</v>
      </c>
      <c r="C9" s="123" t="s">
        <v>1191</v>
      </c>
      <c r="D9" s="419"/>
      <c r="E9" s="100"/>
      <c r="F9" s="100"/>
      <c r="G9" s="100"/>
      <c r="H9" s="100"/>
      <c r="I9" s="147"/>
      <c r="J9" s="284"/>
      <c r="K9" s="129"/>
      <c r="L9" s="129"/>
      <c r="M9" s="129"/>
      <c r="N9" s="129"/>
      <c r="O9" s="129"/>
      <c r="P9" s="129"/>
      <c r="Q9" s="129"/>
      <c r="R9" s="129"/>
      <c r="S9" s="129"/>
      <c r="T9" s="129"/>
      <c r="U9" s="129"/>
      <c r="V9" s="129"/>
      <c r="W9" s="129"/>
      <c r="X9" s="129"/>
      <c r="Y9" s="129"/>
      <c r="Z9" s="129"/>
      <c r="AA9" s="129"/>
      <c r="AB9" s="129"/>
      <c r="AC9" s="129"/>
    </row>
    <row r="10" ht="15.75" customHeight="1">
      <c r="A10" s="481"/>
      <c r="B10" s="145"/>
      <c r="C10" s="123"/>
      <c r="D10" s="419"/>
      <c r="E10" s="100"/>
      <c r="F10" s="100"/>
      <c r="G10" s="100"/>
      <c r="H10" s="100"/>
      <c r="I10" s="147"/>
      <c r="J10" s="284"/>
      <c r="K10" s="129"/>
      <c r="L10" s="129"/>
      <c r="M10" s="129"/>
      <c r="N10" s="129"/>
      <c r="O10" s="129"/>
      <c r="P10" s="129"/>
      <c r="Q10" s="129"/>
      <c r="R10" s="129"/>
      <c r="S10" s="129"/>
      <c r="T10" s="129"/>
      <c r="U10" s="129"/>
      <c r="V10" s="129"/>
      <c r="W10" s="129"/>
      <c r="X10" s="129"/>
      <c r="Y10" s="129"/>
      <c r="Z10" s="129"/>
      <c r="AA10" s="129"/>
      <c r="AB10" s="129"/>
      <c r="AC10" s="129"/>
    </row>
    <row r="11" ht="15.75" customHeight="1">
      <c r="A11" s="479">
        <v>2.0</v>
      </c>
      <c r="B11" s="482" t="s">
        <v>1260</v>
      </c>
      <c r="C11" s="123" t="s">
        <v>1191</v>
      </c>
      <c r="D11" s="419">
        <v>1.0</v>
      </c>
      <c r="E11" s="419"/>
      <c r="F11" s="419"/>
      <c r="G11" s="100">
        <f>+N(E11)*N($D11)</f>
        <v>0</v>
      </c>
      <c r="H11" s="100">
        <f>F11*D11</f>
        <v>0</v>
      </c>
      <c r="I11" s="147">
        <f>SUM(G11:H11)</f>
        <v>0</v>
      </c>
      <c r="J11" s="284"/>
      <c r="K11" s="129"/>
      <c r="L11" s="129"/>
      <c r="M11" s="129"/>
      <c r="N11" s="129"/>
      <c r="O11" s="129"/>
      <c r="P11" s="129"/>
      <c r="Q11" s="129"/>
      <c r="R11" s="129"/>
      <c r="S11" s="129"/>
      <c r="T11" s="129"/>
      <c r="U11" s="129"/>
      <c r="V11" s="129"/>
      <c r="W11" s="129"/>
      <c r="X11" s="129"/>
      <c r="Y11" s="129"/>
      <c r="Z11" s="129"/>
      <c r="AA11" s="129"/>
      <c r="AB11" s="129"/>
      <c r="AC11" s="129"/>
    </row>
    <row r="12" ht="15.75" customHeight="1">
      <c r="A12" s="479"/>
      <c r="B12" s="482"/>
      <c r="C12" s="123"/>
      <c r="D12" s="419"/>
      <c r="E12" s="419"/>
      <c r="F12" s="419"/>
      <c r="G12" s="100"/>
      <c r="H12" s="100"/>
      <c r="I12" s="147"/>
      <c r="J12" s="284"/>
      <c r="K12" s="129"/>
      <c r="L12" s="129"/>
      <c r="M12" s="129"/>
      <c r="N12" s="129"/>
      <c r="O12" s="129"/>
      <c r="P12" s="129"/>
      <c r="Q12" s="129"/>
      <c r="R12" s="129"/>
      <c r="S12" s="129"/>
      <c r="T12" s="129"/>
      <c r="U12" s="129"/>
      <c r="V12" s="129"/>
      <c r="W12" s="129"/>
      <c r="X12" s="129"/>
      <c r="Y12" s="129"/>
      <c r="Z12" s="129"/>
      <c r="AA12" s="129"/>
      <c r="AB12" s="129"/>
      <c r="AC12" s="129"/>
    </row>
    <row r="13" ht="15.75" customHeight="1">
      <c r="A13" s="479">
        <v>3.0</v>
      </c>
      <c r="B13" s="53" t="s">
        <v>1261</v>
      </c>
      <c r="C13" s="123" t="s">
        <v>702</v>
      </c>
      <c r="D13" s="419">
        <v>1.0</v>
      </c>
      <c r="E13" s="419"/>
      <c r="F13" s="419"/>
      <c r="G13" s="100">
        <f t="shared" ref="G13:G14" si="1">+N(E13)*N($D13)</f>
        <v>0</v>
      </c>
      <c r="H13" s="100">
        <f t="shared" ref="H13:H14" si="2">F13*D13</f>
        <v>0</v>
      </c>
      <c r="I13" s="147">
        <f t="shared" ref="I13:I14" si="3">SUM(G13:H13)</f>
        <v>0</v>
      </c>
      <c r="J13" s="284"/>
      <c r="K13" s="129"/>
      <c r="L13" s="129"/>
      <c r="M13" s="129"/>
      <c r="N13" s="129"/>
      <c r="O13" s="129"/>
      <c r="P13" s="129"/>
      <c r="Q13" s="129"/>
      <c r="R13" s="129"/>
      <c r="S13" s="129"/>
      <c r="T13" s="129"/>
      <c r="U13" s="129"/>
      <c r="V13" s="129"/>
      <c r="W13" s="129"/>
      <c r="X13" s="129"/>
      <c r="Y13" s="129"/>
      <c r="Z13" s="129"/>
      <c r="AA13" s="129"/>
      <c r="AB13" s="129"/>
      <c r="AC13" s="129"/>
    </row>
    <row r="14" ht="15.75" customHeight="1">
      <c r="A14" s="479">
        <v>4.0</v>
      </c>
      <c r="B14" s="53" t="s">
        <v>1262</v>
      </c>
      <c r="C14" s="123" t="s">
        <v>702</v>
      </c>
      <c r="D14" s="419">
        <v>1.0</v>
      </c>
      <c r="E14" s="419"/>
      <c r="F14" s="419"/>
      <c r="G14" s="100">
        <f t="shared" si="1"/>
        <v>0</v>
      </c>
      <c r="H14" s="100">
        <f t="shared" si="2"/>
        <v>0</v>
      </c>
      <c r="I14" s="147">
        <f t="shared" si="3"/>
        <v>0</v>
      </c>
      <c r="J14" s="284"/>
      <c r="K14" s="129"/>
      <c r="L14" s="129"/>
      <c r="M14" s="129"/>
      <c r="N14" s="129"/>
      <c r="O14" s="129"/>
      <c r="P14" s="129"/>
      <c r="Q14" s="129"/>
      <c r="R14" s="129"/>
      <c r="S14" s="129"/>
      <c r="T14" s="129"/>
      <c r="U14" s="129"/>
      <c r="V14" s="129"/>
      <c r="W14" s="129"/>
      <c r="X14" s="129"/>
      <c r="Y14" s="129"/>
      <c r="Z14" s="129"/>
      <c r="AA14" s="129"/>
      <c r="AB14" s="129"/>
      <c r="AC14" s="129"/>
    </row>
    <row r="15" ht="15.75" customHeight="1">
      <c r="A15" s="479"/>
      <c r="B15" s="53"/>
      <c r="C15" s="123"/>
      <c r="D15" s="419"/>
      <c r="E15" s="419"/>
      <c r="F15" s="419"/>
      <c r="G15" s="100"/>
      <c r="H15" s="100"/>
      <c r="I15" s="147"/>
      <c r="J15" s="284"/>
      <c r="K15" s="129"/>
      <c r="L15" s="129"/>
      <c r="M15" s="129"/>
      <c r="N15" s="129"/>
      <c r="O15" s="129"/>
      <c r="P15" s="129"/>
      <c r="Q15" s="129"/>
      <c r="R15" s="129"/>
      <c r="S15" s="129"/>
      <c r="T15" s="129"/>
      <c r="U15" s="129"/>
      <c r="V15" s="129"/>
      <c r="W15" s="129"/>
      <c r="X15" s="129"/>
      <c r="Y15" s="129"/>
      <c r="Z15" s="129"/>
      <c r="AA15" s="129"/>
      <c r="AB15" s="129"/>
      <c r="AC15" s="129"/>
    </row>
    <row r="16" ht="15.75" customHeight="1">
      <c r="A16" s="479">
        <v>5.0</v>
      </c>
      <c r="B16" s="154" t="s">
        <v>1263</v>
      </c>
      <c r="C16" s="123" t="s">
        <v>702</v>
      </c>
      <c r="D16" s="419">
        <v>1.0</v>
      </c>
      <c r="E16" s="419"/>
      <c r="F16" s="419"/>
      <c r="G16" s="100">
        <f t="shared" ref="G16:G17" si="4">+N(E16)*N($D16)</f>
        <v>0</v>
      </c>
      <c r="H16" s="100">
        <f t="shared" ref="H16:H17" si="5">F16*D16</f>
        <v>0</v>
      </c>
      <c r="I16" s="147">
        <f t="shared" ref="I16:I17" si="6">SUM(G16:H16)</f>
        <v>0</v>
      </c>
      <c r="J16" s="284"/>
      <c r="K16" s="129"/>
      <c r="L16" s="129"/>
      <c r="M16" s="129"/>
      <c r="N16" s="129"/>
      <c r="O16" s="129"/>
      <c r="P16" s="129"/>
      <c r="Q16" s="129"/>
      <c r="R16" s="129"/>
      <c r="S16" s="129"/>
      <c r="T16" s="129"/>
      <c r="U16" s="129"/>
      <c r="V16" s="129"/>
      <c r="W16" s="129"/>
      <c r="X16" s="129"/>
      <c r="Y16" s="129"/>
      <c r="Z16" s="129"/>
      <c r="AA16" s="129"/>
      <c r="AB16" s="129"/>
      <c r="AC16" s="129"/>
    </row>
    <row r="17" ht="15.75" customHeight="1">
      <c r="A17" s="479" t="s">
        <v>1264</v>
      </c>
      <c r="B17" s="154" t="s">
        <v>1265</v>
      </c>
      <c r="C17" s="123" t="s">
        <v>702</v>
      </c>
      <c r="D17" s="419">
        <v>1.0</v>
      </c>
      <c r="E17" s="419"/>
      <c r="F17" s="419"/>
      <c r="G17" s="100">
        <f t="shared" si="4"/>
        <v>0</v>
      </c>
      <c r="H17" s="100">
        <f t="shared" si="5"/>
        <v>0</v>
      </c>
      <c r="I17" s="147">
        <f t="shared" si="6"/>
        <v>0</v>
      </c>
      <c r="J17" s="284"/>
      <c r="K17" s="129"/>
      <c r="L17" s="129"/>
      <c r="M17" s="129"/>
      <c r="N17" s="129"/>
      <c r="O17" s="129"/>
      <c r="P17" s="129"/>
      <c r="Q17" s="129"/>
      <c r="R17" s="129"/>
      <c r="S17" s="129"/>
      <c r="T17" s="129"/>
      <c r="U17" s="129"/>
      <c r="V17" s="129"/>
      <c r="W17" s="129"/>
      <c r="X17" s="129"/>
      <c r="Y17" s="129"/>
      <c r="Z17" s="129"/>
      <c r="AA17" s="129"/>
      <c r="AB17" s="129"/>
      <c r="AC17" s="129"/>
    </row>
    <row r="18" ht="15.75" customHeight="1">
      <c r="A18" s="479"/>
      <c r="B18" s="154"/>
      <c r="C18" s="123"/>
      <c r="D18" s="419"/>
      <c r="E18" s="419"/>
      <c r="F18" s="419"/>
      <c r="G18" s="100"/>
      <c r="H18" s="100"/>
      <c r="I18" s="147"/>
      <c r="J18" s="284"/>
      <c r="K18" s="129"/>
      <c r="L18" s="129"/>
      <c r="M18" s="129"/>
      <c r="N18" s="129"/>
      <c r="O18" s="129"/>
      <c r="P18" s="129"/>
      <c r="Q18" s="129"/>
      <c r="R18" s="129"/>
      <c r="S18" s="129"/>
      <c r="T18" s="129"/>
      <c r="U18" s="129"/>
      <c r="V18" s="129"/>
      <c r="W18" s="129"/>
      <c r="X18" s="129"/>
      <c r="Y18" s="129"/>
      <c r="Z18" s="129"/>
      <c r="AA18" s="129"/>
      <c r="AB18" s="129"/>
      <c r="AC18" s="129"/>
    </row>
    <row r="19" ht="15.75" customHeight="1">
      <c r="A19" s="479"/>
      <c r="B19" s="145" t="s">
        <v>1266</v>
      </c>
      <c r="C19" s="123"/>
      <c r="D19" s="419"/>
      <c r="E19" s="419"/>
      <c r="F19" s="419"/>
      <c r="G19" s="100"/>
      <c r="H19" s="100"/>
      <c r="I19" s="147"/>
      <c r="J19" s="284"/>
      <c r="K19" s="129"/>
      <c r="L19" s="129"/>
      <c r="M19" s="129"/>
      <c r="N19" s="129"/>
      <c r="O19" s="129"/>
      <c r="P19" s="129"/>
      <c r="Q19" s="129"/>
      <c r="R19" s="129"/>
      <c r="S19" s="129"/>
      <c r="T19" s="129"/>
      <c r="U19" s="129"/>
      <c r="V19" s="129"/>
      <c r="W19" s="129"/>
      <c r="X19" s="129"/>
      <c r="Y19" s="129"/>
      <c r="Z19" s="129"/>
      <c r="AA19" s="129"/>
      <c r="AB19" s="129"/>
      <c r="AC19" s="129"/>
    </row>
    <row r="20" ht="15.75" customHeight="1">
      <c r="A20" s="479">
        <v>6.0</v>
      </c>
      <c r="B20" s="145" t="s">
        <v>1267</v>
      </c>
      <c r="C20" s="123" t="s">
        <v>1268</v>
      </c>
      <c r="D20" s="419">
        <v>1.0</v>
      </c>
      <c r="E20" s="419"/>
      <c r="F20" s="419"/>
      <c r="G20" s="100">
        <f>+N(E20)*N($D20)</f>
        <v>0</v>
      </c>
      <c r="H20" s="100">
        <f>F20*D20</f>
        <v>0</v>
      </c>
      <c r="I20" s="147">
        <f>SUM(G20:H20)</f>
        <v>0</v>
      </c>
      <c r="J20" s="284"/>
      <c r="K20" s="129"/>
      <c r="L20" s="129"/>
      <c r="M20" s="129"/>
      <c r="N20" s="129"/>
      <c r="O20" s="129"/>
      <c r="P20" s="129"/>
      <c r="Q20" s="129"/>
      <c r="R20" s="129"/>
      <c r="S20" s="129"/>
      <c r="T20" s="129"/>
      <c r="U20" s="129"/>
      <c r="V20" s="129"/>
      <c r="W20" s="129"/>
      <c r="X20" s="129"/>
      <c r="Y20" s="129"/>
      <c r="Z20" s="129"/>
      <c r="AA20" s="129"/>
      <c r="AB20" s="129"/>
      <c r="AC20" s="129"/>
    </row>
    <row r="21" ht="15.75" customHeight="1">
      <c r="A21" s="479">
        <v>7.0</v>
      </c>
      <c r="B21" s="145" t="s">
        <v>1269</v>
      </c>
      <c r="C21" s="123"/>
      <c r="D21" s="419"/>
      <c r="E21" s="419"/>
      <c r="F21" s="419"/>
      <c r="G21" s="100"/>
      <c r="H21" s="100"/>
      <c r="I21" s="147"/>
      <c r="J21" s="284"/>
      <c r="K21" s="129"/>
      <c r="L21" s="129"/>
      <c r="M21" s="129"/>
      <c r="N21" s="129"/>
      <c r="O21" s="129"/>
      <c r="P21" s="129"/>
      <c r="Q21" s="129"/>
      <c r="R21" s="129"/>
      <c r="S21" s="129"/>
      <c r="T21" s="129"/>
      <c r="U21" s="129"/>
      <c r="V21" s="129"/>
      <c r="W21" s="129"/>
      <c r="X21" s="129"/>
      <c r="Y21" s="129"/>
      <c r="Z21" s="129"/>
      <c r="AA21" s="129"/>
      <c r="AB21" s="129"/>
      <c r="AC21" s="129"/>
    </row>
    <row r="22" ht="15.75" customHeight="1">
      <c r="A22" s="479"/>
      <c r="B22" s="145"/>
      <c r="C22" s="123"/>
      <c r="D22" s="419"/>
      <c r="E22" s="419"/>
      <c r="F22" s="419"/>
      <c r="G22" s="100"/>
      <c r="H22" s="100"/>
      <c r="I22" s="147"/>
      <c r="J22" s="284"/>
      <c r="K22" s="129"/>
      <c r="L22" s="129"/>
      <c r="M22" s="129"/>
      <c r="N22" s="129"/>
      <c r="O22" s="129"/>
      <c r="P22" s="129"/>
      <c r="Q22" s="129"/>
      <c r="R22" s="129"/>
      <c r="S22" s="129"/>
      <c r="T22" s="129"/>
      <c r="U22" s="129"/>
      <c r="V22" s="129"/>
      <c r="W22" s="129"/>
      <c r="X22" s="129"/>
      <c r="Y22" s="129"/>
      <c r="Z22" s="129"/>
      <c r="AA22" s="129"/>
      <c r="AB22" s="129"/>
      <c r="AC22" s="129"/>
    </row>
    <row r="23" ht="15.75" customHeight="1">
      <c r="A23" s="479">
        <v>8.0</v>
      </c>
      <c r="B23" s="154" t="s">
        <v>1270</v>
      </c>
      <c r="C23" s="123"/>
      <c r="D23" s="419"/>
      <c r="E23" s="419"/>
      <c r="F23" s="419"/>
      <c r="G23" s="100"/>
      <c r="H23" s="100"/>
      <c r="I23" s="147"/>
      <c r="J23" s="284"/>
      <c r="K23" s="129"/>
      <c r="L23" s="129"/>
      <c r="M23" s="129"/>
      <c r="N23" s="129"/>
      <c r="O23" s="129"/>
      <c r="P23" s="129"/>
      <c r="Q23" s="129"/>
      <c r="R23" s="129"/>
      <c r="S23" s="129"/>
      <c r="T23" s="129"/>
      <c r="U23" s="129"/>
      <c r="V23" s="129"/>
      <c r="W23" s="129"/>
      <c r="X23" s="129"/>
      <c r="Y23" s="129"/>
      <c r="Z23" s="129"/>
      <c r="AA23" s="129"/>
      <c r="AB23" s="129"/>
      <c r="AC23" s="129"/>
    </row>
    <row r="24" ht="15.75" customHeight="1">
      <c r="A24" s="479"/>
      <c r="B24" s="145"/>
      <c r="C24" s="123"/>
      <c r="D24" s="419"/>
      <c r="E24" s="419"/>
      <c r="F24" s="419"/>
      <c r="G24" s="100"/>
      <c r="H24" s="100"/>
      <c r="I24" s="147"/>
      <c r="J24" s="284"/>
      <c r="K24" s="129"/>
      <c r="L24" s="129"/>
      <c r="M24" s="129"/>
      <c r="N24" s="129"/>
      <c r="O24" s="129"/>
      <c r="P24" s="129"/>
      <c r="Q24" s="129"/>
      <c r="R24" s="129"/>
      <c r="S24" s="129"/>
      <c r="T24" s="129"/>
      <c r="U24" s="129"/>
      <c r="V24" s="129"/>
      <c r="W24" s="129"/>
      <c r="X24" s="129"/>
      <c r="Y24" s="129"/>
      <c r="Z24" s="129"/>
      <c r="AA24" s="129"/>
      <c r="AB24" s="129"/>
      <c r="AC24" s="129"/>
    </row>
    <row r="25" ht="15.75" customHeight="1">
      <c r="A25" s="479">
        <v>9.0</v>
      </c>
      <c r="B25" s="61" t="s">
        <v>1271</v>
      </c>
      <c r="C25" s="123"/>
      <c r="D25" s="419"/>
      <c r="E25" s="419"/>
      <c r="F25" s="419"/>
      <c r="G25" s="100"/>
      <c r="H25" s="100"/>
      <c r="I25" s="147"/>
      <c r="J25" s="284"/>
      <c r="K25" s="129"/>
      <c r="L25" s="129"/>
      <c r="M25" s="129"/>
      <c r="N25" s="129"/>
      <c r="O25" s="129"/>
      <c r="P25" s="129"/>
      <c r="Q25" s="129"/>
      <c r="R25" s="129"/>
      <c r="S25" s="129"/>
      <c r="T25" s="129"/>
      <c r="U25" s="129"/>
      <c r="V25" s="129"/>
      <c r="W25" s="129"/>
      <c r="X25" s="129"/>
      <c r="Y25" s="129"/>
      <c r="Z25" s="129"/>
      <c r="AA25" s="129"/>
      <c r="AB25" s="129"/>
      <c r="AC25" s="129"/>
    </row>
    <row r="26" ht="15.75" customHeight="1">
      <c r="A26" s="479"/>
      <c r="B26" s="53" t="s">
        <v>1272</v>
      </c>
      <c r="C26" s="123"/>
      <c r="D26" s="419"/>
      <c r="E26" s="419"/>
      <c r="F26" s="419"/>
      <c r="G26" s="100"/>
      <c r="H26" s="100"/>
      <c r="I26" s="147"/>
      <c r="J26" s="284"/>
      <c r="K26" s="129"/>
      <c r="L26" s="129"/>
      <c r="M26" s="129"/>
      <c r="N26" s="129"/>
      <c r="O26" s="129"/>
      <c r="P26" s="129"/>
      <c r="Q26" s="129"/>
      <c r="R26" s="129"/>
      <c r="S26" s="129"/>
      <c r="T26" s="129"/>
      <c r="U26" s="129"/>
      <c r="V26" s="129"/>
      <c r="W26" s="129"/>
      <c r="X26" s="129"/>
      <c r="Y26" s="129"/>
      <c r="Z26" s="129"/>
      <c r="AA26" s="129"/>
      <c r="AB26" s="129"/>
      <c r="AC26" s="129"/>
    </row>
    <row r="27" ht="15.75" customHeight="1">
      <c r="A27" s="479" t="s">
        <v>51</v>
      </c>
      <c r="B27" s="154" t="s">
        <v>1273</v>
      </c>
      <c r="C27" s="123" t="s">
        <v>71</v>
      </c>
      <c r="D27" s="419">
        <v>1.0</v>
      </c>
      <c r="E27" s="419"/>
      <c r="F27" s="419"/>
      <c r="G27" s="100">
        <f t="shared" ref="G27:G44" si="7">+N(E27)*N($D27)</f>
        <v>0</v>
      </c>
      <c r="H27" s="100">
        <f t="shared" ref="H27:H44" si="8">F27*D27</f>
        <v>0</v>
      </c>
      <c r="I27" s="147">
        <f t="shared" ref="I27:I44" si="9">SUM(G27:H27)</f>
        <v>0</v>
      </c>
      <c r="J27" s="284"/>
      <c r="K27" s="129"/>
      <c r="L27" s="129"/>
      <c r="M27" s="129"/>
      <c r="N27" s="129"/>
      <c r="O27" s="129"/>
      <c r="P27" s="129"/>
      <c r="Q27" s="129"/>
      <c r="R27" s="129"/>
      <c r="S27" s="129"/>
      <c r="T27" s="129"/>
      <c r="U27" s="129"/>
      <c r="V27" s="129"/>
      <c r="W27" s="129"/>
      <c r="X27" s="129"/>
      <c r="Y27" s="129"/>
      <c r="Z27" s="129"/>
      <c r="AA27" s="129"/>
      <c r="AB27" s="129"/>
      <c r="AC27" s="129"/>
    </row>
    <row r="28" ht="15.75" customHeight="1">
      <c r="A28" s="479" t="s">
        <v>53</v>
      </c>
      <c r="B28" s="154" t="s">
        <v>1274</v>
      </c>
      <c r="C28" s="123" t="s">
        <v>71</v>
      </c>
      <c r="D28" s="419">
        <v>1.0</v>
      </c>
      <c r="E28" s="419"/>
      <c r="F28" s="419"/>
      <c r="G28" s="100">
        <f t="shared" si="7"/>
        <v>0</v>
      </c>
      <c r="H28" s="100">
        <f t="shared" si="8"/>
        <v>0</v>
      </c>
      <c r="I28" s="147">
        <f t="shared" si="9"/>
        <v>0</v>
      </c>
      <c r="J28" s="284"/>
      <c r="K28" s="129"/>
      <c r="L28" s="129"/>
      <c r="M28" s="129"/>
      <c r="N28" s="129"/>
      <c r="O28" s="129"/>
      <c r="P28" s="129"/>
      <c r="Q28" s="129"/>
      <c r="R28" s="129"/>
      <c r="S28" s="129"/>
      <c r="T28" s="129"/>
      <c r="U28" s="129"/>
      <c r="V28" s="129"/>
      <c r="W28" s="129"/>
      <c r="X28" s="129"/>
      <c r="Y28" s="129"/>
      <c r="Z28" s="129"/>
      <c r="AA28" s="129"/>
      <c r="AB28" s="129"/>
      <c r="AC28" s="129"/>
    </row>
    <row r="29" ht="15.75" customHeight="1">
      <c r="A29" s="479" t="s">
        <v>55</v>
      </c>
      <c r="B29" s="154" t="s">
        <v>1275</v>
      </c>
      <c r="C29" s="123" t="s">
        <v>71</v>
      </c>
      <c r="D29" s="419">
        <v>1.0</v>
      </c>
      <c r="E29" s="419"/>
      <c r="F29" s="419"/>
      <c r="G29" s="100">
        <f t="shared" si="7"/>
        <v>0</v>
      </c>
      <c r="H29" s="100">
        <f t="shared" si="8"/>
        <v>0</v>
      </c>
      <c r="I29" s="147">
        <f t="shared" si="9"/>
        <v>0</v>
      </c>
      <c r="J29" s="284"/>
      <c r="K29" s="129"/>
      <c r="L29" s="129"/>
      <c r="M29" s="129"/>
      <c r="N29" s="129"/>
      <c r="O29" s="129"/>
      <c r="P29" s="129"/>
      <c r="Q29" s="129"/>
      <c r="R29" s="129"/>
      <c r="S29" s="129"/>
      <c r="T29" s="129"/>
      <c r="U29" s="129"/>
      <c r="V29" s="129"/>
      <c r="W29" s="129"/>
      <c r="X29" s="129"/>
      <c r="Y29" s="129"/>
      <c r="Z29" s="129"/>
      <c r="AA29" s="129"/>
      <c r="AB29" s="129"/>
      <c r="AC29" s="129"/>
    </row>
    <row r="30" ht="15.75" customHeight="1">
      <c r="A30" s="479" t="s">
        <v>57</v>
      </c>
      <c r="B30" s="154" t="s">
        <v>1276</v>
      </c>
      <c r="C30" s="123" t="s">
        <v>71</v>
      </c>
      <c r="D30" s="419">
        <v>1.0</v>
      </c>
      <c r="E30" s="419"/>
      <c r="F30" s="419"/>
      <c r="G30" s="100">
        <f t="shared" si="7"/>
        <v>0</v>
      </c>
      <c r="H30" s="100">
        <f t="shared" si="8"/>
        <v>0</v>
      </c>
      <c r="I30" s="147">
        <f t="shared" si="9"/>
        <v>0</v>
      </c>
      <c r="J30" s="284"/>
      <c r="K30" s="129"/>
      <c r="L30" s="129"/>
      <c r="M30" s="129"/>
      <c r="N30" s="129"/>
      <c r="O30" s="129"/>
      <c r="P30" s="129"/>
      <c r="Q30" s="129"/>
      <c r="R30" s="129"/>
      <c r="S30" s="129"/>
      <c r="T30" s="129"/>
      <c r="U30" s="129"/>
      <c r="V30" s="129"/>
      <c r="W30" s="129"/>
      <c r="X30" s="129"/>
      <c r="Y30" s="129"/>
      <c r="Z30" s="129"/>
      <c r="AA30" s="129"/>
      <c r="AB30" s="129"/>
      <c r="AC30" s="129"/>
    </row>
    <row r="31" ht="15.75" customHeight="1">
      <c r="A31" s="479" t="s">
        <v>59</v>
      </c>
      <c r="B31" s="154" t="s">
        <v>1277</v>
      </c>
      <c r="C31" s="123" t="s">
        <v>71</v>
      </c>
      <c r="D31" s="419">
        <v>1.0</v>
      </c>
      <c r="E31" s="419"/>
      <c r="F31" s="419"/>
      <c r="G31" s="100">
        <f t="shared" si="7"/>
        <v>0</v>
      </c>
      <c r="H31" s="100">
        <f t="shared" si="8"/>
        <v>0</v>
      </c>
      <c r="I31" s="147">
        <f t="shared" si="9"/>
        <v>0</v>
      </c>
      <c r="J31" s="284"/>
      <c r="K31" s="129"/>
      <c r="L31" s="129"/>
      <c r="M31" s="129"/>
      <c r="N31" s="129"/>
      <c r="O31" s="129"/>
      <c r="P31" s="129"/>
      <c r="Q31" s="129"/>
      <c r="R31" s="129"/>
      <c r="S31" s="129"/>
      <c r="T31" s="129"/>
      <c r="U31" s="129"/>
      <c r="V31" s="129"/>
      <c r="W31" s="129"/>
      <c r="X31" s="129"/>
      <c r="Y31" s="129"/>
      <c r="Z31" s="129"/>
      <c r="AA31" s="129"/>
      <c r="AB31" s="129"/>
      <c r="AC31" s="129"/>
    </row>
    <row r="32" ht="15.75" customHeight="1">
      <c r="A32" s="479" t="s">
        <v>204</v>
      </c>
      <c r="B32" s="154" t="s">
        <v>1278</v>
      </c>
      <c r="C32" s="123" t="s">
        <v>71</v>
      </c>
      <c r="D32" s="419">
        <v>1.0</v>
      </c>
      <c r="E32" s="419"/>
      <c r="F32" s="419"/>
      <c r="G32" s="100">
        <f t="shared" si="7"/>
        <v>0</v>
      </c>
      <c r="H32" s="100">
        <f t="shared" si="8"/>
        <v>0</v>
      </c>
      <c r="I32" s="147">
        <f t="shared" si="9"/>
        <v>0</v>
      </c>
      <c r="J32" s="284"/>
      <c r="K32" s="129"/>
      <c r="L32" s="129"/>
      <c r="M32" s="129"/>
      <c r="N32" s="129"/>
      <c r="O32" s="129"/>
      <c r="P32" s="129"/>
      <c r="Q32" s="129"/>
      <c r="R32" s="129"/>
      <c r="S32" s="129"/>
      <c r="T32" s="129"/>
      <c r="U32" s="129"/>
      <c r="V32" s="129"/>
      <c r="W32" s="129"/>
      <c r="X32" s="129"/>
      <c r="Y32" s="129"/>
      <c r="Z32" s="129"/>
      <c r="AA32" s="129"/>
      <c r="AB32" s="129"/>
      <c r="AC32" s="129"/>
    </row>
    <row r="33" ht="15.75" customHeight="1">
      <c r="A33" s="479" t="s">
        <v>240</v>
      </c>
      <c r="B33" s="154" t="s">
        <v>1279</v>
      </c>
      <c r="C33" s="123" t="s">
        <v>71</v>
      </c>
      <c r="D33" s="419">
        <v>1.0</v>
      </c>
      <c r="E33" s="419"/>
      <c r="F33" s="419"/>
      <c r="G33" s="100">
        <f t="shared" si="7"/>
        <v>0</v>
      </c>
      <c r="H33" s="100">
        <f t="shared" si="8"/>
        <v>0</v>
      </c>
      <c r="I33" s="147">
        <f t="shared" si="9"/>
        <v>0</v>
      </c>
      <c r="J33" s="284"/>
      <c r="K33" s="129"/>
      <c r="L33" s="129"/>
      <c r="M33" s="129"/>
      <c r="N33" s="129"/>
      <c r="O33" s="129"/>
      <c r="P33" s="129"/>
      <c r="Q33" s="129"/>
      <c r="R33" s="129"/>
      <c r="S33" s="129"/>
      <c r="T33" s="129"/>
      <c r="U33" s="129"/>
      <c r="V33" s="129"/>
      <c r="W33" s="129"/>
      <c r="X33" s="129"/>
      <c r="Y33" s="129"/>
      <c r="Z33" s="129"/>
      <c r="AA33" s="129"/>
      <c r="AB33" s="129"/>
      <c r="AC33" s="129"/>
    </row>
    <row r="34" ht="15.75" customHeight="1">
      <c r="A34" s="479" t="s">
        <v>242</v>
      </c>
      <c r="B34" s="154" t="s">
        <v>1280</v>
      </c>
      <c r="C34" s="123" t="s">
        <v>71</v>
      </c>
      <c r="D34" s="419">
        <v>1.0</v>
      </c>
      <c r="E34" s="419"/>
      <c r="F34" s="419"/>
      <c r="G34" s="100">
        <f t="shared" si="7"/>
        <v>0</v>
      </c>
      <c r="H34" s="100">
        <f t="shared" si="8"/>
        <v>0</v>
      </c>
      <c r="I34" s="147">
        <f t="shared" si="9"/>
        <v>0</v>
      </c>
      <c r="J34" s="284"/>
      <c r="K34" s="129"/>
      <c r="L34" s="129"/>
      <c r="M34" s="129"/>
      <c r="N34" s="129"/>
      <c r="O34" s="129"/>
      <c r="P34" s="129"/>
      <c r="Q34" s="129"/>
      <c r="R34" s="129"/>
      <c r="S34" s="129"/>
      <c r="T34" s="129"/>
      <c r="U34" s="129"/>
      <c r="V34" s="129"/>
      <c r="W34" s="129"/>
      <c r="X34" s="129"/>
      <c r="Y34" s="129"/>
      <c r="Z34" s="129"/>
      <c r="AA34" s="129"/>
      <c r="AB34" s="129"/>
      <c r="AC34" s="129"/>
    </row>
    <row r="35" ht="15.75" customHeight="1">
      <c r="A35" s="479" t="s">
        <v>244</v>
      </c>
      <c r="B35" s="154" t="s">
        <v>1281</v>
      </c>
      <c r="C35" s="123" t="s">
        <v>71</v>
      </c>
      <c r="D35" s="419">
        <v>1.0</v>
      </c>
      <c r="E35" s="419"/>
      <c r="F35" s="419"/>
      <c r="G35" s="100">
        <f t="shared" si="7"/>
        <v>0</v>
      </c>
      <c r="H35" s="100">
        <f t="shared" si="8"/>
        <v>0</v>
      </c>
      <c r="I35" s="147">
        <f t="shared" si="9"/>
        <v>0</v>
      </c>
      <c r="J35" s="284"/>
      <c r="K35" s="129"/>
      <c r="L35" s="129"/>
      <c r="M35" s="129"/>
      <c r="N35" s="129"/>
      <c r="O35" s="129"/>
      <c r="P35" s="129"/>
      <c r="Q35" s="129"/>
      <c r="R35" s="129"/>
      <c r="S35" s="129"/>
      <c r="T35" s="129"/>
      <c r="U35" s="129"/>
      <c r="V35" s="129"/>
      <c r="W35" s="129"/>
      <c r="X35" s="129"/>
      <c r="Y35" s="129"/>
      <c r="Z35" s="129"/>
      <c r="AA35" s="129"/>
      <c r="AB35" s="129"/>
      <c r="AC35" s="129"/>
    </row>
    <row r="36" ht="15.75" customHeight="1">
      <c r="A36" s="479" t="s">
        <v>246</v>
      </c>
      <c r="B36" s="154" t="s">
        <v>1282</v>
      </c>
      <c r="C36" s="123" t="s">
        <v>71</v>
      </c>
      <c r="D36" s="419">
        <v>1.0</v>
      </c>
      <c r="E36" s="419"/>
      <c r="F36" s="419"/>
      <c r="G36" s="100">
        <f t="shared" si="7"/>
        <v>0</v>
      </c>
      <c r="H36" s="100">
        <f t="shared" si="8"/>
        <v>0</v>
      </c>
      <c r="I36" s="147">
        <f t="shared" si="9"/>
        <v>0</v>
      </c>
      <c r="J36" s="284"/>
      <c r="K36" s="129"/>
      <c r="L36" s="129"/>
      <c r="M36" s="129"/>
      <c r="N36" s="129"/>
      <c r="O36" s="129"/>
      <c r="P36" s="129"/>
      <c r="Q36" s="129"/>
      <c r="R36" s="129"/>
      <c r="S36" s="129"/>
      <c r="T36" s="129"/>
      <c r="U36" s="129"/>
      <c r="V36" s="129"/>
      <c r="W36" s="129"/>
      <c r="X36" s="129"/>
      <c r="Y36" s="129"/>
      <c r="Z36" s="129"/>
      <c r="AA36" s="129"/>
      <c r="AB36" s="129"/>
      <c r="AC36" s="129"/>
    </row>
    <row r="37" ht="15.75" customHeight="1">
      <c r="A37" s="479" t="s">
        <v>570</v>
      </c>
      <c r="B37" s="154" t="s">
        <v>1283</v>
      </c>
      <c r="C37" s="123" t="s">
        <v>71</v>
      </c>
      <c r="D37" s="419">
        <v>1.0</v>
      </c>
      <c r="E37" s="419"/>
      <c r="F37" s="419"/>
      <c r="G37" s="100">
        <f t="shared" si="7"/>
        <v>0</v>
      </c>
      <c r="H37" s="100">
        <f t="shared" si="8"/>
        <v>0</v>
      </c>
      <c r="I37" s="147">
        <f t="shared" si="9"/>
        <v>0</v>
      </c>
      <c r="J37" s="284"/>
      <c r="K37" s="129"/>
      <c r="L37" s="129"/>
      <c r="M37" s="129"/>
      <c r="N37" s="129"/>
      <c r="O37" s="129"/>
      <c r="P37" s="129"/>
      <c r="Q37" s="129"/>
      <c r="R37" s="129"/>
      <c r="S37" s="129"/>
      <c r="T37" s="129"/>
      <c r="U37" s="129"/>
      <c r="V37" s="129"/>
      <c r="W37" s="129"/>
      <c r="X37" s="129"/>
      <c r="Y37" s="129"/>
      <c r="Z37" s="129"/>
      <c r="AA37" s="129"/>
      <c r="AB37" s="129"/>
      <c r="AC37" s="129"/>
    </row>
    <row r="38" ht="15.75" customHeight="1">
      <c r="A38" s="479" t="s">
        <v>572</v>
      </c>
      <c r="B38" s="154" t="s">
        <v>1284</v>
      </c>
      <c r="C38" s="123" t="s">
        <v>71</v>
      </c>
      <c r="D38" s="419">
        <v>1.0</v>
      </c>
      <c r="E38" s="419"/>
      <c r="F38" s="419"/>
      <c r="G38" s="100">
        <f t="shared" si="7"/>
        <v>0</v>
      </c>
      <c r="H38" s="100">
        <f t="shared" si="8"/>
        <v>0</v>
      </c>
      <c r="I38" s="147">
        <f t="shared" si="9"/>
        <v>0</v>
      </c>
      <c r="J38" s="284"/>
      <c r="K38" s="129"/>
      <c r="L38" s="129"/>
      <c r="M38" s="129"/>
      <c r="N38" s="129"/>
      <c r="O38" s="129"/>
      <c r="P38" s="129"/>
      <c r="Q38" s="129"/>
      <c r="R38" s="129"/>
      <c r="S38" s="129"/>
      <c r="T38" s="129"/>
      <c r="U38" s="129"/>
      <c r="V38" s="129"/>
      <c r="W38" s="129"/>
      <c r="X38" s="129"/>
      <c r="Y38" s="129"/>
      <c r="Z38" s="129"/>
      <c r="AA38" s="129"/>
      <c r="AB38" s="129"/>
      <c r="AC38" s="129"/>
    </row>
    <row r="39" ht="15.75" customHeight="1">
      <c r="A39" s="479" t="s">
        <v>574</v>
      </c>
      <c r="B39" s="154" t="s">
        <v>1285</v>
      </c>
      <c r="C39" s="123" t="s">
        <v>71</v>
      </c>
      <c r="D39" s="419">
        <v>1.0</v>
      </c>
      <c r="E39" s="419"/>
      <c r="F39" s="419"/>
      <c r="G39" s="100">
        <f t="shared" si="7"/>
        <v>0</v>
      </c>
      <c r="H39" s="100">
        <f t="shared" si="8"/>
        <v>0</v>
      </c>
      <c r="I39" s="147">
        <f t="shared" si="9"/>
        <v>0</v>
      </c>
      <c r="J39" s="284"/>
      <c r="K39" s="129"/>
      <c r="L39" s="129"/>
      <c r="M39" s="129"/>
      <c r="N39" s="129"/>
      <c r="O39" s="129"/>
      <c r="P39" s="129"/>
      <c r="Q39" s="129"/>
      <c r="R39" s="129"/>
      <c r="S39" s="129"/>
      <c r="T39" s="129"/>
      <c r="U39" s="129"/>
      <c r="V39" s="129"/>
      <c r="W39" s="129"/>
      <c r="X39" s="129"/>
      <c r="Y39" s="129"/>
      <c r="Z39" s="129"/>
      <c r="AA39" s="129"/>
      <c r="AB39" s="129"/>
      <c r="AC39" s="129"/>
    </row>
    <row r="40" ht="15.75" customHeight="1">
      <c r="A40" s="479" t="s">
        <v>576</v>
      </c>
      <c r="B40" s="154" t="s">
        <v>1286</v>
      </c>
      <c r="C40" s="123" t="s">
        <v>71</v>
      </c>
      <c r="D40" s="419">
        <v>1.0</v>
      </c>
      <c r="E40" s="419"/>
      <c r="F40" s="419"/>
      <c r="G40" s="100">
        <f t="shared" si="7"/>
        <v>0</v>
      </c>
      <c r="H40" s="100">
        <f t="shared" si="8"/>
        <v>0</v>
      </c>
      <c r="I40" s="147">
        <f t="shared" si="9"/>
        <v>0</v>
      </c>
      <c r="J40" s="284"/>
      <c r="K40" s="129"/>
      <c r="L40" s="129"/>
      <c r="M40" s="129"/>
      <c r="N40" s="129"/>
      <c r="O40" s="129"/>
      <c r="P40" s="129"/>
      <c r="Q40" s="129"/>
      <c r="R40" s="129"/>
      <c r="S40" s="129"/>
      <c r="T40" s="129"/>
      <c r="U40" s="129"/>
      <c r="V40" s="129"/>
      <c r="W40" s="129"/>
      <c r="X40" s="129"/>
      <c r="Y40" s="129"/>
      <c r="Z40" s="129"/>
      <c r="AA40" s="129"/>
      <c r="AB40" s="129"/>
      <c r="AC40" s="129"/>
    </row>
    <row r="41" ht="15.75" customHeight="1">
      <c r="A41" s="479" t="s">
        <v>578</v>
      </c>
      <c r="B41" s="154" t="s">
        <v>1287</v>
      </c>
      <c r="C41" s="123" t="s">
        <v>71</v>
      </c>
      <c r="D41" s="419">
        <v>1.0</v>
      </c>
      <c r="E41" s="419"/>
      <c r="F41" s="419"/>
      <c r="G41" s="100">
        <f t="shared" si="7"/>
        <v>0</v>
      </c>
      <c r="H41" s="100">
        <f t="shared" si="8"/>
        <v>0</v>
      </c>
      <c r="I41" s="147">
        <f t="shared" si="9"/>
        <v>0</v>
      </c>
      <c r="J41" s="284"/>
      <c r="K41" s="129"/>
      <c r="L41" s="129"/>
      <c r="M41" s="129"/>
      <c r="N41" s="129"/>
      <c r="O41" s="129"/>
      <c r="P41" s="129"/>
      <c r="Q41" s="129"/>
      <c r="R41" s="129"/>
      <c r="S41" s="129"/>
      <c r="T41" s="129"/>
      <c r="U41" s="129"/>
      <c r="V41" s="129"/>
      <c r="W41" s="129"/>
      <c r="X41" s="129"/>
      <c r="Y41" s="129"/>
      <c r="Z41" s="129"/>
      <c r="AA41" s="129"/>
      <c r="AB41" s="129"/>
      <c r="AC41" s="129"/>
    </row>
    <row r="42" ht="15.75" customHeight="1">
      <c r="A42" s="479" t="s">
        <v>580</v>
      </c>
      <c r="B42" s="154" t="s">
        <v>1288</v>
      </c>
      <c r="C42" s="123" t="s">
        <v>71</v>
      </c>
      <c r="D42" s="419">
        <v>1.0</v>
      </c>
      <c r="E42" s="419"/>
      <c r="F42" s="419"/>
      <c r="G42" s="100">
        <f t="shared" si="7"/>
        <v>0</v>
      </c>
      <c r="H42" s="100">
        <f t="shared" si="8"/>
        <v>0</v>
      </c>
      <c r="I42" s="147">
        <f t="shared" si="9"/>
        <v>0</v>
      </c>
      <c r="J42" s="284"/>
      <c r="K42" s="129"/>
      <c r="L42" s="129"/>
      <c r="M42" s="129"/>
      <c r="N42" s="129"/>
      <c r="O42" s="129"/>
      <c r="P42" s="129"/>
      <c r="Q42" s="129"/>
      <c r="R42" s="129"/>
      <c r="S42" s="129"/>
      <c r="T42" s="129"/>
      <c r="U42" s="129"/>
      <c r="V42" s="129"/>
      <c r="W42" s="129"/>
      <c r="X42" s="129"/>
      <c r="Y42" s="129"/>
      <c r="Z42" s="129"/>
      <c r="AA42" s="129"/>
      <c r="AB42" s="129"/>
      <c r="AC42" s="129"/>
    </row>
    <row r="43" ht="15.75" customHeight="1">
      <c r="A43" s="479" t="s">
        <v>582</v>
      </c>
      <c r="B43" s="154" t="s">
        <v>1289</v>
      </c>
      <c r="C43" s="123" t="s">
        <v>71</v>
      </c>
      <c r="D43" s="419">
        <v>1.0</v>
      </c>
      <c r="E43" s="419"/>
      <c r="F43" s="419"/>
      <c r="G43" s="100">
        <f t="shared" si="7"/>
        <v>0</v>
      </c>
      <c r="H43" s="100">
        <f t="shared" si="8"/>
        <v>0</v>
      </c>
      <c r="I43" s="147">
        <f t="shared" si="9"/>
        <v>0</v>
      </c>
      <c r="J43" s="284"/>
      <c r="K43" s="129"/>
      <c r="L43" s="129"/>
      <c r="M43" s="129"/>
      <c r="N43" s="129"/>
      <c r="O43" s="129"/>
      <c r="P43" s="129"/>
      <c r="Q43" s="129"/>
      <c r="R43" s="129"/>
      <c r="S43" s="129"/>
      <c r="T43" s="129"/>
      <c r="U43" s="129"/>
      <c r="V43" s="129"/>
      <c r="W43" s="129"/>
      <c r="X43" s="129"/>
      <c r="Y43" s="129"/>
      <c r="Z43" s="129"/>
      <c r="AA43" s="129"/>
      <c r="AB43" s="129"/>
      <c r="AC43" s="129"/>
    </row>
    <row r="44" ht="15.75" customHeight="1">
      <c r="A44" s="479" t="s">
        <v>584</v>
      </c>
      <c r="B44" s="154" t="s">
        <v>1290</v>
      </c>
      <c r="C44" s="123" t="s">
        <v>71</v>
      </c>
      <c r="D44" s="419">
        <v>1.0</v>
      </c>
      <c r="E44" s="419"/>
      <c r="F44" s="419"/>
      <c r="G44" s="100">
        <f t="shared" si="7"/>
        <v>0</v>
      </c>
      <c r="H44" s="100">
        <f t="shared" si="8"/>
        <v>0</v>
      </c>
      <c r="I44" s="147">
        <f t="shared" si="9"/>
        <v>0</v>
      </c>
      <c r="J44" s="284"/>
      <c r="K44" s="129"/>
      <c r="L44" s="129"/>
      <c r="M44" s="129"/>
      <c r="N44" s="129"/>
      <c r="O44" s="129"/>
      <c r="P44" s="129"/>
      <c r="Q44" s="129"/>
      <c r="R44" s="129"/>
      <c r="S44" s="129"/>
      <c r="T44" s="129"/>
      <c r="U44" s="129"/>
      <c r="V44" s="129"/>
      <c r="W44" s="129"/>
      <c r="X44" s="129"/>
      <c r="Y44" s="129"/>
      <c r="Z44" s="129"/>
      <c r="AA44" s="129"/>
      <c r="AB44" s="129"/>
      <c r="AC44" s="129"/>
    </row>
    <row r="45" ht="15.75" customHeight="1">
      <c r="A45" s="479"/>
      <c r="B45" s="154"/>
      <c r="C45" s="123"/>
      <c r="D45" s="419"/>
      <c r="E45" s="419"/>
      <c r="F45" s="419"/>
      <c r="G45" s="100"/>
      <c r="H45" s="100"/>
      <c r="I45" s="147"/>
      <c r="J45" s="284"/>
      <c r="K45" s="129"/>
      <c r="L45" s="129"/>
      <c r="M45" s="129"/>
      <c r="N45" s="129"/>
      <c r="O45" s="129"/>
      <c r="P45" s="129"/>
      <c r="Q45" s="129"/>
      <c r="R45" s="129"/>
      <c r="S45" s="129"/>
      <c r="T45" s="129"/>
      <c r="U45" s="129"/>
      <c r="V45" s="129"/>
      <c r="W45" s="129"/>
      <c r="X45" s="129"/>
      <c r="Y45" s="129"/>
      <c r="Z45" s="129"/>
      <c r="AA45" s="129"/>
      <c r="AB45" s="129"/>
      <c r="AC45" s="129"/>
    </row>
    <row r="46" ht="15.75" customHeight="1">
      <c r="A46" s="479">
        <v>10.0</v>
      </c>
      <c r="B46" s="154" t="s">
        <v>1291</v>
      </c>
      <c r="C46" s="123"/>
      <c r="D46" s="419"/>
      <c r="E46" s="419"/>
      <c r="F46" s="419"/>
      <c r="G46" s="100"/>
      <c r="H46" s="100"/>
      <c r="I46" s="147"/>
      <c r="J46" s="284"/>
      <c r="K46" s="129"/>
      <c r="L46" s="129"/>
      <c r="M46" s="129"/>
      <c r="N46" s="129"/>
      <c r="O46" s="129"/>
      <c r="P46" s="129"/>
      <c r="Q46" s="129"/>
      <c r="R46" s="129"/>
      <c r="S46" s="129"/>
      <c r="T46" s="129"/>
      <c r="U46" s="129"/>
      <c r="V46" s="129"/>
      <c r="W46" s="129"/>
      <c r="X46" s="129"/>
      <c r="Y46" s="129"/>
      <c r="Z46" s="129"/>
      <c r="AA46" s="129"/>
      <c r="AB46" s="129"/>
      <c r="AC46" s="129"/>
    </row>
    <row r="47" ht="15.75" customHeight="1">
      <c r="A47" s="479"/>
      <c r="B47" s="154" t="s">
        <v>1292</v>
      </c>
      <c r="C47" s="123"/>
      <c r="D47" s="419"/>
      <c r="E47" s="419"/>
      <c r="F47" s="419"/>
      <c r="G47" s="100"/>
      <c r="H47" s="100"/>
      <c r="I47" s="147"/>
      <c r="J47" s="284"/>
      <c r="K47" s="129"/>
      <c r="L47" s="129"/>
      <c r="M47" s="129"/>
      <c r="N47" s="129"/>
      <c r="O47" s="129"/>
      <c r="P47" s="129"/>
      <c r="Q47" s="129"/>
      <c r="R47" s="129"/>
      <c r="S47" s="129"/>
      <c r="T47" s="129"/>
      <c r="U47" s="129"/>
      <c r="V47" s="129"/>
      <c r="W47" s="129"/>
      <c r="X47" s="129"/>
      <c r="Y47" s="129"/>
      <c r="Z47" s="129"/>
      <c r="AA47" s="129"/>
      <c r="AB47" s="129"/>
      <c r="AC47" s="129"/>
    </row>
    <row r="48" ht="15.75" customHeight="1">
      <c r="A48" s="479" t="s">
        <v>51</v>
      </c>
      <c r="B48" s="145" t="s">
        <v>1293</v>
      </c>
      <c r="C48" s="123" t="s">
        <v>71</v>
      </c>
      <c r="D48" s="419"/>
      <c r="E48" s="419"/>
      <c r="F48" s="419"/>
      <c r="G48" s="100"/>
      <c r="H48" s="100"/>
      <c r="I48" s="147"/>
      <c r="J48" s="284"/>
      <c r="K48" s="129"/>
      <c r="L48" s="129"/>
      <c r="M48" s="129"/>
      <c r="N48" s="129"/>
      <c r="O48" s="129"/>
      <c r="P48" s="129"/>
      <c r="Q48" s="129"/>
      <c r="R48" s="129"/>
      <c r="S48" s="129"/>
      <c r="T48" s="129"/>
      <c r="U48" s="129"/>
      <c r="V48" s="129"/>
      <c r="W48" s="129"/>
      <c r="X48" s="129"/>
      <c r="Y48" s="129"/>
      <c r="Z48" s="129"/>
      <c r="AA48" s="129"/>
      <c r="AB48" s="129"/>
      <c r="AC48" s="129"/>
    </row>
    <row r="49" ht="15.75" customHeight="1">
      <c r="A49" s="479" t="s">
        <v>53</v>
      </c>
      <c r="B49" s="145" t="s">
        <v>1294</v>
      </c>
      <c r="C49" s="123" t="s">
        <v>71</v>
      </c>
      <c r="D49" s="419">
        <v>6.0</v>
      </c>
      <c r="E49" s="419"/>
      <c r="F49" s="419"/>
      <c r="G49" s="100">
        <f>+N(E49)*N($D49)</f>
        <v>0</v>
      </c>
      <c r="H49" s="100">
        <f>F49*D49</f>
        <v>0</v>
      </c>
      <c r="I49" s="147">
        <f>SUM(G49:H49)</f>
        <v>0</v>
      </c>
      <c r="J49" s="284"/>
      <c r="K49" s="129"/>
      <c r="L49" s="129"/>
      <c r="M49" s="129"/>
      <c r="N49" s="129"/>
      <c r="O49" s="129"/>
      <c r="P49" s="129"/>
      <c r="Q49" s="129"/>
      <c r="R49" s="129"/>
      <c r="S49" s="129"/>
      <c r="T49" s="129"/>
      <c r="U49" s="129"/>
      <c r="V49" s="129"/>
      <c r="W49" s="129"/>
      <c r="X49" s="129"/>
      <c r="Y49" s="129"/>
      <c r="Z49" s="129"/>
      <c r="AA49" s="129"/>
      <c r="AB49" s="129"/>
      <c r="AC49" s="129"/>
    </row>
    <row r="50" ht="15.75" customHeight="1">
      <c r="A50" s="479" t="s">
        <v>55</v>
      </c>
      <c r="B50" s="145" t="s">
        <v>1295</v>
      </c>
      <c r="C50" s="123" t="s">
        <v>71</v>
      </c>
      <c r="D50" s="419"/>
      <c r="E50" s="419"/>
      <c r="F50" s="419"/>
      <c r="G50" s="100"/>
      <c r="H50" s="100"/>
      <c r="I50" s="147"/>
      <c r="J50" s="284"/>
      <c r="K50" s="129"/>
      <c r="L50" s="129"/>
      <c r="M50" s="129"/>
      <c r="N50" s="129"/>
      <c r="O50" s="129"/>
      <c r="P50" s="129"/>
      <c r="Q50" s="129"/>
      <c r="R50" s="129"/>
      <c r="S50" s="129"/>
      <c r="T50" s="129"/>
      <c r="U50" s="129"/>
      <c r="V50" s="129"/>
      <c r="W50" s="129"/>
      <c r="X50" s="129"/>
      <c r="Y50" s="129"/>
      <c r="Z50" s="129"/>
      <c r="AA50" s="129"/>
      <c r="AB50" s="129"/>
      <c r="AC50" s="129"/>
    </row>
    <row r="51" ht="15.75" customHeight="1">
      <c r="A51" s="479"/>
      <c r="B51" s="154"/>
      <c r="C51" s="123"/>
      <c r="D51" s="419"/>
      <c r="E51" s="419"/>
      <c r="F51" s="419"/>
      <c r="G51" s="100"/>
      <c r="H51" s="100"/>
      <c r="I51" s="147"/>
      <c r="J51" s="284"/>
      <c r="K51" s="129"/>
      <c r="L51" s="129"/>
      <c r="M51" s="129"/>
      <c r="N51" s="129"/>
      <c r="O51" s="129"/>
      <c r="P51" s="129"/>
      <c r="Q51" s="129"/>
      <c r="R51" s="129"/>
      <c r="S51" s="129"/>
      <c r="T51" s="129"/>
      <c r="U51" s="129"/>
      <c r="V51" s="129"/>
      <c r="W51" s="129"/>
      <c r="X51" s="129"/>
      <c r="Y51" s="129"/>
      <c r="Z51" s="129"/>
      <c r="AA51" s="129"/>
      <c r="AB51" s="129"/>
      <c r="AC51" s="129"/>
    </row>
    <row r="52" ht="15.75" customHeight="1">
      <c r="A52" s="479">
        <v>11.0</v>
      </c>
      <c r="B52" s="53" t="s">
        <v>1296</v>
      </c>
      <c r="C52" s="123"/>
      <c r="D52" s="419"/>
      <c r="E52" s="419"/>
      <c r="F52" s="419"/>
      <c r="G52" s="100"/>
      <c r="H52" s="100"/>
      <c r="I52" s="147"/>
      <c r="J52" s="284"/>
      <c r="K52" s="129"/>
      <c r="L52" s="129"/>
      <c r="M52" s="129"/>
      <c r="N52" s="129"/>
      <c r="O52" s="129"/>
      <c r="P52" s="129"/>
      <c r="Q52" s="129"/>
      <c r="R52" s="129"/>
      <c r="S52" s="129"/>
      <c r="T52" s="129"/>
      <c r="U52" s="129"/>
      <c r="V52" s="129"/>
      <c r="W52" s="129"/>
      <c r="X52" s="129"/>
      <c r="Y52" s="129"/>
      <c r="Z52" s="129"/>
      <c r="AA52" s="129"/>
      <c r="AB52" s="129"/>
      <c r="AC52" s="129"/>
    </row>
    <row r="53" ht="15.75" customHeight="1">
      <c r="A53" s="479" t="s">
        <v>51</v>
      </c>
      <c r="B53" s="53" t="s">
        <v>1297</v>
      </c>
      <c r="C53" s="123" t="s">
        <v>702</v>
      </c>
      <c r="D53" s="419">
        <v>1.0</v>
      </c>
      <c r="E53" s="419"/>
      <c r="F53" s="419"/>
      <c r="G53" s="100">
        <f t="shared" ref="G53:G59" si="10">+N(E53)*N($D53)</f>
        <v>0</v>
      </c>
      <c r="H53" s="100">
        <f t="shared" ref="H53:H66" si="11">F53*D53</f>
        <v>0</v>
      </c>
      <c r="I53" s="147">
        <f t="shared" ref="I53:I66" si="12">SUM(G53:H53)</f>
        <v>0</v>
      </c>
      <c r="J53" s="284"/>
      <c r="K53" s="129"/>
      <c r="L53" s="129"/>
      <c r="M53" s="129"/>
      <c r="N53" s="129"/>
      <c r="O53" s="129"/>
      <c r="P53" s="129"/>
      <c r="Q53" s="129"/>
      <c r="R53" s="129"/>
      <c r="S53" s="129"/>
      <c r="T53" s="129"/>
      <c r="U53" s="129"/>
      <c r="V53" s="129"/>
      <c r="W53" s="129"/>
      <c r="X53" s="129"/>
      <c r="Y53" s="129"/>
      <c r="Z53" s="129"/>
      <c r="AA53" s="129"/>
      <c r="AB53" s="129"/>
      <c r="AC53" s="129"/>
    </row>
    <row r="54" ht="15.75" customHeight="1">
      <c r="A54" s="479" t="s">
        <v>53</v>
      </c>
      <c r="B54" s="53" t="s">
        <v>1298</v>
      </c>
      <c r="C54" s="123" t="s">
        <v>702</v>
      </c>
      <c r="D54" s="419">
        <v>18.0</v>
      </c>
      <c r="E54" s="419"/>
      <c r="F54" s="419"/>
      <c r="G54" s="100">
        <f t="shared" si="10"/>
        <v>0</v>
      </c>
      <c r="H54" s="100">
        <f t="shared" si="11"/>
        <v>0</v>
      </c>
      <c r="I54" s="147">
        <f t="shared" si="12"/>
        <v>0</v>
      </c>
      <c r="J54" s="284"/>
      <c r="K54" s="129"/>
      <c r="L54" s="129"/>
      <c r="M54" s="129"/>
      <c r="N54" s="129"/>
      <c r="O54" s="129"/>
      <c r="P54" s="129"/>
      <c r="Q54" s="129"/>
      <c r="R54" s="129"/>
      <c r="S54" s="129"/>
      <c r="T54" s="129"/>
      <c r="U54" s="129"/>
      <c r="V54" s="129"/>
      <c r="W54" s="129"/>
      <c r="X54" s="129"/>
      <c r="Y54" s="129"/>
      <c r="Z54" s="129"/>
      <c r="AA54" s="129"/>
      <c r="AB54" s="129"/>
      <c r="AC54" s="129"/>
    </row>
    <row r="55" ht="15.75" customHeight="1">
      <c r="A55" s="479" t="s">
        <v>55</v>
      </c>
      <c r="B55" s="154" t="s">
        <v>1299</v>
      </c>
      <c r="C55" s="123" t="s">
        <v>702</v>
      </c>
      <c r="D55" s="419">
        <v>18.0</v>
      </c>
      <c r="E55" s="419"/>
      <c r="F55" s="419"/>
      <c r="G55" s="100">
        <f t="shared" si="10"/>
        <v>0</v>
      </c>
      <c r="H55" s="100">
        <f t="shared" si="11"/>
        <v>0</v>
      </c>
      <c r="I55" s="147">
        <f t="shared" si="12"/>
        <v>0</v>
      </c>
      <c r="J55" s="284"/>
      <c r="K55" s="129"/>
      <c r="L55" s="129"/>
      <c r="M55" s="129"/>
      <c r="N55" s="129"/>
      <c r="O55" s="129"/>
      <c r="P55" s="129"/>
      <c r="Q55" s="129"/>
      <c r="R55" s="129"/>
      <c r="S55" s="129"/>
      <c r="T55" s="129"/>
      <c r="U55" s="129"/>
      <c r="V55" s="129"/>
      <c r="W55" s="129"/>
      <c r="X55" s="129"/>
      <c r="Y55" s="129"/>
      <c r="Z55" s="129"/>
      <c r="AA55" s="129"/>
      <c r="AB55" s="129"/>
      <c r="AC55" s="129"/>
    </row>
    <row r="56" ht="15.75" customHeight="1">
      <c r="A56" s="479" t="s">
        <v>57</v>
      </c>
      <c r="B56" s="53" t="s">
        <v>1300</v>
      </c>
      <c r="C56" s="123" t="s">
        <v>702</v>
      </c>
      <c r="D56" s="419">
        <v>12.0</v>
      </c>
      <c r="E56" s="419"/>
      <c r="F56" s="419"/>
      <c r="G56" s="100">
        <f t="shared" si="10"/>
        <v>0</v>
      </c>
      <c r="H56" s="100">
        <f t="shared" si="11"/>
        <v>0</v>
      </c>
      <c r="I56" s="147">
        <f t="shared" si="12"/>
        <v>0</v>
      </c>
      <c r="J56" s="284"/>
      <c r="K56" s="129"/>
      <c r="L56" s="129"/>
      <c r="M56" s="129"/>
      <c r="N56" s="129"/>
      <c r="O56" s="129"/>
      <c r="P56" s="129"/>
      <c r="Q56" s="129"/>
      <c r="R56" s="129"/>
      <c r="S56" s="129"/>
      <c r="T56" s="129"/>
      <c r="U56" s="129"/>
      <c r="V56" s="129"/>
      <c r="W56" s="129"/>
      <c r="X56" s="129"/>
      <c r="Y56" s="129"/>
      <c r="Z56" s="129"/>
      <c r="AA56" s="129"/>
      <c r="AB56" s="129"/>
      <c r="AC56" s="129"/>
    </row>
    <row r="57" ht="15.75" customHeight="1">
      <c r="A57" s="479" t="s">
        <v>59</v>
      </c>
      <c r="B57" s="154" t="s">
        <v>1301</v>
      </c>
      <c r="C57" s="123" t="s">
        <v>702</v>
      </c>
      <c r="D57" s="419">
        <v>1.0</v>
      </c>
      <c r="E57" s="419"/>
      <c r="F57" s="419"/>
      <c r="G57" s="100">
        <f t="shared" si="10"/>
        <v>0</v>
      </c>
      <c r="H57" s="100">
        <f t="shared" si="11"/>
        <v>0</v>
      </c>
      <c r="I57" s="147">
        <f t="shared" si="12"/>
        <v>0</v>
      </c>
      <c r="J57" s="284"/>
      <c r="K57" s="129"/>
      <c r="L57" s="129"/>
      <c r="M57" s="129"/>
      <c r="N57" s="129"/>
      <c r="O57" s="129"/>
      <c r="P57" s="129"/>
      <c r="Q57" s="129"/>
      <c r="R57" s="129"/>
      <c r="S57" s="129"/>
      <c r="T57" s="129"/>
      <c r="U57" s="129"/>
      <c r="V57" s="129"/>
      <c r="W57" s="129"/>
      <c r="X57" s="129"/>
      <c r="Y57" s="129"/>
      <c r="Z57" s="129"/>
      <c r="AA57" s="129"/>
      <c r="AB57" s="129"/>
      <c r="AC57" s="129"/>
    </row>
    <row r="58" ht="15.75" customHeight="1">
      <c r="A58" s="479" t="s">
        <v>204</v>
      </c>
      <c r="B58" s="154" t="s">
        <v>1302</v>
      </c>
      <c r="C58" s="123" t="s">
        <v>702</v>
      </c>
      <c r="D58" s="419">
        <v>12.0</v>
      </c>
      <c r="E58" s="419"/>
      <c r="F58" s="419"/>
      <c r="G58" s="100">
        <f t="shared" si="10"/>
        <v>0</v>
      </c>
      <c r="H58" s="100">
        <f t="shared" si="11"/>
        <v>0</v>
      </c>
      <c r="I58" s="147">
        <f t="shared" si="12"/>
        <v>0</v>
      </c>
      <c r="J58" s="284"/>
      <c r="K58" s="129"/>
      <c r="L58" s="129"/>
      <c r="M58" s="129"/>
      <c r="N58" s="129"/>
      <c r="O58" s="129"/>
      <c r="P58" s="129"/>
      <c r="Q58" s="129"/>
      <c r="R58" s="129"/>
      <c r="S58" s="129"/>
      <c r="T58" s="129"/>
      <c r="U58" s="129"/>
      <c r="V58" s="129"/>
      <c r="W58" s="129"/>
      <c r="X58" s="129"/>
      <c r="Y58" s="129"/>
      <c r="Z58" s="129"/>
      <c r="AA58" s="129"/>
      <c r="AB58" s="129"/>
      <c r="AC58" s="129"/>
    </row>
    <row r="59" ht="15.75" customHeight="1">
      <c r="A59" s="479" t="s">
        <v>240</v>
      </c>
      <c r="B59" s="154" t="s">
        <v>1303</v>
      </c>
      <c r="C59" s="123" t="s">
        <v>702</v>
      </c>
      <c r="D59" s="419">
        <v>14.0</v>
      </c>
      <c r="E59" s="419"/>
      <c r="F59" s="419"/>
      <c r="G59" s="100">
        <f t="shared" si="10"/>
        <v>0</v>
      </c>
      <c r="H59" s="100">
        <f t="shared" si="11"/>
        <v>0</v>
      </c>
      <c r="I59" s="147">
        <f t="shared" si="12"/>
        <v>0</v>
      </c>
      <c r="J59" s="284"/>
      <c r="K59" s="129"/>
      <c r="L59" s="129"/>
      <c r="M59" s="129"/>
      <c r="N59" s="129"/>
      <c r="O59" s="129"/>
      <c r="P59" s="129"/>
      <c r="Q59" s="129"/>
      <c r="R59" s="129"/>
      <c r="S59" s="129"/>
      <c r="T59" s="129"/>
      <c r="U59" s="129"/>
      <c r="V59" s="129"/>
      <c r="W59" s="129"/>
      <c r="X59" s="129"/>
      <c r="Y59" s="129"/>
      <c r="Z59" s="129"/>
      <c r="AA59" s="129"/>
      <c r="AB59" s="129"/>
      <c r="AC59" s="129"/>
    </row>
    <row r="60" ht="15.75" customHeight="1">
      <c r="A60" s="479" t="s">
        <v>242</v>
      </c>
      <c r="B60" s="154" t="s">
        <v>1304</v>
      </c>
      <c r="C60" s="123" t="s">
        <v>702</v>
      </c>
      <c r="D60" s="419"/>
      <c r="E60" s="419"/>
      <c r="F60" s="419"/>
      <c r="G60" s="100"/>
      <c r="H60" s="100">
        <f t="shared" si="11"/>
        <v>0</v>
      </c>
      <c r="I60" s="147">
        <f t="shared" si="12"/>
        <v>0</v>
      </c>
      <c r="J60" s="284"/>
      <c r="K60" s="129"/>
      <c r="L60" s="129"/>
      <c r="M60" s="129"/>
      <c r="N60" s="129"/>
      <c r="O60" s="129"/>
      <c r="P60" s="129"/>
      <c r="Q60" s="129"/>
      <c r="R60" s="129"/>
      <c r="S60" s="129"/>
      <c r="T60" s="129"/>
      <c r="U60" s="129"/>
      <c r="V60" s="129"/>
      <c r="W60" s="129"/>
      <c r="X60" s="129"/>
      <c r="Y60" s="129"/>
      <c r="Z60" s="129"/>
      <c r="AA60" s="129"/>
      <c r="AB60" s="129"/>
      <c r="AC60" s="129"/>
    </row>
    <row r="61" ht="15.75" customHeight="1">
      <c r="A61" s="479" t="s">
        <v>244</v>
      </c>
      <c r="B61" s="154" t="s">
        <v>1305</v>
      </c>
      <c r="C61" s="123" t="s">
        <v>702</v>
      </c>
      <c r="D61" s="419">
        <v>24.0</v>
      </c>
      <c r="E61" s="419"/>
      <c r="F61" s="419"/>
      <c r="G61" s="100">
        <f>+N(E61)*N($D61)</f>
        <v>0</v>
      </c>
      <c r="H61" s="100">
        <f t="shared" si="11"/>
        <v>0</v>
      </c>
      <c r="I61" s="147">
        <f t="shared" si="12"/>
        <v>0</v>
      </c>
      <c r="J61" s="284"/>
      <c r="K61" s="129"/>
      <c r="L61" s="129"/>
      <c r="M61" s="129"/>
      <c r="N61" s="129"/>
      <c r="O61" s="129"/>
      <c r="P61" s="129"/>
      <c r="Q61" s="129"/>
      <c r="R61" s="129"/>
      <c r="S61" s="129"/>
      <c r="T61" s="129"/>
      <c r="U61" s="129"/>
      <c r="V61" s="129"/>
      <c r="W61" s="129"/>
      <c r="X61" s="129"/>
      <c r="Y61" s="129"/>
      <c r="Z61" s="129"/>
      <c r="AA61" s="129"/>
      <c r="AB61" s="129"/>
      <c r="AC61" s="129"/>
    </row>
    <row r="62" ht="15.75" customHeight="1">
      <c r="A62" s="479" t="s">
        <v>246</v>
      </c>
      <c r="B62" s="154" t="s">
        <v>1306</v>
      </c>
      <c r="C62" s="123" t="s">
        <v>702</v>
      </c>
      <c r="D62" s="419"/>
      <c r="E62" s="419"/>
      <c r="F62" s="419"/>
      <c r="G62" s="100"/>
      <c r="H62" s="100">
        <f t="shared" si="11"/>
        <v>0</v>
      </c>
      <c r="I62" s="147">
        <f t="shared" si="12"/>
        <v>0</v>
      </c>
      <c r="J62" s="284"/>
      <c r="K62" s="129"/>
      <c r="L62" s="129"/>
      <c r="M62" s="129"/>
      <c r="N62" s="129"/>
      <c r="O62" s="129"/>
      <c r="P62" s="129"/>
      <c r="Q62" s="129"/>
      <c r="R62" s="129"/>
      <c r="S62" s="129"/>
      <c r="T62" s="129"/>
      <c r="U62" s="129"/>
      <c r="V62" s="129"/>
      <c r="W62" s="129"/>
      <c r="X62" s="129"/>
      <c r="Y62" s="129"/>
      <c r="Z62" s="129"/>
      <c r="AA62" s="129"/>
      <c r="AB62" s="129"/>
      <c r="AC62" s="129"/>
    </row>
    <row r="63" ht="15.75" customHeight="1">
      <c r="A63" s="479" t="s">
        <v>570</v>
      </c>
      <c r="B63" s="154" t="s">
        <v>1307</v>
      </c>
      <c r="C63" s="123" t="s">
        <v>702</v>
      </c>
      <c r="D63" s="419">
        <v>6.0</v>
      </c>
      <c r="E63" s="419"/>
      <c r="F63" s="419"/>
      <c r="G63" s="100">
        <f>+N(E63)*N($D63)</f>
        <v>0</v>
      </c>
      <c r="H63" s="100">
        <f t="shared" si="11"/>
        <v>0</v>
      </c>
      <c r="I63" s="147">
        <f t="shared" si="12"/>
        <v>0</v>
      </c>
      <c r="J63" s="284"/>
      <c r="K63" s="129"/>
      <c r="L63" s="129"/>
      <c r="M63" s="129"/>
      <c r="N63" s="129"/>
      <c r="O63" s="129"/>
      <c r="P63" s="129"/>
      <c r="Q63" s="129"/>
      <c r="R63" s="129"/>
      <c r="S63" s="129"/>
      <c r="T63" s="129"/>
      <c r="U63" s="129"/>
      <c r="V63" s="129"/>
      <c r="W63" s="129"/>
      <c r="X63" s="129"/>
      <c r="Y63" s="129"/>
      <c r="Z63" s="129"/>
      <c r="AA63" s="129"/>
      <c r="AB63" s="129"/>
      <c r="AC63" s="129"/>
    </row>
    <row r="64" ht="15.75" customHeight="1">
      <c r="A64" s="479" t="s">
        <v>574</v>
      </c>
      <c r="B64" s="154" t="s">
        <v>1308</v>
      </c>
      <c r="C64" s="123" t="s">
        <v>702</v>
      </c>
      <c r="D64" s="419"/>
      <c r="E64" s="419"/>
      <c r="F64" s="419"/>
      <c r="G64" s="100"/>
      <c r="H64" s="100">
        <f t="shared" si="11"/>
        <v>0</v>
      </c>
      <c r="I64" s="147">
        <f t="shared" si="12"/>
        <v>0</v>
      </c>
      <c r="J64" s="284"/>
      <c r="K64" s="129"/>
      <c r="L64" s="129"/>
      <c r="M64" s="129"/>
      <c r="N64" s="129"/>
      <c r="O64" s="129"/>
      <c r="P64" s="129"/>
      <c r="Q64" s="129"/>
      <c r="R64" s="129"/>
      <c r="S64" s="129"/>
      <c r="T64" s="129"/>
      <c r="U64" s="129"/>
      <c r="V64" s="129"/>
      <c r="W64" s="129"/>
      <c r="X64" s="129"/>
      <c r="Y64" s="129"/>
      <c r="Z64" s="129"/>
      <c r="AA64" s="129"/>
      <c r="AB64" s="129"/>
      <c r="AC64" s="129"/>
    </row>
    <row r="65" ht="15.75" customHeight="1">
      <c r="A65" s="479" t="s">
        <v>576</v>
      </c>
      <c r="B65" s="154" t="s">
        <v>1309</v>
      </c>
      <c r="C65" s="123" t="s">
        <v>702</v>
      </c>
      <c r="D65" s="419">
        <v>14.0</v>
      </c>
      <c r="E65" s="419"/>
      <c r="F65" s="419"/>
      <c r="G65" s="100">
        <f>+N(E65)*N($D65)</f>
        <v>0</v>
      </c>
      <c r="H65" s="100">
        <f t="shared" si="11"/>
        <v>0</v>
      </c>
      <c r="I65" s="147">
        <f t="shared" si="12"/>
        <v>0</v>
      </c>
      <c r="J65" s="284"/>
      <c r="K65" s="129"/>
      <c r="L65" s="129"/>
      <c r="M65" s="129"/>
      <c r="N65" s="129"/>
      <c r="O65" s="129"/>
      <c r="P65" s="129"/>
      <c r="Q65" s="129"/>
      <c r="R65" s="129"/>
      <c r="S65" s="129"/>
      <c r="T65" s="129"/>
      <c r="U65" s="129"/>
      <c r="V65" s="129"/>
      <c r="W65" s="129"/>
      <c r="X65" s="129"/>
      <c r="Y65" s="129"/>
      <c r="Z65" s="129"/>
      <c r="AA65" s="129"/>
      <c r="AB65" s="129"/>
      <c r="AC65" s="129"/>
    </row>
    <row r="66" ht="15.75" customHeight="1">
      <c r="A66" s="479">
        <v>0.0</v>
      </c>
      <c r="B66" s="154" t="s">
        <v>1310</v>
      </c>
      <c r="C66" s="123" t="s">
        <v>702</v>
      </c>
      <c r="D66" s="419"/>
      <c r="E66" s="419"/>
      <c r="F66" s="419"/>
      <c r="G66" s="100"/>
      <c r="H66" s="100">
        <f t="shared" si="11"/>
        <v>0</v>
      </c>
      <c r="I66" s="147">
        <f t="shared" si="12"/>
        <v>0</v>
      </c>
      <c r="J66" s="284"/>
      <c r="K66" s="129"/>
      <c r="L66" s="129"/>
      <c r="M66" s="129"/>
      <c r="N66" s="129"/>
      <c r="O66" s="129"/>
      <c r="P66" s="129"/>
      <c r="Q66" s="129"/>
      <c r="R66" s="129"/>
      <c r="S66" s="129"/>
      <c r="T66" s="129"/>
      <c r="U66" s="129"/>
      <c r="V66" s="129"/>
      <c r="W66" s="129"/>
      <c r="X66" s="129"/>
      <c r="Y66" s="129"/>
      <c r="Z66" s="129"/>
      <c r="AA66" s="129"/>
      <c r="AB66" s="129"/>
      <c r="AC66" s="129"/>
    </row>
    <row r="67" ht="15.75" customHeight="1">
      <c r="A67" s="479"/>
      <c r="B67" s="145"/>
      <c r="C67" s="123"/>
      <c r="D67" s="419"/>
      <c r="E67" s="419"/>
      <c r="F67" s="419"/>
      <c r="G67" s="100"/>
      <c r="H67" s="100"/>
      <c r="I67" s="147"/>
      <c r="J67" s="284"/>
      <c r="K67" s="129"/>
      <c r="L67" s="129"/>
      <c r="M67" s="129"/>
      <c r="N67" s="129"/>
      <c r="O67" s="129"/>
      <c r="P67" s="129"/>
      <c r="Q67" s="129"/>
      <c r="R67" s="129"/>
      <c r="S67" s="129"/>
      <c r="T67" s="129"/>
      <c r="U67" s="129"/>
      <c r="V67" s="129"/>
      <c r="W67" s="129"/>
      <c r="X67" s="129"/>
      <c r="Y67" s="129"/>
      <c r="Z67" s="129"/>
      <c r="AA67" s="129"/>
      <c r="AB67" s="129"/>
      <c r="AC67" s="129"/>
    </row>
    <row r="68" ht="15.75" customHeight="1">
      <c r="A68" s="479"/>
      <c r="B68" s="145" t="s">
        <v>1311</v>
      </c>
      <c r="C68" s="123"/>
      <c r="D68" s="419"/>
      <c r="E68" s="419"/>
      <c r="F68" s="419"/>
      <c r="G68" s="100"/>
      <c r="H68" s="100"/>
      <c r="I68" s="147"/>
      <c r="J68" s="284"/>
      <c r="K68" s="129"/>
      <c r="L68" s="129"/>
      <c r="M68" s="129"/>
      <c r="N68" s="129"/>
      <c r="O68" s="129"/>
      <c r="P68" s="129"/>
      <c r="Q68" s="129"/>
      <c r="R68" s="129"/>
      <c r="S68" s="129"/>
      <c r="T68" s="129"/>
      <c r="U68" s="129"/>
      <c r="V68" s="129"/>
      <c r="W68" s="129"/>
      <c r="X68" s="129"/>
      <c r="Y68" s="129"/>
      <c r="Z68" s="129"/>
      <c r="AA68" s="129"/>
      <c r="AB68" s="129"/>
      <c r="AC68" s="129"/>
    </row>
    <row r="69" ht="15.75" customHeight="1">
      <c r="A69" s="479">
        <v>12.0</v>
      </c>
      <c r="B69" s="53" t="s">
        <v>1312</v>
      </c>
      <c r="C69" s="123"/>
      <c r="D69" s="419"/>
      <c r="E69" s="419"/>
      <c r="F69" s="419"/>
      <c r="G69" s="100"/>
      <c r="H69" s="100"/>
      <c r="I69" s="147"/>
      <c r="J69" s="284"/>
      <c r="K69" s="129"/>
      <c r="L69" s="129"/>
      <c r="M69" s="129"/>
      <c r="N69" s="129"/>
      <c r="O69" s="129"/>
      <c r="P69" s="129"/>
      <c r="Q69" s="129"/>
      <c r="R69" s="129"/>
      <c r="S69" s="129"/>
      <c r="T69" s="129"/>
      <c r="U69" s="129"/>
      <c r="V69" s="129"/>
      <c r="W69" s="129"/>
      <c r="X69" s="129"/>
      <c r="Y69" s="129"/>
      <c r="Z69" s="129"/>
      <c r="AA69" s="129"/>
      <c r="AB69" s="129"/>
      <c r="AC69" s="129"/>
    </row>
    <row r="70" ht="15.75" customHeight="1">
      <c r="A70" s="479" t="s">
        <v>51</v>
      </c>
      <c r="B70" s="154" t="s">
        <v>1313</v>
      </c>
      <c r="C70" s="123" t="s">
        <v>408</v>
      </c>
      <c r="D70" s="419">
        <v>3500.0</v>
      </c>
      <c r="E70" s="419"/>
      <c r="F70" s="419"/>
      <c r="G70" s="100">
        <f t="shared" ref="G70:G73" si="13">+N(E70)*N($D70)</f>
        <v>0</v>
      </c>
      <c r="H70" s="100">
        <f t="shared" ref="H70:H73" si="14">F70*D70</f>
        <v>0</v>
      </c>
      <c r="I70" s="147">
        <f t="shared" ref="I70:I73" si="15">SUM(G70:H70)</f>
        <v>0</v>
      </c>
      <c r="J70" s="284"/>
      <c r="K70" s="129"/>
      <c r="L70" s="129"/>
      <c r="M70" s="129"/>
      <c r="N70" s="129"/>
      <c r="O70" s="129"/>
      <c r="P70" s="129"/>
      <c r="Q70" s="129"/>
      <c r="R70" s="129"/>
      <c r="S70" s="129"/>
      <c r="T70" s="129"/>
      <c r="U70" s="129"/>
      <c r="V70" s="129"/>
      <c r="W70" s="129"/>
      <c r="X70" s="129"/>
      <c r="Y70" s="129"/>
      <c r="Z70" s="129"/>
      <c r="AA70" s="129"/>
      <c r="AB70" s="129"/>
      <c r="AC70" s="129"/>
    </row>
    <row r="71" ht="15.75" customHeight="1">
      <c r="A71" s="479" t="s">
        <v>53</v>
      </c>
      <c r="B71" s="154" t="s">
        <v>1314</v>
      </c>
      <c r="C71" s="123" t="s">
        <v>408</v>
      </c>
      <c r="D71" s="419">
        <v>3000.0</v>
      </c>
      <c r="E71" s="419"/>
      <c r="F71" s="419"/>
      <c r="G71" s="100">
        <f t="shared" si="13"/>
        <v>0</v>
      </c>
      <c r="H71" s="100">
        <f t="shared" si="14"/>
        <v>0</v>
      </c>
      <c r="I71" s="147">
        <f t="shared" si="15"/>
        <v>0</v>
      </c>
      <c r="J71" s="284"/>
      <c r="K71" s="129"/>
      <c r="L71" s="129"/>
      <c r="M71" s="129"/>
      <c r="N71" s="129"/>
      <c r="O71" s="129"/>
      <c r="P71" s="129"/>
      <c r="Q71" s="129"/>
      <c r="R71" s="129"/>
      <c r="S71" s="129"/>
      <c r="T71" s="129"/>
      <c r="U71" s="129"/>
      <c r="V71" s="129"/>
      <c r="W71" s="129"/>
      <c r="X71" s="129"/>
      <c r="Y71" s="129"/>
      <c r="Z71" s="129"/>
      <c r="AA71" s="129"/>
      <c r="AB71" s="129"/>
      <c r="AC71" s="129"/>
    </row>
    <row r="72" ht="15.75" customHeight="1">
      <c r="A72" s="479" t="s">
        <v>55</v>
      </c>
      <c r="B72" s="154" t="s">
        <v>1315</v>
      </c>
      <c r="C72" s="123" t="s">
        <v>408</v>
      </c>
      <c r="D72" s="419">
        <v>220.0</v>
      </c>
      <c r="E72" s="419"/>
      <c r="F72" s="419"/>
      <c r="G72" s="100">
        <f t="shared" si="13"/>
        <v>0</v>
      </c>
      <c r="H72" s="100">
        <f t="shared" si="14"/>
        <v>0</v>
      </c>
      <c r="I72" s="147">
        <f t="shared" si="15"/>
        <v>0</v>
      </c>
      <c r="J72" s="284"/>
      <c r="K72" s="129"/>
      <c r="L72" s="129"/>
      <c r="M72" s="129"/>
      <c r="N72" s="129"/>
      <c r="O72" s="129"/>
      <c r="P72" s="129"/>
      <c r="Q72" s="129"/>
      <c r="R72" s="129"/>
      <c r="S72" s="129"/>
      <c r="T72" s="129"/>
      <c r="U72" s="129"/>
      <c r="V72" s="129"/>
      <c r="W72" s="129"/>
      <c r="X72" s="129"/>
      <c r="Y72" s="129"/>
      <c r="Z72" s="129"/>
      <c r="AA72" s="129"/>
      <c r="AB72" s="129"/>
      <c r="AC72" s="129"/>
    </row>
    <row r="73" ht="15.75" customHeight="1">
      <c r="A73" s="479" t="s">
        <v>57</v>
      </c>
      <c r="B73" s="154" t="s">
        <v>1316</v>
      </c>
      <c r="C73" s="123" t="s">
        <v>408</v>
      </c>
      <c r="D73" s="419">
        <v>1200.0</v>
      </c>
      <c r="E73" s="419"/>
      <c r="F73" s="419"/>
      <c r="G73" s="100">
        <f t="shared" si="13"/>
        <v>0</v>
      </c>
      <c r="H73" s="100">
        <f t="shared" si="14"/>
        <v>0</v>
      </c>
      <c r="I73" s="147">
        <f t="shared" si="15"/>
        <v>0</v>
      </c>
      <c r="J73" s="284"/>
      <c r="K73" s="129"/>
      <c r="L73" s="129"/>
      <c r="M73" s="129"/>
      <c r="N73" s="129"/>
      <c r="O73" s="129"/>
      <c r="P73" s="129"/>
      <c r="Q73" s="129"/>
      <c r="R73" s="129"/>
      <c r="S73" s="129"/>
      <c r="T73" s="129"/>
      <c r="U73" s="129"/>
      <c r="V73" s="129"/>
      <c r="W73" s="129"/>
      <c r="X73" s="129"/>
      <c r="Y73" s="129"/>
      <c r="Z73" s="129"/>
      <c r="AA73" s="129"/>
      <c r="AB73" s="129"/>
      <c r="AC73" s="129"/>
    </row>
    <row r="74" ht="15.75" customHeight="1">
      <c r="A74" s="479" t="s">
        <v>59</v>
      </c>
      <c r="B74" s="154" t="s">
        <v>1317</v>
      </c>
      <c r="C74" s="123" t="s">
        <v>1318</v>
      </c>
      <c r="D74" s="419"/>
      <c r="E74" s="419"/>
      <c r="F74" s="419"/>
      <c r="G74" s="100"/>
      <c r="H74" s="100"/>
      <c r="I74" s="147"/>
      <c r="J74" s="284"/>
      <c r="K74" s="129"/>
      <c r="L74" s="129"/>
      <c r="M74" s="129"/>
      <c r="N74" s="129"/>
      <c r="O74" s="129"/>
      <c r="P74" s="129"/>
      <c r="Q74" s="129"/>
      <c r="R74" s="129"/>
      <c r="S74" s="129"/>
      <c r="T74" s="129"/>
      <c r="U74" s="129"/>
      <c r="V74" s="129"/>
      <c r="W74" s="129"/>
      <c r="X74" s="129"/>
      <c r="Y74" s="129"/>
      <c r="Z74" s="129"/>
      <c r="AA74" s="129"/>
      <c r="AB74" s="129"/>
      <c r="AC74" s="129"/>
    </row>
    <row r="75" ht="15.75" customHeight="1">
      <c r="A75" s="479" t="s">
        <v>204</v>
      </c>
      <c r="B75" s="154" t="s">
        <v>1319</v>
      </c>
      <c r="C75" s="123" t="s">
        <v>1318</v>
      </c>
      <c r="D75" s="419"/>
      <c r="E75" s="419"/>
      <c r="F75" s="419"/>
      <c r="G75" s="100"/>
      <c r="H75" s="100"/>
      <c r="I75" s="147"/>
      <c r="J75" s="284"/>
      <c r="K75" s="129"/>
      <c r="L75" s="129"/>
      <c r="M75" s="129"/>
      <c r="N75" s="129"/>
      <c r="O75" s="129"/>
      <c r="P75" s="129"/>
      <c r="Q75" s="129"/>
      <c r="R75" s="129"/>
      <c r="S75" s="129"/>
      <c r="T75" s="129"/>
      <c r="U75" s="129"/>
      <c r="V75" s="129"/>
      <c r="W75" s="129"/>
      <c r="X75" s="129"/>
      <c r="Y75" s="129"/>
      <c r="Z75" s="129"/>
      <c r="AA75" s="129"/>
      <c r="AB75" s="129"/>
      <c r="AC75" s="129"/>
    </row>
    <row r="76" ht="15.75" customHeight="1">
      <c r="A76" s="479" t="s">
        <v>240</v>
      </c>
      <c r="B76" s="154" t="s">
        <v>1320</v>
      </c>
      <c r="C76" s="123" t="s">
        <v>1318</v>
      </c>
      <c r="D76" s="419"/>
      <c r="E76" s="419"/>
      <c r="F76" s="419"/>
      <c r="G76" s="100"/>
      <c r="H76" s="100"/>
      <c r="I76" s="147"/>
      <c r="J76" s="284"/>
      <c r="K76" s="129"/>
      <c r="L76" s="129"/>
      <c r="M76" s="129"/>
      <c r="N76" s="129"/>
      <c r="O76" s="129"/>
      <c r="P76" s="129"/>
      <c r="Q76" s="129"/>
      <c r="R76" s="129"/>
      <c r="S76" s="129"/>
      <c r="T76" s="129"/>
      <c r="U76" s="129"/>
      <c r="V76" s="129"/>
      <c r="W76" s="129"/>
      <c r="X76" s="129"/>
      <c r="Y76" s="129"/>
      <c r="Z76" s="129"/>
      <c r="AA76" s="129"/>
      <c r="AB76" s="129"/>
      <c r="AC76" s="129"/>
    </row>
    <row r="77" ht="15.75" customHeight="1">
      <c r="A77" s="479" t="s">
        <v>242</v>
      </c>
      <c r="B77" s="154" t="s">
        <v>1321</v>
      </c>
      <c r="C77" s="123" t="s">
        <v>1322</v>
      </c>
      <c r="D77" s="419">
        <v>1500.0</v>
      </c>
      <c r="E77" s="419"/>
      <c r="F77" s="419"/>
      <c r="G77" s="100">
        <f>+N(E77)*N($D77)</f>
        <v>0</v>
      </c>
      <c r="H77" s="100">
        <f>F77*D77</f>
        <v>0</v>
      </c>
      <c r="I77" s="147">
        <f>SUM(G77:H77)</f>
        <v>0</v>
      </c>
      <c r="J77" s="284"/>
      <c r="K77" s="129"/>
      <c r="L77" s="129"/>
      <c r="M77" s="129"/>
      <c r="N77" s="129"/>
      <c r="O77" s="129"/>
      <c r="P77" s="129"/>
      <c r="Q77" s="129"/>
      <c r="R77" s="129"/>
      <c r="S77" s="129"/>
      <c r="T77" s="129"/>
      <c r="U77" s="129"/>
      <c r="V77" s="129"/>
      <c r="W77" s="129"/>
      <c r="X77" s="129"/>
      <c r="Y77" s="129"/>
      <c r="Z77" s="129"/>
      <c r="AA77" s="129"/>
      <c r="AB77" s="129"/>
      <c r="AC77" s="129"/>
    </row>
    <row r="78" ht="15.75" customHeight="1">
      <c r="A78" s="479"/>
      <c r="B78" s="154"/>
      <c r="C78" s="123"/>
      <c r="D78" s="419"/>
      <c r="E78" s="419"/>
      <c r="F78" s="419"/>
      <c r="G78" s="100"/>
      <c r="H78" s="100"/>
      <c r="I78" s="147"/>
      <c r="J78" s="284"/>
      <c r="K78" s="129"/>
      <c r="L78" s="129"/>
      <c r="M78" s="129"/>
      <c r="N78" s="129"/>
      <c r="O78" s="129"/>
      <c r="P78" s="129"/>
      <c r="Q78" s="129"/>
      <c r="R78" s="129"/>
      <c r="S78" s="129"/>
      <c r="T78" s="129"/>
      <c r="U78" s="129"/>
      <c r="V78" s="129"/>
      <c r="W78" s="129"/>
      <c r="X78" s="129"/>
      <c r="Y78" s="129"/>
      <c r="Z78" s="129"/>
      <c r="AA78" s="129"/>
      <c r="AB78" s="129"/>
      <c r="AC78" s="129"/>
    </row>
    <row r="79" ht="15.75" customHeight="1">
      <c r="A79" s="479">
        <v>13.0</v>
      </c>
      <c r="B79" s="154" t="s">
        <v>1323</v>
      </c>
      <c r="C79" s="123"/>
      <c r="D79" s="419"/>
      <c r="E79" s="419"/>
      <c r="F79" s="419"/>
      <c r="G79" s="100"/>
      <c r="H79" s="100"/>
      <c r="I79" s="147"/>
      <c r="J79" s="284"/>
      <c r="K79" s="129"/>
      <c r="L79" s="129"/>
      <c r="M79" s="129"/>
      <c r="N79" s="129"/>
      <c r="O79" s="129"/>
      <c r="P79" s="129"/>
      <c r="Q79" s="129"/>
      <c r="R79" s="129"/>
      <c r="S79" s="129"/>
      <c r="T79" s="129"/>
      <c r="U79" s="129"/>
      <c r="V79" s="129"/>
      <c r="W79" s="129"/>
      <c r="X79" s="129"/>
      <c r="Y79" s="129"/>
      <c r="Z79" s="129"/>
      <c r="AA79" s="129"/>
      <c r="AB79" s="129"/>
      <c r="AC79" s="129"/>
    </row>
    <row r="80" ht="15.75" customHeight="1">
      <c r="A80" s="479" t="s">
        <v>51</v>
      </c>
      <c r="B80" s="154" t="s">
        <v>1324</v>
      </c>
      <c r="C80" s="123" t="s">
        <v>1322</v>
      </c>
      <c r="D80" s="419">
        <v>400.0</v>
      </c>
      <c r="E80" s="419"/>
      <c r="F80" s="419"/>
      <c r="G80" s="100">
        <f t="shared" ref="G80:G83" si="16">+N(E80)*N($D80)</f>
        <v>0</v>
      </c>
      <c r="H80" s="100">
        <f t="shared" ref="H80:H83" si="17">F80*D80</f>
        <v>0</v>
      </c>
      <c r="I80" s="147">
        <f t="shared" ref="I80:I83" si="18">SUM(G80:H80)</f>
        <v>0</v>
      </c>
      <c r="J80" s="284"/>
      <c r="K80" s="129"/>
      <c r="L80" s="129"/>
      <c r="M80" s="129"/>
      <c r="N80" s="129"/>
      <c r="O80" s="129"/>
      <c r="P80" s="129"/>
      <c r="Q80" s="129"/>
      <c r="R80" s="129"/>
      <c r="S80" s="129"/>
      <c r="T80" s="129"/>
      <c r="U80" s="129"/>
      <c r="V80" s="129"/>
      <c r="W80" s="129"/>
      <c r="X80" s="129"/>
      <c r="Y80" s="129"/>
      <c r="Z80" s="129"/>
      <c r="AA80" s="129"/>
      <c r="AB80" s="129"/>
      <c r="AC80" s="129"/>
    </row>
    <row r="81" ht="15.75" customHeight="1">
      <c r="A81" s="479" t="s">
        <v>53</v>
      </c>
      <c r="B81" s="154" t="s">
        <v>1325</v>
      </c>
      <c r="C81" s="123" t="s">
        <v>1322</v>
      </c>
      <c r="D81" s="419">
        <v>500.0</v>
      </c>
      <c r="E81" s="419"/>
      <c r="F81" s="419"/>
      <c r="G81" s="100">
        <f t="shared" si="16"/>
        <v>0</v>
      </c>
      <c r="H81" s="100">
        <f t="shared" si="17"/>
        <v>0</v>
      </c>
      <c r="I81" s="147">
        <f t="shared" si="18"/>
        <v>0</v>
      </c>
      <c r="J81" s="284"/>
      <c r="K81" s="129"/>
      <c r="L81" s="129"/>
      <c r="M81" s="129"/>
      <c r="N81" s="129"/>
      <c r="O81" s="129"/>
      <c r="P81" s="129"/>
      <c r="Q81" s="129"/>
      <c r="R81" s="129"/>
      <c r="S81" s="129"/>
      <c r="T81" s="129"/>
      <c r="U81" s="129"/>
      <c r="V81" s="129"/>
      <c r="W81" s="129"/>
      <c r="X81" s="129"/>
      <c r="Y81" s="129"/>
      <c r="Z81" s="129"/>
      <c r="AA81" s="129"/>
      <c r="AB81" s="129"/>
      <c r="AC81" s="129"/>
    </row>
    <row r="82" ht="15.75" customHeight="1">
      <c r="A82" s="479" t="s">
        <v>55</v>
      </c>
      <c r="B82" s="154" t="s">
        <v>1326</v>
      </c>
      <c r="C82" s="123" t="s">
        <v>1322</v>
      </c>
      <c r="D82" s="419">
        <v>300.0</v>
      </c>
      <c r="E82" s="419"/>
      <c r="F82" s="419"/>
      <c r="G82" s="100">
        <f t="shared" si="16"/>
        <v>0</v>
      </c>
      <c r="H82" s="100">
        <f t="shared" si="17"/>
        <v>0</v>
      </c>
      <c r="I82" s="147">
        <f t="shared" si="18"/>
        <v>0</v>
      </c>
      <c r="J82" s="284"/>
      <c r="K82" s="129"/>
      <c r="L82" s="129"/>
      <c r="M82" s="129"/>
      <c r="N82" s="129"/>
      <c r="O82" s="129"/>
      <c r="P82" s="129"/>
      <c r="Q82" s="129"/>
      <c r="R82" s="129"/>
      <c r="S82" s="129"/>
      <c r="T82" s="129"/>
      <c r="U82" s="129"/>
      <c r="V82" s="129"/>
      <c r="W82" s="129"/>
      <c r="X82" s="129"/>
      <c r="Y82" s="129"/>
      <c r="Z82" s="129"/>
      <c r="AA82" s="129"/>
      <c r="AB82" s="129"/>
      <c r="AC82" s="129"/>
    </row>
    <row r="83" ht="15.75" customHeight="1">
      <c r="A83" s="479" t="s">
        <v>57</v>
      </c>
      <c r="B83" s="154" t="s">
        <v>1327</v>
      </c>
      <c r="C83" s="123" t="s">
        <v>1322</v>
      </c>
      <c r="D83" s="419">
        <v>100.0</v>
      </c>
      <c r="E83" s="419"/>
      <c r="F83" s="419"/>
      <c r="G83" s="100">
        <f t="shared" si="16"/>
        <v>0</v>
      </c>
      <c r="H83" s="100">
        <f t="shared" si="17"/>
        <v>0</v>
      </c>
      <c r="I83" s="147">
        <f t="shared" si="18"/>
        <v>0</v>
      </c>
      <c r="J83" s="284"/>
      <c r="K83" s="129"/>
      <c r="L83" s="129"/>
      <c r="M83" s="129"/>
      <c r="N83" s="129"/>
      <c r="O83" s="129"/>
      <c r="P83" s="129"/>
      <c r="Q83" s="129"/>
      <c r="R83" s="129"/>
      <c r="S83" s="129"/>
      <c r="T83" s="129"/>
      <c r="U83" s="129"/>
      <c r="V83" s="129"/>
      <c r="W83" s="129"/>
      <c r="X83" s="129"/>
      <c r="Y83" s="129"/>
      <c r="Z83" s="129"/>
      <c r="AA83" s="129"/>
      <c r="AB83" s="129"/>
      <c r="AC83" s="129"/>
    </row>
    <row r="84" ht="15.75" customHeight="1">
      <c r="A84" s="479" t="s">
        <v>59</v>
      </c>
      <c r="B84" s="154" t="s">
        <v>1328</v>
      </c>
      <c r="C84" s="123" t="s">
        <v>1322</v>
      </c>
      <c r="D84" s="419"/>
      <c r="E84" s="419"/>
      <c r="F84" s="419"/>
      <c r="G84" s="100"/>
      <c r="H84" s="100"/>
      <c r="I84" s="147"/>
      <c r="J84" s="284"/>
      <c r="K84" s="129"/>
      <c r="L84" s="129"/>
      <c r="M84" s="129"/>
      <c r="N84" s="129"/>
      <c r="O84" s="129"/>
      <c r="P84" s="129"/>
      <c r="Q84" s="129"/>
      <c r="R84" s="129"/>
      <c r="S84" s="129"/>
      <c r="T84" s="129"/>
      <c r="U84" s="129"/>
      <c r="V84" s="129"/>
      <c r="W84" s="129"/>
      <c r="X84" s="129"/>
      <c r="Y84" s="129"/>
      <c r="Z84" s="129"/>
      <c r="AA84" s="129"/>
      <c r="AB84" s="129"/>
      <c r="AC84" s="129"/>
    </row>
    <row r="85" ht="15.75" customHeight="1">
      <c r="A85" s="479" t="s">
        <v>204</v>
      </c>
      <c r="B85" s="154" t="s">
        <v>1329</v>
      </c>
      <c r="C85" s="123" t="s">
        <v>1322</v>
      </c>
      <c r="D85" s="419"/>
      <c r="E85" s="419"/>
      <c r="F85" s="419"/>
      <c r="G85" s="100"/>
      <c r="H85" s="100"/>
      <c r="I85" s="147"/>
      <c r="J85" s="284"/>
      <c r="K85" s="129"/>
      <c r="L85" s="129"/>
      <c r="M85" s="129"/>
      <c r="N85" s="129"/>
      <c r="O85" s="129"/>
      <c r="P85" s="129"/>
      <c r="Q85" s="129"/>
      <c r="R85" s="129"/>
      <c r="S85" s="129"/>
      <c r="T85" s="129"/>
      <c r="U85" s="129"/>
      <c r="V85" s="129"/>
      <c r="W85" s="129"/>
      <c r="X85" s="129"/>
      <c r="Y85" s="129"/>
      <c r="Z85" s="129"/>
      <c r="AA85" s="129"/>
      <c r="AB85" s="129"/>
      <c r="AC85" s="129"/>
    </row>
    <row r="86" ht="15.75" customHeight="1">
      <c r="A86" s="479"/>
      <c r="B86" s="145"/>
      <c r="C86" s="123"/>
      <c r="D86" s="419"/>
      <c r="E86" s="419"/>
      <c r="F86" s="419"/>
      <c r="G86" s="100"/>
      <c r="H86" s="100"/>
      <c r="I86" s="147"/>
      <c r="J86" s="284"/>
      <c r="K86" s="129"/>
      <c r="L86" s="129"/>
      <c r="M86" s="129"/>
      <c r="N86" s="129"/>
      <c r="O86" s="129"/>
      <c r="P86" s="129"/>
      <c r="Q86" s="129"/>
      <c r="R86" s="129"/>
      <c r="S86" s="129"/>
      <c r="T86" s="129"/>
      <c r="U86" s="129"/>
      <c r="V86" s="129"/>
      <c r="W86" s="129"/>
      <c r="X86" s="129"/>
      <c r="Y86" s="129"/>
      <c r="Z86" s="129"/>
      <c r="AA86" s="129"/>
      <c r="AB86" s="129"/>
      <c r="AC86" s="129"/>
    </row>
    <row r="87" ht="15.75" customHeight="1">
      <c r="A87" s="479">
        <v>14.0</v>
      </c>
      <c r="B87" s="154" t="s">
        <v>1330</v>
      </c>
      <c r="C87" s="123" t="s">
        <v>667</v>
      </c>
      <c r="D87" s="419"/>
      <c r="E87" s="419"/>
      <c r="F87" s="419"/>
      <c r="G87" s="100"/>
      <c r="H87" s="100"/>
      <c r="I87" s="147"/>
      <c r="J87" s="284"/>
      <c r="K87" s="129"/>
      <c r="L87" s="129"/>
      <c r="M87" s="129"/>
      <c r="N87" s="129"/>
      <c r="O87" s="129"/>
      <c r="P87" s="129"/>
      <c r="Q87" s="129"/>
      <c r="R87" s="129"/>
      <c r="S87" s="129"/>
      <c r="T87" s="129"/>
      <c r="U87" s="129"/>
      <c r="V87" s="129"/>
      <c r="W87" s="129"/>
      <c r="X87" s="129"/>
      <c r="Y87" s="129"/>
      <c r="Z87" s="129"/>
      <c r="AA87" s="129"/>
      <c r="AB87" s="129"/>
      <c r="AC87" s="129"/>
    </row>
    <row r="88" ht="15.75" customHeight="1">
      <c r="A88" s="479">
        <v>15.0</v>
      </c>
      <c r="B88" s="154" t="s">
        <v>1331</v>
      </c>
      <c r="C88" s="123" t="s">
        <v>667</v>
      </c>
      <c r="D88" s="419">
        <v>4.0</v>
      </c>
      <c r="E88" s="419"/>
      <c r="F88" s="419"/>
      <c r="G88" s="100">
        <f>+N(E88)*N($D88)</f>
        <v>0</v>
      </c>
      <c r="H88" s="100">
        <f>F88*D88</f>
        <v>0</v>
      </c>
      <c r="I88" s="147">
        <f>SUM(G88:H88)</f>
        <v>0</v>
      </c>
      <c r="J88" s="284"/>
      <c r="K88" s="129"/>
      <c r="L88" s="129"/>
      <c r="M88" s="129"/>
      <c r="N88" s="129"/>
      <c r="O88" s="129"/>
      <c r="P88" s="129"/>
      <c r="Q88" s="129"/>
      <c r="R88" s="129"/>
      <c r="S88" s="129"/>
      <c r="T88" s="129"/>
      <c r="U88" s="129"/>
      <c r="V88" s="129"/>
      <c r="W88" s="129"/>
      <c r="X88" s="129"/>
      <c r="Y88" s="129"/>
      <c r="Z88" s="129"/>
      <c r="AA88" s="129"/>
      <c r="AB88" s="129"/>
      <c r="AC88" s="129"/>
    </row>
    <row r="89" ht="15.75" customHeight="1">
      <c r="A89" s="479">
        <v>16.0</v>
      </c>
      <c r="B89" s="154" t="s">
        <v>1332</v>
      </c>
      <c r="C89" s="123" t="s">
        <v>667</v>
      </c>
      <c r="D89" s="419"/>
      <c r="E89" s="419"/>
      <c r="F89" s="419"/>
      <c r="G89" s="100"/>
      <c r="H89" s="100"/>
      <c r="I89" s="147"/>
      <c r="J89" s="284"/>
      <c r="K89" s="129"/>
      <c r="L89" s="129"/>
      <c r="M89" s="129"/>
      <c r="N89" s="129"/>
      <c r="O89" s="129"/>
      <c r="P89" s="129"/>
      <c r="Q89" s="129"/>
      <c r="R89" s="129"/>
      <c r="S89" s="129"/>
      <c r="T89" s="129"/>
      <c r="U89" s="129"/>
      <c r="V89" s="129"/>
      <c r="W89" s="129"/>
      <c r="X89" s="129"/>
      <c r="Y89" s="129"/>
      <c r="Z89" s="129"/>
      <c r="AA89" s="129"/>
      <c r="AB89" s="129"/>
      <c r="AC89" s="129"/>
    </row>
    <row r="90" ht="15.75" customHeight="1">
      <c r="A90" s="479"/>
      <c r="B90" s="53"/>
      <c r="C90" s="123"/>
      <c r="D90" s="419"/>
      <c r="E90" s="419"/>
      <c r="F90" s="419"/>
      <c r="G90" s="100"/>
      <c r="H90" s="100"/>
      <c r="I90" s="147"/>
      <c r="J90" s="284"/>
      <c r="K90" s="129"/>
      <c r="L90" s="129"/>
      <c r="M90" s="129"/>
      <c r="N90" s="129"/>
      <c r="O90" s="129"/>
      <c r="P90" s="129"/>
      <c r="Q90" s="129"/>
      <c r="R90" s="129"/>
      <c r="S90" s="129"/>
      <c r="T90" s="129"/>
      <c r="U90" s="129"/>
      <c r="V90" s="129"/>
      <c r="W90" s="129"/>
      <c r="X90" s="129"/>
      <c r="Y90" s="129"/>
      <c r="Z90" s="129"/>
      <c r="AA90" s="129"/>
      <c r="AB90" s="129"/>
      <c r="AC90" s="129"/>
    </row>
    <row r="91" ht="15.75" customHeight="1">
      <c r="A91" s="479"/>
      <c r="B91" s="145" t="s">
        <v>1333</v>
      </c>
      <c r="C91" s="123"/>
      <c r="D91" s="419"/>
      <c r="E91" s="419"/>
      <c r="F91" s="419"/>
      <c r="G91" s="100"/>
      <c r="H91" s="100"/>
      <c r="I91" s="147"/>
      <c r="J91" s="284"/>
      <c r="K91" s="129"/>
      <c r="L91" s="129"/>
      <c r="M91" s="129"/>
      <c r="N91" s="129"/>
      <c r="O91" s="129"/>
      <c r="P91" s="129"/>
      <c r="Q91" s="129"/>
      <c r="R91" s="129"/>
      <c r="S91" s="129"/>
      <c r="T91" s="129"/>
      <c r="U91" s="129"/>
      <c r="V91" s="129"/>
      <c r="W91" s="129"/>
      <c r="X91" s="129"/>
      <c r="Y91" s="129"/>
      <c r="Z91" s="129"/>
      <c r="AA91" s="129"/>
      <c r="AB91" s="129"/>
      <c r="AC91" s="129"/>
    </row>
    <row r="92" ht="15.75" customHeight="1">
      <c r="A92" s="479">
        <v>17.0</v>
      </c>
      <c r="B92" s="154" t="s">
        <v>1334</v>
      </c>
      <c r="C92" s="123"/>
      <c r="D92" s="419"/>
      <c r="E92" s="419"/>
      <c r="F92" s="419"/>
      <c r="G92" s="100"/>
      <c r="H92" s="100"/>
      <c r="I92" s="147"/>
      <c r="J92" s="284"/>
      <c r="K92" s="129"/>
      <c r="L92" s="129"/>
      <c r="M92" s="129"/>
      <c r="N92" s="129"/>
      <c r="O92" s="129"/>
      <c r="P92" s="129"/>
      <c r="Q92" s="129"/>
      <c r="R92" s="129"/>
      <c r="S92" s="129"/>
      <c r="T92" s="129"/>
      <c r="U92" s="129"/>
      <c r="V92" s="129"/>
      <c r="W92" s="129"/>
      <c r="X92" s="129"/>
      <c r="Y92" s="129"/>
      <c r="Z92" s="129"/>
      <c r="AA92" s="129"/>
      <c r="AB92" s="129"/>
      <c r="AC92" s="129"/>
    </row>
    <row r="93" ht="15.75" customHeight="1">
      <c r="A93" s="479" t="s">
        <v>51</v>
      </c>
      <c r="B93" s="154" t="s">
        <v>1335</v>
      </c>
      <c r="C93" s="123" t="s">
        <v>33</v>
      </c>
      <c r="D93" s="419">
        <v>1.0</v>
      </c>
      <c r="E93" s="419"/>
      <c r="F93" s="419"/>
      <c r="G93" s="100">
        <f>+N(E93)*N($D93)</f>
        <v>0</v>
      </c>
      <c r="H93" s="100">
        <f>F93*D93</f>
        <v>0</v>
      </c>
      <c r="I93" s="147">
        <f>SUM(G93:H93)</f>
        <v>0</v>
      </c>
      <c r="J93" s="284"/>
      <c r="K93" s="129"/>
      <c r="L93" s="129"/>
      <c r="M93" s="129"/>
      <c r="N93" s="129"/>
      <c r="O93" s="129"/>
      <c r="P93" s="129"/>
      <c r="Q93" s="129"/>
      <c r="R93" s="129"/>
      <c r="S93" s="129"/>
      <c r="T93" s="129"/>
      <c r="U93" s="129"/>
      <c r="V93" s="129"/>
      <c r="W93" s="129"/>
      <c r="X93" s="129"/>
      <c r="Y93" s="129"/>
      <c r="Z93" s="129"/>
      <c r="AA93" s="129"/>
      <c r="AB93" s="129"/>
      <c r="AC93" s="129"/>
    </row>
    <row r="94" ht="15.75" customHeight="1">
      <c r="A94" s="483"/>
      <c r="B94" s="484"/>
      <c r="C94" s="485"/>
      <c r="D94" s="486"/>
      <c r="E94" s="147"/>
      <c r="F94" s="147"/>
      <c r="G94" s="147"/>
      <c r="H94" s="487"/>
      <c r="I94" s="147"/>
      <c r="J94" s="284"/>
      <c r="K94" s="129"/>
      <c r="L94" s="129"/>
      <c r="M94" s="129"/>
      <c r="N94" s="129"/>
      <c r="O94" s="129"/>
      <c r="P94" s="129"/>
      <c r="Q94" s="129"/>
      <c r="R94" s="129"/>
      <c r="S94" s="129"/>
      <c r="T94" s="129"/>
      <c r="U94" s="129"/>
      <c r="V94" s="129"/>
      <c r="W94" s="129"/>
      <c r="X94" s="129"/>
      <c r="Y94" s="129"/>
      <c r="Z94" s="129"/>
      <c r="AA94" s="129"/>
      <c r="AB94" s="129"/>
      <c r="AC94" s="129"/>
    </row>
    <row r="95" ht="15.75" customHeight="1">
      <c r="A95" s="488"/>
      <c r="B95" s="330" t="s">
        <v>383</v>
      </c>
      <c r="C95" s="488"/>
      <c r="D95" s="488"/>
      <c r="E95" s="489"/>
      <c r="F95" s="489"/>
      <c r="G95" s="489">
        <f t="shared" ref="G95:H95" si="19">SUM(G5:G94)</f>
        <v>0</v>
      </c>
      <c r="H95" s="489">
        <f t="shared" si="19"/>
        <v>0</v>
      </c>
      <c r="I95" s="489">
        <f>SUM(I6:I93)</f>
        <v>0</v>
      </c>
      <c r="J95" s="284"/>
      <c r="K95" s="129"/>
      <c r="L95" s="129"/>
      <c r="M95" s="129"/>
      <c r="N95" s="129"/>
      <c r="O95" s="129"/>
      <c r="P95" s="129"/>
      <c r="Q95" s="129"/>
      <c r="R95" s="129"/>
      <c r="S95" s="129"/>
      <c r="T95" s="129"/>
      <c r="U95" s="129"/>
      <c r="V95" s="129"/>
      <c r="W95" s="129"/>
      <c r="X95" s="129"/>
      <c r="Y95" s="129"/>
      <c r="Z95" s="129"/>
      <c r="AA95" s="129"/>
      <c r="AB95" s="129"/>
      <c r="AC95" s="129"/>
    </row>
    <row r="96" ht="15.75" customHeight="1">
      <c r="A96" s="129"/>
      <c r="B96" s="129"/>
      <c r="C96" s="129"/>
      <c r="D96" s="129"/>
      <c r="E96" s="129"/>
      <c r="F96" s="192"/>
      <c r="G96" s="192"/>
      <c r="H96" s="192"/>
      <c r="I96" s="192"/>
      <c r="J96" s="129"/>
      <c r="K96" s="129"/>
      <c r="L96" s="129"/>
      <c r="M96" s="129"/>
      <c r="N96" s="129"/>
      <c r="O96" s="129"/>
      <c r="P96" s="129"/>
      <c r="Q96" s="129"/>
      <c r="R96" s="129"/>
      <c r="S96" s="129"/>
      <c r="T96" s="129"/>
      <c r="U96" s="129"/>
      <c r="V96" s="129"/>
      <c r="W96" s="129"/>
      <c r="X96" s="129"/>
      <c r="Y96" s="129"/>
      <c r="Z96" s="129"/>
      <c r="AA96" s="129"/>
      <c r="AB96" s="129"/>
      <c r="AC96" s="129"/>
    </row>
    <row r="97" ht="15.75" customHeight="1">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ht="15.75" customHeight="1">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ht="15.75" customHeight="1">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ht="15.75" customHeight="1">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ht="15.75" customHeight="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ht="15.75" customHeight="1">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ht="15.75" customHeight="1">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ht="15.75" customHeight="1">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ht="15.75" customHeight="1">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ht="15.75" customHeight="1">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ht="15.75" customHeight="1">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ht="15.75" customHeight="1">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ht="15.75" customHeight="1">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ht="15.75" customHeight="1">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ht="15.75" customHeight="1">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ht="15.75" customHeight="1">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ht="15.75" customHeight="1">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ht="15.75" customHeight="1">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ht="15.75" customHeight="1">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ht="15.75" customHeight="1">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ht="15.75" customHeight="1">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ht="15.75" customHeight="1">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ht="15.75" customHeight="1">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ht="15.75" customHeight="1">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ht="15.75" customHeight="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ht="15.75" customHeight="1">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ht="15.75" customHeight="1">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ht="15.75" customHeight="1">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ht="15.75" customHeight="1">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ht="15.75" customHeight="1">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ht="15.75" customHeight="1">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ht="15.75" customHeight="1">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ht="15.75" customHeight="1">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ht="15.75" customHeight="1">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ht="15.75" customHeight="1">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ht="15.75" customHeight="1">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ht="15.75" customHeight="1">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ht="15.75" customHeight="1">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ht="15.75" customHeight="1">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ht="15.75" customHeight="1">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ht="15.75" customHeight="1">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ht="15.75" customHeight="1">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ht="15.75" customHeight="1">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ht="15.75" customHeight="1">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ht="15.75" customHeight="1">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ht="15.75" customHeight="1">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ht="15.75" customHeight="1">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ht="15.75" customHeight="1">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ht="15.75" customHeight="1">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ht="15.75" customHeight="1">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ht="15.75" customHeight="1">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ht="15.75" customHeight="1">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ht="15.75" customHeight="1">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ht="15.75" customHeight="1">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ht="15.75" customHeight="1">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ht="15.75" customHeight="1">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ht="15.75" customHeight="1">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ht="15.75" customHeight="1">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ht="15.75" customHeight="1">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ht="15.75" customHeight="1">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ht="15.75" customHeight="1">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ht="15.75" customHeight="1">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ht="15.75" customHeight="1">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ht="15.75" customHeight="1">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ht="15.75" customHeight="1">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ht="15.75" customHeight="1">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ht="15.75" customHeight="1">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ht="15.75" customHeight="1">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ht="15.75" customHeight="1">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ht="15.75" customHeight="1">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ht="15.75" customHeight="1">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ht="15.75" customHeight="1">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ht="15.75" customHeight="1">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ht="15.75" customHeight="1">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ht="15.75" customHeight="1">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ht="15.75" customHeight="1">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ht="15.75" customHeight="1">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ht="15.75" customHeight="1">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ht="15.75" customHeight="1">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ht="15.75" customHeight="1">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ht="15.75" customHeight="1">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ht="15.75" customHeight="1">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ht="15.75" customHeight="1">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ht="15.75" customHeight="1">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ht="15.75" customHeight="1">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ht="15.75" customHeight="1">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ht="15.75" customHeight="1">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ht="15.75" customHeight="1">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ht="15.75" customHeight="1">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ht="15.75" customHeight="1">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ht="15.75" customHeight="1">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ht="15.75" customHeight="1">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ht="15.75" customHeight="1">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ht="15.75" customHeight="1">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ht="15.75" customHeight="1">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ht="15.75" customHeight="1">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ht="15.75" customHeight="1">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ht="15.75" customHeight="1">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ht="15.75" customHeight="1">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ht="15.75" customHeight="1">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ht="15.75" customHeight="1">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ht="15.75" customHeight="1">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ht="15.75" customHeight="1">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ht="15.75" customHeight="1">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ht="15.75" customHeight="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ht="15.75" customHeight="1">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ht="15.75" customHeight="1">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ht="15.75" customHeight="1">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ht="15.75" customHeight="1">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ht="15.75" customHeight="1">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ht="15.75" customHeight="1">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ht="15.75" customHeight="1">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ht="15.75" customHeight="1">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ht="15.75" customHeight="1">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ht="15.75" customHeight="1">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ht="15.75" customHeight="1">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ht="15.75" customHeight="1">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ht="15.75" customHeight="1">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ht="15.75" customHeight="1">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ht="15.75" customHeight="1">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ht="15.75" customHeight="1">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ht="15.75" customHeight="1">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ht="15.75" customHeight="1">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ht="15.75" customHeight="1">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ht="15.75" customHeight="1">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ht="15.75" customHeight="1">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ht="15.75" customHeight="1">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ht="15.75" customHeight="1">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ht="15.75" customHeight="1">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ht="15.75" customHeight="1">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ht="15.75" customHeight="1">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ht="15.75" customHeight="1">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ht="15.75" customHeight="1">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ht="15.75" customHeight="1">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ht="15.75" customHeight="1">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ht="15.75" customHeight="1">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ht="15.75" customHeight="1">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ht="15.75" customHeight="1">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ht="15.75" customHeight="1">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ht="15.75" customHeight="1">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ht="15.75" customHeight="1">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ht="15.75" customHeight="1">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ht="15.75" customHeight="1">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ht="15.75" customHeight="1">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ht="15.75" customHeight="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ht="15.75" customHeight="1">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ht="15.75" customHeight="1">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ht="15.75" customHeight="1">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ht="15.75" customHeight="1">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ht="15.75" customHeight="1">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ht="15.75" customHeight="1">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ht="15.75" customHeight="1">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ht="15.75" customHeight="1">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ht="15.75" customHeight="1">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ht="15.75" customHeight="1">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ht="15.75" customHeight="1">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ht="15.75" customHeight="1">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ht="15.75" customHeight="1">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ht="15.75" customHeight="1">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ht="15.75" customHeight="1">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ht="15.75" customHeight="1">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ht="15.75" customHeight="1">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ht="15.75" customHeight="1">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ht="15.75" customHeight="1">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ht="15.75" customHeight="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ht="15.75" customHeight="1">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ht="15.75" customHeight="1">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ht="15.75" customHeight="1">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ht="15.75" customHeight="1">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ht="15.75" customHeight="1">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ht="15.75" customHeight="1">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ht="15.75" customHeight="1">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ht="15.75" customHeight="1">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ht="15.75" customHeight="1">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ht="15.75" customHeight="1">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ht="15.75" customHeight="1">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ht="15.75" customHeight="1">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ht="15.75" customHeight="1">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ht="15.75" customHeight="1">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ht="15.75" customHeight="1">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ht="15.75" customHeight="1">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ht="15.75" customHeight="1">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ht="15.75" customHeight="1">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ht="15.75" customHeight="1">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ht="15.75" customHeight="1">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ht="15.75" customHeight="1">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ht="15.75" customHeight="1">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ht="15.75" customHeight="1">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ht="15.75" customHeight="1">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ht="15.75" customHeight="1">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ht="15.75" customHeight="1">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ht="15.75" customHeight="1">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ht="15.75" customHeight="1">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ht="15.75" customHeight="1">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ht="15.75" customHeight="1">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ht="15.75" customHeight="1">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ht="15.75" customHeight="1">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ht="15.75" customHeight="1">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ht="15.75" customHeight="1">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3:H4"/>
    <mergeCell ref="I3:I4"/>
    <mergeCell ref="A3:A4"/>
    <mergeCell ref="B3:B4"/>
    <mergeCell ref="C3:C4"/>
    <mergeCell ref="D3:D4"/>
    <mergeCell ref="E3:E4"/>
    <mergeCell ref="F3:F4"/>
    <mergeCell ref="G3:G4"/>
  </mergeCells>
  <printOptions/>
  <pageMargins bottom="0.7480314960629921" footer="0.0" header="0.0" left="0.2362204724409449" right="0.2362204724409449" top="0.7480314960629921"/>
  <pageSetup paperSize="9" orientation="portrait"/>
  <headerFooter>
    <oddFooter>&amp;R&amp;P of</oddFooter>
  </headerFooter>
  <rowBreaks count="1" manualBreakCount="1">
    <brk id="18" man="1"/>
  </rowBrea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38"/>
    <col customWidth="1" min="2" max="2" width="30.75"/>
    <col customWidth="1" min="3" max="5" width="5.25"/>
    <col customWidth="1" min="6" max="6" width="4.75"/>
    <col customWidth="1" min="7" max="7" width="9.0"/>
    <col customWidth="1" min="8" max="8" width="7.25"/>
    <col customWidth="1" min="9" max="9" width="9.75"/>
    <col customWidth="1" min="10" max="10" width="8.13"/>
    <col customWidth="1" min="11" max="11" width="7.13"/>
    <col customWidth="1" min="12" max="12" width="13.13"/>
    <col customWidth="1" min="13" max="13" width="15.75"/>
    <col customWidth="1" min="14" max="14" width="4.38"/>
    <col customWidth="1" min="15" max="15" width="7.88"/>
    <col customWidth="1" min="16" max="16" width="27.75"/>
    <col customWidth="1" min="17" max="26" width="7.75"/>
  </cols>
  <sheetData>
    <row r="1" ht="15.75" customHeight="1">
      <c r="A1" s="490"/>
      <c r="B1" s="231"/>
      <c r="C1" s="231"/>
      <c r="D1" s="231"/>
      <c r="E1" s="231"/>
      <c r="F1" s="231"/>
      <c r="G1" s="231"/>
      <c r="H1" s="231"/>
      <c r="I1" s="231"/>
      <c r="J1" s="231"/>
      <c r="K1" s="231"/>
      <c r="L1" s="231"/>
      <c r="M1" s="231"/>
      <c r="N1" s="231"/>
      <c r="O1" s="232"/>
      <c r="P1" s="491"/>
      <c r="Q1" s="492"/>
      <c r="R1" s="492"/>
      <c r="S1" s="492"/>
      <c r="T1" s="492"/>
      <c r="U1" s="492"/>
      <c r="V1" s="492"/>
      <c r="W1" s="492"/>
      <c r="X1" s="492"/>
      <c r="Y1" s="492"/>
      <c r="Z1" s="492"/>
    </row>
    <row r="2" ht="15.75" customHeight="1">
      <c r="A2" s="493" t="s">
        <v>1336</v>
      </c>
      <c r="B2" s="231"/>
      <c r="C2" s="231"/>
      <c r="D2" s="231"/>
      <c r="E2" s="231"/>
      <c r="F2" s="231"/>
      <c r="G2" s="231"/>
      <c r="H2" s="231"/>
      <c r="I2" s="231"/>
      <c r="J2" s="231"/>
      <c r="K2" s="231"/>
      <c r="L2" s="231"/>
      <c r="M2" s="231"/>
      <c r="N2" s="231"/>
      <c r="O2" s="231"/>
      <c r="P2" s="232"/>
      <c r="Q2" s="492"/>
      <c r="R2" s="492"/>
      <c r="S2" s="492"/>
      <c r="T2" s="492"/>
      <c r="U2" s="492"/>
      <c r="V2" s="492"/>
      <c r="W2" s="492"/>
      <c r="X2" s="492"/>
      <c r="Y2" s="492"/>
      <c r="Z2" s="492"/>
    </row>
    <row r="3" ht="15.75" customHeight="1">
      <c r="A3" s="494"/>
      <c r="B3" s="490"/>
      <c r="C3" s="231"/>
      <c r="D3" s="231"/>
      <c r="E3" s="231"/>
      <c r="F3" s="232"/>
      <c r="G3" s="495" t="s">
        <v>1337</v>
      </c>
      <c r="H3" s="231"/>
      <c r="I3" s="232"/>
      <c r="J3" s="496" t="s">
        <v>1338</v>
      </c>
      <c r="K3" s="232"/>
      <c r="L3" s="497" t="s">
        <v>1339</v>
      </c>
      <c r="M3" s="498" t="s">
        <v>1340</v>
      </c>
      <c r="N3" s="499"/>
      <c r="O3" s="500"/>
      <c r="P3" s="501"/>
      <c r="Q3" s="492"/>
      <c r="R3" s="492"/>
      <c r="S3" s="492"/>
      <c r="T3" s="492"/>
      <c r="U3" s="492"/>
      <c r="V3" s="492"/>
      <c r="W3" s="492"/>
      <c r="X3" s="492"/>
      <c r="Y3" s="492"/>
      <c r="Z3" s="492"/>
    </row>
    <row r="4" ht="15.75" customHeight="1">
      <c r="A4" s="494"/>
      <c r="B4" s="502" t="s">
        <v>1341</v>
      </c>
      <c r="C4" s="503" t="s">
        <v>1342</v>
      </c>
      <c r="D4" s="503" t="s">
        <v>1343</v>
      </c>
      <c r="E4" s="503" t="s">
        <v>1344</v>
      </c>
      <c r="F4" s="504" t="s">
        <v>1345</v>
      </c>
      <c r="G4" s="504" t="s">
        <v>1346</v>
      </c>
      <c r="H4" s="505" t="s">
        <v>1347</v>
      </c>
      <c r="I4" s="505" t="s">
        <v>1348</v>
      </c>
      <c r="J4" s="506" t="s">
        <v>1349</v>
      </c>
      <c r="K4" s="506" t="s">
        <v>1350</v>
      </c>
      <c r="L4" s="507" t="s">
        <v>1351</v>
      </c>
      <c r="M4" s="507" t="s">
        <v>1352</v>
      </c>
      <c r="N4" s="508" t="s">
        <v>1353</v>
      </c>
      <c r="O4" s="508" t="s">
        <v>1354</v>
      </c>
      <c r="P4" s="509" t="s">
        <v>1355</v>
      </c>
      <c r="Q4" s="492"/>
      <c r="R4" s="492"/>
      <c r="S4" s="492"/>
      <c r="T4" s="492"/>
      <c r="U4" s="492"/>
      <c r="V4" s="492"/>
      <c r="W4" s="492"/>
      <c r="X4" s="492"/>
      <c r="Y4" s="492"/>
      <c r="Z4" s="492"/>
    </row>
    <row r="5" ht="15.75" customHeight="1">
      <c r="A5" s="510" t="s">
        <v>1356</v>
      </c>
      <c r="B5" s="502" t="s">
        <v>1357</v>
      </c>
      <c r="C5" s="510"/>
      <c r="D5" s="510"/>
      <c r="E5" s="510"/>
      <c r="F5" s="511"/>
      <c r="G5" s="511"/>
      <c r="H5" s="512"/>
      <c r="I5" s="512"/>
      <c r="J5" s="513"/>
      <c r="K5" s="513"/>
      <c r="L5" s="514"/>
      <c r="M5" s="514"/>
      <c r="N5" s="515"/>
      <c r="O5" s="515"/>
      <c r="P5" s="516" t="s">
        <v>1358</v>
      </c>
      <c r="Q5" s="492"/>
      <c r="R5" s="492"/>
      <c r="S5" s="492"/>
      <c r="T5" s="492"/>
      <c r="U5" s="492"/>
      <c r="V5" s="492"/>
      <c r="W5" s="492"/>
      <c r="X5" s="492"/>
      <c r="Y5" s="492"/>
      <c r="Z5" s="492"/>
    </row>
    <row r="6" ht="15.75" customHeight="1">
      <c r="A6" s="494" t="s">
        <v>1359</v>
      </c>
      <c r="B6" s="502" t="s">
        <v>1360</v>
      </c>
      <c r="C6" s="510"/>
      <c r="D6" s="510"/>
      <c r="E6" s="510"/>
      <c r="F6" s="511"/>
      <c r="G6" s="511"/>
      <c r="H6" s="512"/>
      <c r="I6" s="512"/>
      <c r="J6" s="513"/>
      <c r="K6" s="513"/>
      <c r="L6" s="514"/>
      <c r="M6" s="514"/>
      <c r="N6" s="515"/>
      <c r="O6" s="515"/>
      <c r="P6" s="491"/>
      <c r="Q6" s="492"/>
      <c r="R6" s="492"/>
      <c r="S6" s="492"/>
      <c r="T6" s="492"/>
      <c r="U6" s="492"/>
      <c r="V6" s="492"/>
      <c r="W6" s="492"/>
      <c r="X6" s="492"/>
      <c r="Y6" s="492"/>
      <c r="Z6" s="492"/>
    </row>
    <row r="7" ht="15.75" customHeight="1">
      <c r="A7" s="494"/>
      <c r="B7" s="517" t="s">
        <v>1361</v>
      </c>
      <c r="C7" s="510" t="s">
        <v>1356</v>
      </c>
      <c r="D7" s="510" t="s">
        <v>1356</v>
      </c>
      <c r="E7" s="513" t="s">
        <v>1356</v>
      </c>
      <c r="F7" s="511" t="s">
        <v>1356</v>
      </c>
      <c r="G7" s="511" t="s">
        <v>1356</v>
      </c>
      <c r="H7" s="512" t="s">
        <v>1356</v>
      </c>
      <c r="I7" s="512" t="s">
        <v>1356</v>
      </c>
      <c r="J7" s="513" t="s">
        <v>1356</v>
      </c>
      <c r="K7" s="513" t="s">
        <v>1356</v>
      </c>
      <c r="L7" s="514" t="s">
        <v>1356</v>
      </c>
      <c r="M7" s="514" t="s">
        <v>1356</v>
      </c>
      <c r="N7" s="515" t="s">
        <v>1356</v>
      </c>
      <c r="O7" s="515" t="s">
        <v>1356</v>
      </c>
      <c r="P7" s="491"/>
      <c r="Q7" s="492"/>
      <c r="R7" s="492"/>
      <c r="S7" s="492"/>
      <c r="T7" s="492"/>
      <c r="U7" s="492"/>
      <c r="V7" s="492"/>
      <c r="W7" s="492"/>
      <c r="X7" s="492"/>
      <c r="Y7" s="492"/>
      <c r="Z7" s="492"/>
    </row>
    <row r="8" ht="15.75" customHeight="1">
      <c r="A8" s="494"/>
      <c r="B8" s="518" t="s">
        <v>1362</v>
      </c>
      <c r="C8" s="519"/>
      <c r="D8" s="519"/>
      <c r="E8" s="519"/>
      <c r="F8" s="520"/>
      <c r="G8" s="520"/>
      <c r="H8" s="521"/>
      <c r="I8" s="521"/>
      <c r="J8" s="522"/>
      <c r="K8" s="522"/>
      <c r="L8" s="523"/>
      <c r="M8" s="523"/>
      <c r="N8" s="524"/>
      <c r="O8" s="524"/>
      <c r="P8" s="491"/>
      <c r="Q8" s="492"/>
      <c r="R8" s="492"/>
      <c r="S8" s="492"/>
      <c r="T8" s="492"/>
      <c r="U8" s="492"/>
      <c r="V8" s="492"/>
      <c r="W8" s="492"/>
      <c r="X8" s="492"/>
      <c r="Y8" s="492"/>
      <c r="Z8" s="492"/>
    </row>
    <row r="9" ht="15.75" customHeight="1">
      <c r="A9" s="494">
        <v>1.0</v>
      </c>
      <c r="B9" s="517" t="s">
        <v>1363</v>
      </c>
      <c r="C9" s="494" t="s">
        <v>1359</v>
      </c>
      <c r="D9" s="494" t="s">
        <v>1359</v>
      </c>
      <c r="E9" s="510" t="s">
        <v>1356</v>
      </c>
      <c r="F9" s="494" t="s">
        <v>1359</v>
      </c>
      <c r="G9" s="494" t="s">
        <v>1359</v>
      </c>
      <c r="H9" s="510" t="s">
        <v>1356</v>
      </c>
      <c r="I9" s="510" t="s">
        <v>1356</v>
      </c>
      <c r="J9" s="510" t="s">
        <v>1356</v>
      </c>
      <c r="K9" s="510" t="s">
        <v>1356</v>
      </c>
      <c r="L9" s="510" t="s">
        <v>1356</v>
      </c>
      <c r="M9" s="510" t="s">
        <v>1356</v>
      </c>
      <c r="N9" s="510" t="s">
        <v>1356</v>
      </c>
      <c r="O9" s="510" t="s">
        <v>1356</v>
      </c>
      <c r="P9" s="491"/>
      <c r="Q9" s="492"/>
      <c r="R9" s="492"/>
      <c r="S9" s="492"/>
      <c r="T9" s="492"/>
      <c r="U9" s="492"/>
      <c r="V9" s="492"/>
      <c r="W9" s="492"/>
      <c r="X9" s="492"/>
      <c r="Y9" s="492"/>
      <c r="Z9" s="492"/>
    </row>
    <row r="10" ht="15.75" customHeight="1">
      <c r="A10" s="494" t="s">
        <v>51</v>
      </c>
      <c r="B10" s="517" t="s">
        <v>1364</v>
      </c>
      <c r="C10" s="494" t="s">
        <v>1359</v>
      </c>
      <c r="D10" s="494" t="s">
        <v>1359</v>
      </c>
      <c r="E10" s="510" t="s">
        <v>1356</v>
      </c>
      <c r="F10" s="494" t="s">
        <v>1359</v>
      </c>
      <c r="G10" s="494" t="s">
        <v>1359</v>
      </c>
      <c r="H10" s="494" t="s">
        <v>1359</v>
      </c>
      <c r="I10" s="494" t="s">
        <v>1359</v>
      </c>
      <c r="J10" s="494" t="s">
        <v>1359</v>
      </c>
      <c r="K10" s="494" t="s">
        <v>1359</v>
      </c>
      <c r="L10" s="494" t="s">
        <v>1359</v>
      </c>
      <c r="M10" s="494" t="s">
        <v>1359</v>
      </c>
      <c r="N10" s="494" t="s">
        <v>1359</v>
      </c>
      <c r="O10" s="510" t="s">
        <v>1356</v>
      </c>
      <c r="P10" s="491"/>
      <c r="Q10" s="492"/>
      <c r="R10" s="492"/>
      <c r="S10" s="492"/>
      <c r="T10" s="492"/>
      <c r="U10" s="492"/>
      <c r="V10" s="492"/>
      <c r="W10" s="492"/>
      <c r="X10" s="492"/>
      <c r="Y10" s="492"/>
      <c r="Z10" s="492"/>
    </row>
    <row r="11" ht="15.75" customHeight="1">
      <c r="A11" s="494" t="s">
        <v>53</v>
      </c>
      <c r="B11" s="517" t="s">
        <v>1365</v>
      </c>
      <c r="C11" s="494" t="s">
        <v>1359</v>
      </c>
      <c r="D11" s="494" t="s">
        <v>1359</v>
      </c>
      <c r="E11" s="510" t="s">
        <v>1356</v>
      </c>
      <c r="F11" s="494" t="s">
        <v>1359</v>
      </c>
      <c r="G11" s="494" t="s">
        <v>1359</v>
      </c>
      <c r="H11" s="494" t="s">
        <v>1359</v>
      </c>
      <c r="I11" s="494" t="s">
        <v>1359</v>
      </c>
      <c r="J11" s="494" t="s">
        <v>1359</v>
      </c>
      <c r="K11" s="494" t="s">
        <v>1359</v>
      </c>
      <c r="L11" s="494" t="s">
        <v>1359</v>
      </c>
      <c r="M11" s="494" t="s">
        <v>1359</v>
      </c>
      <c r="N11" s="494" t="s">
        <v>1359</v>
      </c>
      <c r="O11" s="510" t="s">
        <v>1356</v>
      </c>
      <c r="P11" s="491" t="s">
        <v>1366</v>
      </c>
      <c r="Q11" s="492"/>
      <c r="R11" s="492"/>
      <c r="S11" s="492"/>
      <c r="T11" s="492"/>
      <c r="U11" s="492"/>
      <c r="V11" s="492"/>
      <c r="W11" s="492"/>
      <c r="X11" s="492"/>
      <c r="Y11" s="492"/>
      <c r="Z11" s="492"/>
    </row>
    <row r="12" ht="15.75" customHeight="1">
      <c r="A12" s="494">
        <v>2.0</v>
      </c>
      <c r="B12" s="517" t="s">
        <v>1367</v>
      </c>
      <c r="C12" s="494" t="s">
        <v>1359</v>
      </c>
      <c r="D12" s="494" t="s">
        <v>1359</v>
      </c>
      <c r="E12" s="510" t="s">
        <v>1356</v>
      </c>
      <c r="F12" s="494" t="s">
        <v>1359</v>
      </c>
      <c r="G12" s="494" t="s">
        <v>1359</v>
      </c>
      <c r="H12" s="494" t="s">
        <v>1359</v>
      </c>
      <c r="I12" s="494" t="s">
        <v>1359</v>
      </c>
      <c r="J12" s="494" t="s">
        <v>1359</v>
      </c>
      <c r="K12" s="494" t="s">
        <v>1359</v>
      </c>
      <c r="L12" s="494" t="s">
        <v>1359</v>
      </c>
      <c r="M12" s="494" t="s">
        <v>1359</v>
      </c>
      <c r="N12" s="494" t="s">
        <v>1359</v>
      </c>
      <c r="O12" s="494" t="s">
        <v>1359</v>
      </c>
      <c r="P12" s="491"/>
      <c r="Q12" s="492"/>
      <c r="R12" s="492"/>
      <c r="S12" s="492"/>
      <c r="T12" s="492"/>
      <c r="U12" s="492"/>
      <c r="V12" s="492"/>
      <c r="W12" s="492"/>
      <c r="X12" s="492"/>
      <c r="Y12" s="492"/>
      <c r="Z12" s="492"/>
    </row>
    <row r="13" ht="15.75" customHeight="1">
      <c r="A13" s="494" t="s">
        <v>51</v>
      </c>
      <c r="B13" s="517" t="s">
        <v>1368</v>
      </c>
      <c r="C13" s="494" t="s">
        <v>1359</v>
      </c>
      <c r="D13" s="494" t="s">
        <v>1359</v>
      </c>
      <c r="E13" s="510" t="s">
        <v>1356</v>
      </c>
      <c r="F13" s="494" t="s">
        <v>1359</v>
      </c>
      <c r="G13" s="494" t="s">
        <v>1359</v>
      </c>
      <c r="H13" s="494" t="s">
        <v>1359</v>
      </c>
      <c r="I13" s="494" t="s">
        <v>1359</v>
      </c>
      <c r="J13" s="494" t="s">
        <v>1359</v>
      </c>
      <c r="K13" s="494" t="s">
        <v>1359</v>
      </c>
      <c r="L13" s="494" t="s">
        <v>1359</v>
      </c>
      <c r="M13" s="494" t="s">
        <v>1359</v>
      </c>
      <c r="N13" s="494" t="s">
        <v>1359</v>
      </c>
      <c r="O13" s="494" t="s">
        <v>1359</v>
      </c>
      <c r="P13" s="491" t="s">
        <v>1366</v>
      </c>
      <c r="Q13" s="492"/>
      <c r="R13" s="492"/>
      <c r="S13" s="492"/>
      <c r="T13" s="492"/>
      <c r="U13" s="492"/>
      <c r="V13" s="492"/>
      <c r="W13" s="492"/>
      <c r="X13" s="492"/>
      <c r="Y13" s="492"/>
      <c r="Z13" s="492"/>
    </row>
    <row r="14" ht="15.75" customHeight="1">
      <c r="A14" s="494">
        <v>3.0</v>
      </c>
      <c r="B14" s="517" t="s">
        <v>1369</v>
      </c>
      <c r="C14" s="494" t="s">
        <v>1359</v>
      </c>
      <c r="D14" s="510" t="s">
        <v>1356</v>
      </c>
      <c r="E14" s="510" t="s">
        <v>1356</v>
      </c>
      <c r="F14" s="494" t="s">
        <v>1359</v>
      </c>
      <c r="G14" s="510" t="s">
        <v>1356</v>
      </c>
      <c r="H14" s="510" t="s">
        <v>1356</v>
      </c>
      <c r="I14" s="510" t="s">
        <v>1356</v>
      </c>
      <c r="J14" s="510" t="s">
        <v>1356</v>
      </c>
      <c r="K14" s="510" t="s">
        <v>1356</v>
      </c>
      <c r="L14" s="510" t="s">
        <v>1356</v>
      </c>
      <c r="M14" s="510" t="s">
        <v>1356</v>
      </c>
      <c r="N14" s="510" t="s">
        <v>1356</v>
      </c>
      <c r="O14" s="510" t="s">
        <v>1356</v>
      </c>
      <c r="P14" s="491"/>
      <c r="Q14" s="492"/>
      <c r="R14" s="492"/>
      <c r="S14" s="492"/>
      <c r="T14" s="492"/>
      <c r="U14" s="492"/>
      <c r="V14" s="492"/>
      <c r="W14" s="492"/>
      <c r="X14" s="492"/>
      <c r="Y14" s="492"/>
      <c r="Z14" s="492"/>
    </row>
    <row r="15" ht="15.75" customHeight="1">
      <c r="A15" s="494" t="s">
        <v>51</v>
      </c>
      <c r="B15" s="517" t="s">
        <v>1370</v>
      </c>
      <c r="C15" s="494" t="s">
        <v>1359</v>
      </c>
      <c r="D15" s="494" t="s">
        <v>1359</v>
      </c>
      <c r="E15" s="510" t="s">
        <v>1356</v>
      </c>
      <c r="F15" s="494" t="s">
        <v>1359</v>
      </c>
      <c r="G15" s="510" t="s">
        <v>1356</v>
      </c>
      <c r="H15" s="510" t="s">
        <v>1356</v>
      </c>
      <c r="I15" s="510" t="s">
        <v>1356</v>
      </c>
      <c r="J15" s="510" t="s">
        <v>1356</v>
      </c>
      <c r="K15" s="510" t="s">
        <v>1356</v>
      </c>
      <c r="L15" s="510" t="s">
        <v>1356</v>
      </c>
      <c r="M15" s="510" t="s">
        <v>1356</v>
      </c>
      <c r="N15" s="510" t="s">
        <v>1356</v>
      </c>
      <c r="O15" s="510" t="s">
        <v>1356</v>
      </c>
      <c r="P15" s="491"/>
      <c r="Q15" s="492"/>
      <c r="R15" s="492"/>
      <c r="S15" s="492"/>
      <c r="T15" s="492"/>
      <c r="U15" s="492"/>
      <c r="V15" s="492"/>
      <c r="W15" s="492"/>
      <c r="X15" s="492"/>
      <c r="Y15" s="492"/>
      <c r="Z15" s="492"/>
    </row>
    <row r="16" ht="15.75" customHeight="1">
      <c r="A16" s="494" t="s">
        <v>53</v>
      </c>
      <c r="B16" s="517" t="s">
        <v>1371</v>
      </c>
      <c r="C16" s="494" t="s">
        <v>1359</v>
      </c>
      <c r="D16" s="494" t="s">
        <v>1359</v>
      </c>
      <c r="E16" s="510" t="s">
        <v>1356</v>
      </c>
      <c r="F16" s="494" t="s">
        <v>1359</v>
      </c>
      <c r="G16" s="494" t="s">
        <v>1359</v>
      </c>
      <c r="H16" s="494" t="s">
        <v>1359</v>
      </c>
      <c r="I16" s="494" t="s">
        <v>1359</v>
      </c>
      <c r="J16" s="494" t="s">
        <v>1359</v>
      </c>
      <c r="K16" s="494" t="s">
        <v>1359</v>
      </c>
      <c r="L16" s="494" t="s">
        <v>1359</v>
      </c>
      <c r="M16" s="494" t="s">
        <v>1359</v>
      </c>
      <c r="N16" s="494" t="s">
        <v>1359</v>
      </c>
      <c r="O16" s="494" t="s">
        <v>1359</v>
      </c>
      <c r="P16" s="491" t="s">
        <v>1366</v>
      </c>
      <c r="Q16" s="492"/>
      <c r="R16" s="492"/>
      <c r="S16" s="492"/>
      <c r="T16" s="492"/>
      <c r="U16" s="492"/>
      <c r="V16" s="492"/>
      <c r="W16" s="492"/>
      <c r="X16" s="492"/>
      <c r="Y16" s="492"/>
      <c r="Z16" s="492"/>
    </row>
    <row r="17" ht="15.75" customHeight="1">
      <c r="A17" s="494"/>
      <c r="B17" s="518" t="s">
        <v>1372</v>
      </c>
      <c r="C17" s="494" t="s">
        <v>621</v>
      </c>
      <c r="D17" s="525"/>
      <c r="E17" s="525"/>
      <c r="F17" s="526"/>
      <c r="G17" s="526"/>
      <c r="H17" s="527"/>
      <c r="I17" s="527"/>
      <c r="J17" s="528"/>
      <c r="K17" s="528"/>
      <c r="L17" s="529"/>
      <c r="M17" s="529"/>
      <c r="N17" s="530"/>
      <c r="O17" s="530"/>
      <c r="P17" s="491"/>
      <c r="Q17" s="492"/>
      <c r="R17" s="492"/>
      <c r="S17" s="492"/>
      <c r="T17" s="492"/>
      <c r="U17" s="492"/>
      <c r="V17" s="492"/>
      <c r="W17" s="492"/>
      <c r="X17" s="492"/>
      <c r="Y17" s="492"/>
      <c r="Z17" s="492"/>
    </row>
    <row r="18" ht="15.75" customHeight="1">
      <c r="A18" s="494">
        <v>1.0</v>
      </c>
      <c r="B18" s="517" t="s">
        <v>1363</v>
      </c>
      <c r="C18" s="494" t="s">
        <v>1359</v>
      </c>
      <c r="D18" s="510" t="s">
        <v>1356</v>
      </c>
      <c r="E18" s="494" t="s">
        <v>1359</v>
      </c>
      <c r="F18" s="510" t="s">
        <v>1356</v>
      </c>
      <c r="G18" s="510" t="s">
        <v>1356</v>
      </c>
      <c r="H18" s="510" t="s">
        <v>1356</v>
      </c>
      <c r="I18" s="510" t="s">
        <v>1356</v>
      </c>
      <c r="J18" s="510" t="s">
        <v>1356</v>
      </c>
      <c r="K18" s="510" t="s">
        <v>1356</v>
      </c>
      <c r="L18" s="510" t="s">
        <v>1356</v>
      </c>
      <c r="M18" s="510" t="s">
        <v>1356</v>
      </c>
      <c r="N18" s="510" t="s">
        <v>1356</v>
      </c>
      <c r="O18" s="510" t="s">
        <v>1356</v>
      </c>
      <c r="P18" s="491" t="s">
        <v>1373</v>
      </c>
      <c r="Q18" s="492"/>
      <c r="R18" s="492"/>
      <c r="S18" s="492"/>
      <c r="T18" s="492"/>
      <c r="U18" s="492"/>
      <c r="V18" s="492"/>
      <c r="W18" s="492"/>
      <c r="X18" s="492"/>
      <c r="Y18" s="492"/>
      <c r="Z18" s="492"/>
    </row>
    <row r="19" ht="15.75" customHeight="1">
      <c r="A19" s="494" t="s">
        <v>51</v>
      </c>
      <c r="B19" s="517" t="s">
        <v>1364</v>
      </c>
      <c r="C19" s="494" t="s">
        <v>1359</v>
      </c>
      <c r="D19" s="510" t="s">
        <v>1356</v>
      </c>
      <c r="E19" s="494" t="s">
        <v>1359</v>
      </c>
      <c r="F19" s="510" t="s">
        <v>1356</v>
      </c>
      <c r="G19" s="510" t="s">
        <v>1356</v>
      </c>
      <c r="H19" s="510" t="s">
        <v>1356</v>
      </c>
      <c r="I19" s="510" t="s">
        <v>1356</v>
      </c>
      <c r="J19" s="510" t="s">
        <v>1356</v>
      </c>
      <c r="K19" s="510" t="s">
        <v>1356</v>
      </c>
      <c r="L19" s="510" t="s">
        <v>1356</v>
      </c>
      <c r="M19" s="510" t="s">
        <v>1356</v>
      </c>
      <c r="N19" s="510" t="s">
        <v>1356</v>
      </c>
      <c r="O19" s="510" t="s">
        <v>1356</v>
      </c>
      <c r="P19" s="491" t="s">
        <v>1373</v>
      </c>
      <c r="Q19" s="492"/>
      <c r="R19" s="492"/>
      <c r="S19" s="492"/>
      <c r="T19" s="492"/>
      <c r="U19" s="492"/>
      <c r="V19" s="492"/>
      <c r="W19" s="492"/>
      <c r="X19" s="492"/>
      <c r="Y19" s="492"/>
      <c r="Z19" s="492"/>
    </row>
    <row r="20" ht="15.75" customHeight="1">
      <c r="A20" s="494" t="s">
        <v>53</v>
      </c>
      <c r="B20" s="517" t="s">
        <v>1365</v>
      </c>
      <c r="C20" s="494" t="s">
        <v>1359</v>
      </c>
      <c r="D20" s="510" t="s">
        <v>1356</v>
      </c>
      <c r="E20" s="494" t="s">
        <v>1359</v>
      </c>
      <c r="F20" s="510" t="s">
        <v>1356</v>
      </c>
      <c r="G20" s="510" t="s">
        <v>1356</v>
      </c>
      <c r="H20" s="510" t="s">
        <v>1356</v>
      </c>
      <c r="I20" s="510" t="s">
        <v>1356</v>
      </c>
      <c r="J20" s="510" t="s">
        <v>1356</v>
      </c>
      <c r="K20" s="510" t="s">
        <v>1356</v>
      </c>
      <c r="L20" s="510" t="s">
        <v>1356</v>
      </c>
      <c r="M20" s="510" t="s">
        <v>1356</v>
      </c>
      <c r="N20" s="510" t="s">
        <v>1356</v>
      </c>
      <c r="O20" s="510" t="s">
        <v>1356</v>
      </c>
      <c r="P20" s="491" t="s">
        <v>1374</v>
      </c>
      <c r="Q20" s="492"/>
      <c r="R20" s="492"/>
      <c r="S20" s="492"/>
      <c r="T20" s="492"/>
      <c r="U20" s="492"/>
      <c r="V20" s="492"/>
      <c r="W20" s="492"/>
      <c r="X20" s="492"/>
      <c r="Y20" s="492"/>
      <c r="Z20" s="492"/>
    </row>
    <row r="21" ht="15.75" customHeight="1">
      <c r="A21" s="494">
        <v>2.0</v>
      </c>
      <c r="B21" s="517" t="s">
        <v>1367</v>
      </c>
      <c r="C21" s="494" t="s">
        <v>1359</v>
      </c>
      <c r="D21" s="510" t="s">
        <v>1356</v>
      </c>
      <c r="E21" s="494" t="s">
        <v>1359</v>
      </c>
      <c r="F21" s="510" t="s">
        <v>1356</v>
      </c>
      <c r="G21" s="510" t="s">
        <v>1356</v>
      </c>
      <c r="H21" s="510" t="s">
        <v>1356</v>
      </c>
      <c r="I21" s="510" t="s">
        <v>1356</v>
      </c>
      <c r="J21" s="510" t="s">
        <v>1356</v>
      </c>
      <c r="K21" s="510" t="s">
        <v>1356</v>
      </c>
      <c r="L21" s="510" t="s">
        <v>1356</v>
      </c>
      <c r="M21" s="510" t="s">
        <v>1356</v>
      </c>
      <c r="N21" s="510" t="s">
        <v>1356</v>
      </c>
      <c r="O21" s="510" t="s">
        <v>1356</v>
      </c>
      <c r="P21" s="491" t="s">
        <v>1374</v>
      </c>
      <c r="Q21" s="492"/>
      <c r="R21" s="492"/>
      <c r="S21" s="492"/>
      <c r="T21" s="492"/>
      <c r="U21" s="492"/>
      <c r="V21" s="492"/>
      <c r="W21" s="492"/>
      <c r="X21" s="492"/>
      <c r="Y21" s="492"/>
      <c r="Z21" s="492"/>
    </row>
    <row r="22" ht="15.75" customHeight="1">
      <c r="A22" s="494"/>
      <c r="B22" s="518" t="s">
        <v>1375</v>
      </c>
      <c r="C22" s="494" t="s">
        <v>1359</v>
      </c>
      <c r="D22" s="510" t="s">
        <v>1356</v>
      </c>
      <c r="E22" s="494" t="s">
        <v>1359</v>
      </c>
      <c r="F22" s="510" t="s">
        <v>1356</v>
      </c>
      <c r="G22" s="510" t="s">
        <v>1356</v>
      </c>
      <c r="H22" s="510" t="s">
        <v>1356</v>
      </c>
      <c r="I22" s="510" t="s">
        <v>1356</v>
      </c>
      <c r="J22" s="510" t="s">
        <v>1356</v>
      </c>
      <c r="K22" s="510" t="s">
        <v>1356</v>
      </c>
      <c r="L22" s="510" t="s">
        <v>1356</v>
      </c>
      <c r="M22" s="510" t="s">
        <v>1356</v>
      </c>
      <c r="N22" s="510" t="s">
        <v>1356</v>
      </c>
      <c r="O22" s="510" t="s">
        <v>1356</v>
      </c>
      <c r="P22" s="491"/>
      <c r="Q22" s="492"/>
      <c r="R22" s="492"/>
      <c r="S22" s="492"/>
      <c r="T22" s="492"/>
      <c r="U22" s="492"/>
      <c r="V22" s="492"/>
      <c r="W22" s="492"/>
      <c r="X22" s="492"/>
      <c r="Y22" s="492"/>
      <c r="Z22" s="492"/>
    </row>
    <row r="23" ht="15.75" customHeight="1">
      <c r="A23" s="494">
        <v>1.0</v>
      </c>
      <c r="B23" s="517" t="s">
        <v>1376</v>
      </c>
      <c r="C23" s="494" t="s">
        <v>1359</v>
      </c>
      <c r="D23" s="510" t="s">
        <v>1356</v>
      </c>
      <c r="E23" s="494" t="s">
        <v>1359</v>
      </c>
      <c r="F23" s="510" t="s">
        <v>1356</v>
      </c>
      <c r="G23" s="510" t="s">
        <v>1356</v>
      </c>
      <c r="H23" s="510" t="s">
        <v>1356</v>
      </c>
      <c r="I23" s="510" t="s">
        <v>1356</v>
      </c>
      <c r="J23" s="510" t="s">
        <v>1356</v>
      </c>
      <c r="K23" s="510" t="s">
        <v>1356</v>
      </c>
      <c r="L23" s="510" t="s">
        <v>1356</v>
      </c>
      <c r="M23" s="510" t="s">
        <v>1356</v>
      </c>
      <c r="N23" s="510" t="s">
        <v>1356</v>
      </c>
      <c r="O23" s="510" t="s">
        <v>1356</v>
      </c>
      <c r="P23" s="491" t="s">
        <v>1373</v>
      </c>
      <c r="Q23" s="492"/>
      <c r="R23" s="492"/>
      <c r="S23" s="492"/>
      <c r="T23" s="492"/>
      <c r="U23" s="492"/>
      <c r="V23" s="492"/>
      <c r="W23" s="492"/>
      <c r="X23" s="492"/>
      <c r="Y23" s="492"/>
      <c r="Z23" s="492"/>
    </row>
    <row r="24" ht="15.75" customHeight="1">
      <c r="A24" s="494" t="s">
        <v>51</v>
      </c>
      <c r="B24" s="517" t="s">
        <v>1364</v>
      </c>
      <c r="C24" s="494" t="s">
        <v>1359</v>
      </c>
      <c r="D24" s="510" t="s">
        <v>1356</v>
      </c>
      <c r="E24" s="494" t="s">
        <v>1359</v>
      </c>
      <c r="F24" s="510" t="s">
        <v>1356</v>
      </c>
      <c r="G24" s="510" t="s">
        <v>1356</v>
      </c>
      <c r="H24" s="510" t="s">
        <v>1356</v>
      </c>
      <c r="I24" s="510" t="s">
        <v>1356</v>
      </c>
      <c r="J24" s="510" t="s">
        <v>1356</v>
      </c>
      <c r="K24" s="510" t="s">
        <v>1356</v>
      </c>
      <c r="L24" s="510" t="s">
        <v>1356</v>
      </c>
      <c r="M24" s="510" t="s">
        <v>1356</v>
      </c>
      <c r="N24" s="510" t="s">
        <v>1356</v>
      </c>
      <c r="O24" s="510" t="s">
        <v>1356</v>
      </c>
      <c r="P24" s="491" t="s">
        <v>1373</v>
      </c>
      <c r="Q24" s="492"/>
      <c r="R24" s="492"/>
      <c r="S24" s="492"/>
      <c r="T24" s="492"/>
      <c r="U24" s="492"/>
      <c r="V24" s="492"/>
      <c r="W24" s="492"/>
      <c r="X24" s="492"/>
      <c r="Y24" s="492"/>
      <c r="Z24" s="492"/>
    </row>
    <row r="25" ht="15.75" customHeight="1">
      <c r="A25" s="494" t="s">
        <v>53</v>
      </c>
      <c r="B25" s="517" t="s">
        <v>1365</v>
      </c>
      <c r="C25" s="494" t="s">
        <v>1359</v>
      </c>
      <c r="D25" s="510" t="s">
        <v>1356</v>
      </c>
      <c r="E25" s="494" t="s">
        <v>1359</v>
      </c>
      <c r="F25" s="510" t="s">
        <v>1356</v>
      </c>
      <c r="G25" s="510" t="s">
        <v>1356</v>
      </c>
      <c r="H25" s="510" t="s">
        <v>1356</v>
      </c>
      <c r="I25" s="510" t="s">
        <v>1356</v>
      </c>
      <c r="J25" s="510" t="s">
        <v>1356</v>
      </c>
      <c r="K25" s="510" t="s">
        <v>1356</v>
      </c>
      <c r="L25" s="510" t="s">
        <v>1356</v>
      </c>
      <c r="M25" s="510" t="s">
        <v>1356</v>
      </c>
      <c r="N25" s="510" t="s">
        <v>1356</v>
      </c>
      <c r="O25" s="510" t="s">
        <v>1356</v>
      </c>
      <c r="P25" s="491" t="s">
        <v>1374</v>
      </c>
      <c r="Q25" s="492"/>
      <c r="R25" s="492"/>
      <c r="S25" s="492"/>
      <c r="T25" s="492"/>
      <c r="U25" s="492"/>
      <c r="V25" s="492"/>
      <c r="W25" s="492"/>
      <c r="X25" s="492"/>
      <c r="Y25" s="492"/>
      <c r="Z25" s="492"/>
    </row>
    <row r="26" ht="15.75" customHeight="1">
      <c r="A26" s="494"/>
      <c r="B26" s="518" t="s">
        <v>1377</v>
      </c>
      <c r="C26" s="494" t="s">
        <v>621</v>
      </c>
      <c r="D26" s="531"/>
      <c r="E26" s="531"/>
      <c r="F26" s="532"/>
      <c r="G26" s="532"/>
      <c r="H26" s="533"/>
      <c r="I26" s="533"/>
      <c r="J26" s="534"/>
      <c r="K26" s="534"/>
      <c r="L26" s="535"/>
      <c r="M26" s="535"/>
      <c r="N26" s="536"/>
      <c r="O26" s="536"/>
      <c r="P26" s="491"/>
      <c r="Q26" s="492"/>
      <c r="R26" s="492"/>
      <c r="S26" s="492"/>
      <c r="T26" s="492"/>
      <c r="U26" s="492"/>
      <c r="V26" s="492"/>
      <c r="W26" s="492"/>
      <c r="X26" s="492"/>
      <c r="Y26" s="492"/>
      <c r="Z26" s="492"/>
    </row>
    <row r="27" ht="15.75" customHeight="1">
      <c r="A27" s="494">
        <v>3.0</v>
      </c>
      <c r="B27" s="517" t="s">
        <v>1378</v>
      </c>
      <c r="C27" s="494" t="s">
        <v>1359</v>
      </c>
      <c r="D27" s="494" t="s">
        <v>1359</v>
      </c>
      <c r="E27" s="510" t="s">
        <v>1356</v>
      </c>
      <c r="F27" s="510" t="s">
        <v>1356</v>
      </c>
      <c r="G27" s="510" t="s">
        <v>1356</v>
      </c>
      <c r="H27" s="510" t="s">
        <v>1356</v>
      </c>
      <c r="I27" s="510" t="s">
        <v>1356</v>
      </c>
      <c r="J27" s="510" t="s">
        <v>1356</v>
      </c>
      <c r="K27" s="510" t="s">
        <v>1356</v>
      </c>
      <c r="L27" s="510" t="s">
        <v>1356</v>
      </c>
      <c r="M27" s="510" t="s">
        <v>1356</v>
      </c>
      <c r="N27" s="510" t="s">
        <v>1356</v>
      </c>
      <c r="O27" s="510" t="s">
        <v>1356</v>
      </c>
      <c r="P27" s="491"/>
      <c r="Q27" s="492"/>
      <c r="R27" s="492"/>
      <c r="S27" s="492"/>
      <c r="T27" s="492"/>
      <c r="U27" s="492"/>
      <c r="V27" s="492"/>
      <c r="W27" s="492"/>
      <c r="X27" s="492"/>
      <c r="Y27" s="492"/>
      <c r="Z27" s="492"/>
    </row>
    <row r="28" ht="15.75" customHeight="1">
      <c r="A28" s="494"/>
      <c r="B28" s="518" t="s">
        <v>1379</v>
      </c>
      <c r="C28" s="494" t="s">
        <v>1359</v>
      </c>
      <c r="D28" s="494" t="s">
        <v>1359</v>
      </c>
      <c r="E28" s="510" t="s">
        <v>1356</v>
      </c>
      <c r="F28" s="510" t="s">
        <v>1356</v>
      </c>
      <c r="G28" s="510" t="s">
        <v>1356</v>
      </c>
      <c r="H28" s="510" t="s">
        <v>1356</v>
      </c>
      <c r="I28" s="510" t="s">
        <v>1356</v>
      </c>
      <c r="J28" s="510" t="s">
        <v>1356</v>
      </c>
      <c r="K28" s="510" t="s">
        <v>1356</v>
      </c>
      <c r="L28" s="510" t="s">
        <v>1356</v>
      </c>
      <c r="M28" s="510" t="s">
        <v>1356</v>
      </c>
      <c r="N28" s="510" t="s">
        <v>1356</v>
      </c>
      <c r="O28" s="510" t="s">
        <v>1356</v>
      </c>
      <c r="P28" s="491"/>
      <c r="Q28" s="492"/>
      <c r="R28" s="492"/>
      <c r="S28" s="492"/>
      <c r="T28" s="492"/>
      <c r="U28" s="492"/>
      <c r="V28" s="492"/>
      <c r="W28" s="492"/>
      <c r="X28" s="492"/>
      <c r="Y28" s="492"/>
      <c r="Z28" s="492"/>
    </row>
    <row r="29" ht="15.75" customHeight="1">
      <c r="A29" s="494">
        <v>4.0</v>
      </c>
      <c r="B29" s="517" t="s">
        <v>1380</v>
      </c>
      <c r="C29" s="494" t="s">
        <v>1359</v>
      </c>
      <c r="D29" s="494" t="s">
        <v>1359</v>
      </c>
      <c r="E29" s="510" t="s">
        <v>1356</v>
      </c>
      <c r="F29" s="510" t="s">
        <v>1356</v>
      </c>
      <c r="G29" s="510" t="s">
        <v>1356</v>
      </c>
      <c r="H29" s="510" t="s">
        <v>1356</v>
      </c>
      <c r="I29" s="510" t="s">
        <v>1356</v>
      </c>
      <c r="J29" s="510" t="s">
        <v>1356</v>
      </c>
      <c r="K29" s="510" t="s">
        <v>1356</v>
      </c>
      <c r="L29" s="510" t="s">
        <v>1356</v>
      </c>
      <c r="M29" s="510" t="s">
        <v>1356</v>
      </c>
      <c r="N29" s="510" t="s">
        <v>1356</v>
      </c>
      <c r="O29" s="510" t="s">
        <v>1356</v>
      </c>
      <c r="P29" s="491"/>
      <c r="Q29" s="492"/>
      <c r="R29" s="492"/>
      <c r="S29" s="492"/>
      <c r="T29" s="492"/>
      <c r="U29" s="492"/>
      <c r="V29" s="492"/>
      <c r="W29" s="492"/>
      <c r="X29" s="492"/>
      <c r="Y29" s="492"/>
      <c r="Z29" s="492"/>
    </row>
    <row r="30" ht="15.75" customHeight="1">
      <c r="A30" s="494"/>
      <c r="B30" s="518" t="s">
        <v>1381</v>
      </c>
      <c r="C30" s="494" t="s">
        <v>1359</v>
      </c>
      <c r="D30" s="494" t="s">
        <v>1359</v>
      </c>
      <c r="E30" s="510" t="s">
        <v>1356</v>
      </c>
      <c r="F30" s="510" t="s">
        <v>1356</v>
      </c>
      <c r="G30" s="510" t="s">
        <v>1356</v>
      </c>
      <c r="H30" s="510" t="s">
        <v>1356</v>
      </c>
      <c r="I30" s="510" t="s">
        <v>1356</v>
      </c>
      <c r="J30" s="510" t="s">
        <v>1356</v>
      </c>
      <c r="K30" s="510" t="s">
        <v>1356</v>
      </c>
      <c r="L30" s="510" t="s">
        <v>1356</v>
      </c>
      <c r="M30" s="510" t="s">
        <v>1356</v>
      </c>
      <c r="N30" s="510" t="s">
        <v>1356</v>
      </c>
      <c r="O30" s="510" t="s">
        <v>1356</v>
      </c>
      <c r="P30" s="491"/>
      <c r="Q30" s="492"/>
      <c r="R30" s="492"/>
      <c r="S30" s="492"/>
      <c r="T30" s="492"/>
      <c r="U30" s="492"/>
      <c r="V30" s="492"/>
      <c r="W30" s="492"/>
      <c r="X30" s="492"/>
      <c r="Y30" s="492"/>
      <c r="Z30" s="492"/>
    </row>
    <row r="31" ht="15.75" customHeight="1">
      <c r="A31" s="494">
        <v>5.0</v>
      </c>
      <c r="B31" s="517" t="s">
        <v>1380</v>
      </c>
      <c r="C31" s="494" t="s">
        <v>1359</v>
      </c>
      <c r="D31" s="494" t="s">
        <v>1359</v>
      </c>
      <c r="E31" s="510" t="s">
        <v>1356</v>
      </c>
      <c r="F31" s="510" t="s">
        <v>1356</v>
      </c>
      <c r="G31" s="510" t="s">
        <v>1356</v>
      </c>
      <c r="H31" s="510" t="s">
        <v>1356</v>
      </c>
      <c r="I31" s="510" t="s">
        <v>1356</v>
      </c>
      <c r="J31" s="510" t="s">
        <v>1356</v>
      </c>
      <c r="K31" s="510" t="s">
        <v>1356</v>
      </c>
      <c r="L31" s="510" t="s">
        <v>1356</v>
      </c>
      <c r="M31" s="510" t="s">
        <v>1356</v>
      </c>
      <c r="N31" s="510" t="s">
        <v>1356</v>
      </c>
      <c r="O31" s="510" t="s">
        <v>1356</v>
      </c>
      <c r="P31" s="491"/>
      <c r="Q31" s="492"/>
      <c r="R31" s="492"/>
      <c r="S31" s="492"/>
      <c r="T31" s="492"/>
      <c r="U31" s="492"/>
      <c r="V31" s="492"/>
      <c r="W31" s="492"/>
      <c r="X31" s="492"/>
      <c r="Y31" s="492"/>
      <c r="Z31" s="492"/>
    </row>
    <row r="32" ht="15.75" customHeight="1">
      <c r="A32" s="537"/>
      <c r="B32" s="492"/>
      <c r="C32" s="492"/>
      <c r="D32" s="492"/>
      <c r="E32" s="492"/>
      <c r="F32" s="492"/>
      <c r="G32" s="492"/>
      <c r="H32" s="492"/>
      <c r="I32" s="492"/>
      <c r="J32" s="492"/>
      <c r="K32" s="492"/>
      <c r="L32" s="492"/>
      <c r="M32" s="492"/>
      <c r="N32" s="492"/>
      <c r="O32" s="492"/>
      <c r="P32" s="492"/>
      <c r="Q32" s="492"/>
      <c r="R32" s="492"/>
      <c r="S32" s="492"/>
      <c r="T32" s="492"/>
      <c r="U32" s="492"/>
      <c r="V32" s="492"/>
      <c r="W32" s="492"/>
      <c r="X32" s="492"/>
      <c r="Y32" s="492"/>
      <c r="Z32" s="492"/>
    </row>
    <row r="33" ht="15.75" customHeight="1">
      <c r="A33" s="537"/>
      <c r="B33" s="492"/>
      <c r="C33" s="492"/>
      <c r="D33" s="492"/>
      <c r="E33" s="492"/>
      <c r="F33" s="492"/>
      <c r="G33" s="492"/>
      <c r="H33" s="492"/>
      <c r="I33" s="492"/>
      <c r="J33" s="492"/>
      <c r="K33" s="492"/>
      <c r="L33" s="492"/>
      <c r="M33" s="492"/>
      <c r="N33" s="492"/>
      <c r="O33" s="492"/>
      <c r="P33" s="492"/>
      <c r="Q33" s="492"/>
      <c r="R33" s="492"/>
      <c r="S33" s="492"/>
      <c r="T33" s="492"/>
      <c r="U33" s="492"/>
      <c r="V33" s="492"/>
      <c r="W33" s="492"/>
      <c r="X33" s="492"/>
      <c r="Y33" s="492"/>
      <c r="Z33" s="492"/>
    </row>
    <row r="34" ht="15.75" customHeight="1">
      <c r="A34" s="537"/>
      <c r="B34" s="492"/>
      <c r="C34" s="492"/>
      <c r="D34" s="492"/>
      <c r="E34" s="492"/>
      <c r="F34" s="492"/>
      <c r="G34" s="492"/>
      <c r="H34" s="492"/>
      <c r="I34" s="492"/>
      <c r="J34" s="492"/>
      <c r="K34" s="492"/>
      <c r="L34" s="492"/>
      <c r="M34" s="492"/>
      <c r="N34" s="492"/>
      <c r="O34" s="492"/>
      <c r="P34" s="492"/>
      <c r="Q34" s="492"/>
      <c r="R34" s="492"/>
      <c r="S34" s="492"/>
      <c r="T34" s="492"/>
      <c r="U34" s="492"/>
      <c r="V34" s="492"/>
      <c r="W34" s="492"/>
      <c r="X34" s="492"/>
      <c r="Y34" s="492"/>
      <c r="Z34" s="492"/>
    </row>
    <row r="35" ht="15.75" customHeight="1">
      <c r="A35" s="537"/>
      <c r="B35" s="492"/>
      <c r="C35" s="492"/>
      <c r="D35" s="492"/>
      <c r="E35" s="492"/>
      <c r="F35" s="492"/>
      <c r="G35" s="492"/>
      <c r="H35" s="492"/>
      <c r="I35" s="492"/>
      <c r="J35" s="492"/>
      <c r="K35" s="492"/>
      <c r="L35" s="492"/>
      <c r="M35" s="492"/>
      <c r="N35" s="492"/>
      <c r="O35" s="492"/>
      <c r="P35" s="492"/>
      <c r="Q35" s="492"/>
      <c r="R35" s="492"/>
      <c r="S35" s="492"/>
      <c r="T35" s="492"/>
      <c r="U35" s="492"/>
      <c r="V35" s="492"/>
      <c r="W35" s="492"/>
      <c r="X35" s="492"/>
      <c r="Y35" s="492"/>
      <c r="Z35" s="492"/>
    </row>
    <row r="36" ht="15.75" customHeight="1">
      <c r="A36" s="537"/>
      <c r="B36" s="492"/>
      <c r="C36" s="492"/>
      <c r="D36" s="492"/>
      <c r="E36" s="492"/>
      <c r="F36" s="492"/>
      <c r="G36" s="492"/>
      <c r="H36" s="492"/>
      <c r="I36" s="492"/>
      <c r="J36" s="492"/>
      <c r="K36" s="492"/>
      <c r="L36" s="492"/>
      <c r="M36" s="492"/>
      <c r="N36" s="492"/>
      <c r="O36" s="492"/>
      <c r="P36" s="492"/>
      <c r="Q36" s="492"/>
      <c r="R36" s="492"/>
      <c r="S36" s="492"/>
      <c r="T36" s="492"/>
      <c r="U36" s="492"/>
      <c r="V36" s="492"/>
      <c r="W36" s="492"/>
      <c r="X36" s="492"/>
      <c r="Y36" s="492"/>
      <c r="Z36" s="492"/>
    </row>
    <row r="37" ht="15.75" customHeight="1">
      <c r="A37" s="537"/>
      <c r="B37" s="492"/>
      <c r="C37" s="492"/>
      <c r="D37" s="492"/>
      <c r="E37" s="492"/>
      <c r="F37" s="492"/>
      <c r="G37" s="492"/>
      <c r="H37" s="492"/>
      <c r="I37" s="492"/>
      <c r="J37" s="492"/>
      <c r="K37" s="492"/>
      <c r="L37" s="492"/>
      <c r="M37" s="492"/>
      <c r="N37" s="492"/>
      <c r="O37" s="492"/>
      <c r="P37" s="492"/>
      <c r="Q37" s="492"/>
      <c r="R37" s="492"/>
      <c r="S37" s="492"/>
      <c r="T37" s="492"/>
      <c r="U37" s="492"/>
      <c r="V37" s="492"/>
      <c r="W37" s="492"/>
      <c r="X37" s="492"/>
      <c r="Y37" s="492"/>
      <c r="Z37" s="492"/>
    </row>
    <row r="38" ht="15.75" customHeight="1">
      <c r="A38" s="537"/>
      <c r="B38" s="492"/>
      <c r="C38" s="492"/>
      <c r="D38" s="492"/>
      <c r="E38" s="492"/>
      <c r="F38" s="492"/>
      <c r="G38" s="492"/>
      <c r="H38" s="492"/>
      <c r="I38" s="492"/>
      <c r="J38" s="492"/>
      <c r="K38" s="492"/>
      <c r="L38" s="492"/>
      <c r="M38" s="492"/>
      <c r="N38" s="492"/>
      <c r="O38" s="492"/>
      <c r="P38" s="492"/>
      <c r="Q38" s="492"/>
      <c r="R38" s="492"/>
      <c r="S38" s="492"/>
      <c r="T38" s="492"/>
      <c r="U38" s="492"/>
      <c r="V38" s="492"/>
      <c r="W38" s="492"/>
      <c r="X38" s="492"/>
      <c r="Y38" s="492"/>
      <c r="Z38" s="492"/>
    </row>
    <row r="39" ht="15.75" customHeight="1">
      <c r="A39" s="537"/>
      <c r="B39" s="492"/>
      <c r="C39" s="492"/>
      <c r="D39" s="492"/>
      <c r="E39" s="492"/>
      <c r="F39" s="492"/>
      <c r="G39" s="492"/>
      <c r="H39" s="492"/>
      <c r="I39" s="492"/>
      <c r="J39" s="492"/>
      <c r="K39" s="492"/>
      <c r="L39" s="492"/>
      <c r="M39" s="492"/>
      <c r="N39" s="492"/>
      <c r="O39" s="492"/>
      <c r="P39" s="492"/>
      <c r="Q39" s="492"/>
      <c r="R39" s="492"/>
      <c r="S39" s="492"/>
      <c r="T39" s="492"/>
      <c r="U39" s="492"/>
      <c r="V39" s="492"/>
      <c r="W39" s="492"/>
      <c r="X39" s="492"/>
      <c r="Y39" s="492"/>
      <c r="Z39" s="492"/>
    </row>
    <row r="40" ht="15.75" customHeight="1">
      <c r="A40" s="537"/>
      <c r="B40" s="492"/>
      <c r="C40" s="492"/>
      <c r="D40" s="492"/>
      <c r="E40" s="492"/>
      <c r="F40" s="492"/>
      <c r="G40" s="492"/>
      <c r="H40" s="492"/>
      <c r="I40" s="492"/>
      <c r="J40" s="492"/>
      <c r="K40" s="492"/>
      <c r="L40" s="492"/>
      <c r="M40" s="492"/>
      <c r="N40" s="492"/>
      <c r="O40" s="492"/>
      <c r="P40" s="492"/>
      <c r="Q40" s="492"/>
      <c r="R40" s="492"/>
      <c r="S40" s="492"/>
      <c r="T40" s="492"/>
      <c r="U40" s="492"/>
      <c r="V40" s="492"/>
      <c r="W40" s="492"/>
      <c r="X40" s="492"/>
      <c r="Y40" s="492"/>
      <c r="Z40" s="492"/>
    </row>
    <row r="41" ht="15.75" customHeight="1">
      <c r="A41" s="537"/>
      <c r="B41" s="492"/>
      <c r="C41" s="492"/>
      <c r="D41" s="492"/>
      <c r="E41" s="492"/>
      <c r="F41" s="492"/>
      <c r="G41" s="492"/>
      <c r="H41" s="492"/>
      <c r="I41" s="492"/>
      <c r="J41" s="492"/>
      <c r="K41" s="492"/>
      <c r="L41" s="492"/>
      <c r="M41" s="492"/>
      <c r="N41" s="492"/>
      <c r="O41" s="492"/>
      <c r="P41" s="492"/>
      <c r="Q41" s="492"/>
      <c r="R41" s="492"/>
      <c r="S41" s="492"/>
      <c r="T41" s="492"/>
      <c r="U41" s="492"/>
      <c r="V41" s="492"/>
      <c r="W41" s="492"/>
      <c r="X41" s="492"/>
      <c r="Y41" s="492"/>
      <c r="Z41" s="492"/>
    </row>
    <row r="42" ht="15.75" customHeight="1">
      <c r="A42" s="537"/>
      <c r="B42" s="492"/>
      <c r="C42" s="492"/>
      <c r="D42" s="492"/>
      <c r="E42" s="492"/>
      <c r="F42" s="492"/>
      <c r="G42" s="492"/>
      <c r="H42" s="492"/>
      <c r="I42" s="492"/>
      <c r="J42" s="492"/>
      <c r="K42" s="492"/>
      <c r="L42" s="492"/>
      <c r="M42" s="492"/>
      <c r="N42" s="492"/>
      <c r="O42" s="492"/>
      <c r="P42" s="492"/>
      <c r="Q42" s="492"/>
      <c r="R42" s="492"/>
      <c r="S42" s="492"/>
      <c r="T42" s="492"/>
      <c r="U42" s="492"/>
      <c r="V42" s="492"/>
      <c r="W42" s="492"/>
      <c r="X42" s="492"/>
      <c r="Y42" s="492"/>
      <c r="Z42" s="492"/>
    </row>
    <row r="43" ht="15.75" customHeight="1">
      <c r="A43" s="537"/>
      <c r="B43" s="492"/>
      <c r="C43" s="492"/>
      <c r="D43" s="492"/>
      <c r="E43" s="492"/>
      <c r="F43" s="492"/>
      <c r="G43" s="492"/>
      <c r="H43" s="492"/>
      <c r="I43" s="492"/>
      <c r="J43" s="492"/>
      <c r="K43" s="492"/>
      <c r="L43" s="492"/>
      <c r="M43" s="492"/>
      <c r="N43" s="492"/>
      <c r="O43" s="492"/>
      <c r="P43" s="492"/>
      <c r="Q43" s="492"/>
      <c r="R43" s="492"/>
      <c r="S43" s="492"/>
      <c r="T43" s="492"/>
      <c r="U43" s="492"/>
      <c r="V43" s="492"/>
      <c r="W43" s="492"/>
      <c r="X43" s="492"/>
      <c r="Y43" s="492"/>
      <c r="Z43" s="492"/>
    </row>
    <row r="44" ht="15.75" customHeight="1">
      <c r="A44" s="537"/>
      <c r="B44" s="492"/>
      <c r="C44" s="492"/>
      <c r="D44" s="492"/>
      <c r="E44" s="492"/>
      <c r="F44" s="492"/>
      <c r="G44" s="492"/>
      <c r="H44" s="492"/>
      <c r="I44" s="492"/>
      <c r="J44" s="492"/>
      <c r="K44" s="492"/>
      <c r="L44" s="492"/>
      <c r="M44" s="492"/>
      <c r="N44" s="492"/>
      <c r="O44" s="492"/>
      <c r="P44" s="492"/>
      <c r="Q44" s="492"/>
      <c r="R44" s="492"/>
      <c r="S44" s="492"/>
      <c r="T44" s="492"/>
      <c r="U44" s="492"/>
      <c r="V44" s="492"/>
      <c r="W44" s="492"/>
      <c r="X44" s="492"/>
      <c r="Y44" s="492"/>
      <c r="Z44" s="492"/>
    </row>
    <row r="45" ht="15.75" customHeight="1">
      <c r="A45" s="537"/>
      <c r="B45" s="492"/>
      <c r="C45" s="492"/>
      <c r="D45" s="492"/>
      <c r="E45" s="492"/>
      <c r="F45" s="492"/>
      <c r="G45" s="492"/>
      <c r="H45" s="492"/>
      <c r="I45" s="492"/>
      <c r="J45" s="492"/>
      <c r="K45" s="492"/>
      <c r="L45" s="492"/>
      <c r="M45" s="492"/>
      <c r="N45" s="492"/>
      <c r="O45" s="492"/>
      <c r="P45" s="492"/>
      <c r="Q45" s="492"/>
      <c r="R45" s="492"/>
      <c r="S45" s="492"/>
      <c r="T45" s="492"/>
      <c r="U45" s="492"/>
      <c r="V45" s="492"/>
      <c r="W45" s="492"/>
      <c r="X45" s="492"/>
      <c r="Y45" s="492"/>
      <c r="Z45" s="492"/>
    </row>
    <row r="46" ht="15.75" customHeight="1">
      <c r="A46" s="537"/>
      <c r="B46" s="492"/>
      <c r="C46" s="492"/>
      <c r="D46" s="492"/>
      <c r="E46" s="492"/>
      <c r="F46" s="492"/>
      <c r="G46" s="492"/>
      <c r="H46" s="492"/>
      <c r="I46" s="492"/>
      <c r="J46" s="492"/>
      <c r="K46" s="492"/>
      <c r="L46" s="492"/>
      <c r="M46" s="492"/>
      <c r="N46" s="492"/>
      <c r="O46" s="492"/>
      <c r="P46" s="492"/>
      <c r="Q46" s="492"/>
      <c r="R46" s="492"/>
      <c r="S46" s="492"/>
      <c r="T46" s="492"/>
      <c r="U46" s="492"/>
      <c r="V46" s="492"/>
      <c r="W46" s="492"/>
      <c r="X46" s="492"/>
      <c r="Y46" s="492"/>
      <c r="Z46" s="492"/>
    </row>
    <row r="47" ht="15.75" customHeight="1">
      <c r="A47" s="537"/>
      <c r="B47" s="492"/>
      <c r="C47" s="492"/>
      <c r="D47" s="492"/>
      <c r="E47" s="492"/>
      <c r="F47" s="492"/>
      <c r="G47" s="492"/>
      <c r="H47" s="492"/>
      <c r="I47" s="492"/>
      <c r="J47" s="492"/>
      <c r="K47" s="492"/>
      <c r="L47" s="492"/>
      <c r="M47" s="492"/>
      <c r="N47" s="492"/>
      <c r="O47" s="492"/>
      <c r="P47" s="492"/>
      <c r="Q47" s="492"/>
      <c r="R47" s="492"/>
      <c r="S47" s="492"/>
      <c r="T47" s="492"/>
      <c r="U47" s="492"/>
      <c r="V47" s="492"/>
      <c r="W47" s="492"/>
      <c r="X47" s="492"/>
      <c r="Y47" s="492"/>
      <c r="Z47" s="492"/>
    </row>
    <row r="48" ht="15.75" customHeight="1">
      <c r="A48" s="537"/>
      <c r="B48" s="492"/>
      <c r="C48" s="492"/>
      <c r="D48" s="492"/>
      <c r="E48" s="492"/>
      <c r="F48" s="492"/>
      <c r="G48" s="492"/>
      <c r="H48" s="492"/>
      <c r="I48" s="492"/>
      <c r="J48" s="492"/>
      <c r="K48" s="492"/>
      <c r="L48" s="492"/>
      <c r="M48" s="492"/>
      <c r="N48" s="492"/>
      <c r="O48" s="492"/>
      <c r="P48" s="492"/>
      <c r="Q48" s="492"/>
      <c r="R48" s="492"/>
      <c r="S48" s="492"/>
      <c r="T48" s="492"/>
      <c r="U48" s="492"/>
      <c r="V48" s="492"/>
      <c r="W48" s="492"/>
      <c r="X48" s="492"/>
      <c r="Y48" s="492"/>
      <c r="Z48" s="492"/>
    </row>
    <row r="49" ht="15.75" customHeight="1">
      <c r="A49" s="537"/>
      <c r="B49" s="492"/>
      <c r="C49" s="492"/>
      <c r="D49" s="492"/>
      <c r="E49" s="492"/>
      <c r="F49" s="492"/>
      <c r="G49" s="492"/>
      <c r="H49" s="492"/>
      <c r="I49" s="492"/>
      <c r="J49" s="492"/>
      <c r="K49" s="492"/>
      <c r="L49" s="492"/>
      <c r="M49" s="492"/>
      <c r="N49" s="492"/>
      <c r="O49" s="492"/>
      <c r="P49" s="492"/>
      <c r="Q49" s="492"/>
      <c r="R49" s="492"/>
      <c r="S49" s="492"/>
      <c r="T49" s="492"/>
      <c r="U49" s="492"/>
      <c r="V49" s="492"/>
      <c r="W49" s="492"/>
      <c r="X49" s="492"/>
      <c r="Y49" s="492"/>
      <c r="Z49" s="492"/>
    </row>
    <row r="50" ht="15.75" customHeight="1">
      <c r="A50" s="537"/>
      <c r="B50" s="492"/>
      <c r="C50" s="492"/>
      <c r="D50" s="492"/>
      <c r="E50" s="492"/>
      <c r="F50" s="492"/>
      <c r="G50" s="492"/>
      <c r="H50" s="492"/>
      <c r="I50" s="492"/>
      <c r="J50" s="492"/>
      <c r="K50" s="492"/>
      <c r="L50" s="492"/>
      <c r="M50" s="492"/>
      <c r="N50" s="492"/>
      <c r="O50" s="492"/>
      <c r="P50" s="492"/>
      <c r="Q50" s="492"/>
      <c r="R50" s="492"/>
      <c r="S50" s="492"/>
      <c r="T50" s="492"/>
      <c r="U50" s="492"/>
      <c r="V50" s="492"/>
      <c r="W50" s="492"/>
      <c r="X50" s="492"/>
      <c r="Y50" s="492"/>
      <c r="Z50" s="492"/>
    </row>
    <row r="51" ht="15.75" customHeight="1">
      <c r="A51" s="537"/>
      <c r="B51" s="492"/>
      <c r="C51" s="492"/>
      <c r="D51" s="492"/>
      <c r="E51" s="492"/>
      <c r="F51" s="492"/>
      <c r="G51" s="492"/>
      <c r="H51" s="492"/>
      <c r="I51" s="492"/>
      <c r="J51" s="492"/>
      <c r="K51" s="492"/>
      <c r="L51" s="492"/>
      <c r="M51" s="492"/>
      <c r="N51" s="492"/>
      <c r="O51" s="492"/>
      <c r="P51" s="492"/>
      <c r="Q51" s="492"/>
      <c r="R51" s="492"/>
      <c r="S51" s="492"/>
      <c r="T51" s="492"/>
      <c r="U51" s="492"/>
      <c r="V51" s="492"/>
      <c r="W51" s="492"/>
      <c r="X51" s="492"/>
      <c r="Y51" s="492"/>
      <c r="Z51" s="492"/>
    </row>
    <row r="52" ht="15.75" customHeight="1">
      <c r="A52" s="537"/>
      <c r="B52" s="492"/>
      <c r="C52" s="492"/>
      <c r="D52" s="492"/>
      <c r="E52" s="492"/>
      <c r="F52" s="492"/>
      <c r="G52" s="492"/>
      <c r="H52" s="492"/>
      <c r="I52" s="492"/>
      <c r="J52" s="492"/>
      <c r="K52" s="492"/>
      <c r="L52" s="492"/>
      <c r="M52" s="492"/>
      <c r="N52" s="492"/>
      <c r="O52" s="492"/>
      <c r="P52" s="492"/>
      <c r="Q52" s="492"/>
      <c r="R52" s="492"/>
      <c r="S52" s="492"/>
      <c r="T52" s="492"/>
      <c r="U52" s="492"/>
      <c r="V52" s="492"/>
      <c r="W52" s="492"/>
      <c r="X52" s="492"/>
      <c r="Y52" s="492"/>
      <c r="Z52" s="492"/>
    </row>
    <row r="53" ht="15.75" customHeight="1">
      <c r="A53" s="537"/>
      <c r="B53" s="492"/>
      <c r="C53" s="492"/>
      <c r="D53" s="492"/>
      <c r="E53" s="492"/>
      <c r="F53" s="492"/>
      <c r="G53" s="492"/>
      <c r="H53" s="492"/>
      <c r="I53" s="492"/>
      <c r="J53" s="492"/>
      <c r="K53" s="492"/>
      <c r="L53" s="492"/>
      <c r="M53" s="492"/>
      <c r="N53" s="492"/>
      <c r="O53" s="492"/>
      <c r="P53" s="492"/>
      <c r="Q53" s="492"/>
      <c r="R53" s="492"/>
      <c r="S53" s="492"/>
      <c r="T53" s="492"/>
      <c r="U53" s="492"/>
      <c r="V53" s="492"/>
      <c r="W53" s="492"/>
      <c r="X53" s="492"/>
      <c r="Y53" s="492"/>
      <c r="Z53" s="492"/>
    </row>
    <row r="54" ht="15.75" customHeight="1">
      <c r="A54" s="537"/>
      <c r="B54" s="492"/>
      <c r="C54" s="492"/>
      <c r="D54" s="492"/>
      <c r="E54" s="492"/>
      <c r="F54" s="492"/>
      <c r="G54" s="492"/>
      <c r="H54" s="492"/>
      <c r="I54" s="492"/>
      <c r="J54" s="492"/>
      <c r="K54" s="492"/>
      <c r="L54" s="492"/>
      <c r="M54" s="492"/>
      <c r="N54" s="492"/>
      <c r="O54" s="492"/>
      <c r="P54" s="492"/>
      <c r="Q54" s="492"/>
      <c r="R54" s="492"/>
      <c r="S54" s="492"/>
      <c r="T54" s="492"/>
      <c r="U54" s="492"/>
      <c r="V54" s="492"/>
      <c r="W54" s="492"/>
      <c r="X54" s="492"/>
      <c r="Y54" s="492"/>
      <c r="Z54" s="492"/>
    </row>
    <row r="55" ht="15.75" customHeight="1">
      <c r="A55" s="537"/>
      <c r="B55" s="492"/>
      <c r="C55" s="492"/>
      <c r="D55" s="492"/>
      <c r="E55" s="492"/>
      <c r="F55" s="492"/>
      <c r="G55" s="492"/>
      <c r="H55" s="492"/>
      <c r="I55" s="492"/>
      <c r="J55" s="492"/>
      <c r="K55" s="492"/>
      <c r="L55" s="492"/>
      <c r="M55" s="492"/>
      <c r="N55" s="492"/>
      <c r="O55" s="492"/>
      <c r="P55" s="492"/>
      <c r="Q55" s="492"/>
      <c r="R55" s="492"/>
      <c r="S55" s="492"/>
      <c r="T55" s="492"/>
      <c r="U55" s="492"/>
      <c r="V55" s="492"/>
      <c r="W55" s="492"/>
      <c r="X55" s="492"/>
      <c r="Y55" s="492"/>
      <c r="Z55" s="492"/>
    </row>
    <row r="56" ht="15.75" customHeight="1">
      <c r="A56" s="537"/>
      <c r="B56" s="492"/>
      <c r="C56" s="492"/>
      <c r="D56" s="492"/>
      <c r="E56" s="492"/>
      <c r="F56" s="492"/>
      <c r="G56" s="492"/>
      <c r="H56" s="492"/>
      <c r="I56" s="492"/>
      <c r="J56" s="492"/>
      <c r="K56" s="492"/>
      <c r="L56" s="492"/>
      <c r="M56" s="492"/>
      <c r="N56" s="492"/>
      <c r="O56" s="492"/>
      <c r="P56" s="492"/>
      <c r="Q56" s="492"/>
      <c r="R56" s="492"/>
      <c r="S56" s="492"/>
      <c r="T56" s="492"/>
      <c r="U56" s="492"/>
      <c r="V56" s="492"/>
      <c r="W56" s="492"/>
      <c r="X56" s="492"/>
      <c r="Y56" s="492"/>
      <c r="Z56" s="492"/>
    </row>
    <row r="57" ht="15.75" customHeight="1">
      <c r="A57" s="537"/>
      <c r="B57" s="492"/>
      <c r="C57" s="492"/>
      <c r="D57" s="492"/>
      <c r="E57" s="492"/>
      <c r="F57" s="492"/>
      <c r="G57" s="492"/>
      <c r="H57" s="492"/>
      <c r="I57" s="492"/>
      <c r="J57" s="492"/>
      <c r="K57" s="492"/>
      <c r="L57" s="492"/>
      <c r="M57" s="492"/>
      <c r="N57" s="492"/>
      <c r="O57" s="492"/>
      <c r="P57" s="492"/>
      <c r="Q57" s="492"/>
      <c r="R57" s="492"/>
      <c r="S57" s="492"/>
      <c r="T57" s="492"/>
      <c r="U57" s="492"/>
      <c r="V57" s="492"/>
      <c r="W57" s="492"/>
      <c r="X57" s="492"/>
      <c r="Y57" s="492"/>
      <c r="Z57" s="492"/>
    </row>
    <row r="58" ht="15.75" customHeight="1">
      <c r="A58" s="537"/>
      <c r="B58" s="492"/>
      <c r="C58" s="492"/>
      <c r="D58" s="492"/>
      <c r="E58" s="492"/>
      <c r="F58" s="492"/>
      <c r="G58" s="492"/>
      <c r="H58" s="492"/>
      <c r="I58" s="492"/>
      <c r="J58" s="492"/>
      <c r="K58" s="492"/>
      <c r="L58" s="492"/>
      <c r="M58" s="492"/>
      <c r="N58" s="492"/>
      <c r="O58" s="492"/>
      <c r="P58" s="492"/>
      <c r="Q58" s="492"/>
      <c r="R58" s="492"/>
      <c r="S58" s="492"/>
      <c r="T58" s="492"/>
      <c r="U58" s="492"/>
      <c r="V58" s="492"/>
      <c r="W58" s="492"/>
      <c r="X58" s="492"/>
      <c r="Y58" s="492"/>
      <c r="Z58" s="492"/>
    </row>
    <row r="59" ht="15.75" customHeight="1">
      <c r="A59" s="537"/>
      <c r="B59" s="492"/>
      <c r="C59" s="492"/>
      <c r="D59" s="492"/>
      <c r="E59" s="492"/>
      <c r="F59" s="492"/>
      <c r="G59" s="492"/>
      <c r="H59" s="492"/>
      <c r="I59" s="492"/>
      <c r="J59" s="492"/>
      <c r="K59" s="492"/>
      <c r="L59" s="492"/>
      <c r="M59" s="492"/>
      <c r="N59" s="492"/>
      <c r="O59" s="492"/>
      <c r="P59" s="492"/>
      <c r="Q59" s="492"/>
      <c r="R59" s="492"/>
      <c r="S59" s="492"/>
      <c r="T59" s="492"/>
      <c r="U59" s="492"/>
      <c r="V59" s="492"/>
      <c r="W59" s="492"/>
      <c r="X59" s="492"/>
      <c r="Y59" s="492"/>
      <c r="Z59" s="492"/>
    </row>
    <row r="60" ht="15.75" customHeight="1">
      <c r="A60" s="537"/>
      <c r="B60" s="492"/>
      <c r="C60" s="492"/>
      <c r="D60" s="492"/>
      <c r="E60" s="492"/>
      <c r="F60" s="492"/>
      <c r="G60" s="492"/>
      <c r="H60" s="492"/>
      <c r="I60" s="492"/>
      <c r="J60" s="492"/>
      <c r="K60" s="492"/>
      <c r="L60" s="492"/>
      <c r="M60" s="492"/>
      <c r="N60" s="492"/>
      <c r="O60" s="492"/>
      <c r="P60" s="492"/>
      <c r="Q60" s="492"/>
      <c r="R60" s="492"/>
      <c r="S60" s="492"/>
      <c r="T60" s="492"/>
      <c r="U60" s="492"/>
      <c r="V60" s="492"/>
      <c r="W60" s="492"/>
      <c r="X60" s="492"/>
      <c r="Y60" s="492"/>
      <c r="Z60" s="492"/>
    </row>
    <row r="61" ht="15.75" customHeight="1">
      <c r="A61" s="537"/>
      <c r="B61" s="492"/>
      <c r="C61" s="492"/>
      <c r="D61" s="492"/>
      <c r="E61" s="492"/>
      <c r="F61" s="492"/>
      <c r="G61" s="492"/>
      <c r="H61" s="492"/>
      <c r="I61" s="492"/>
      <c r="J61" s="492"/>
      <c r="K61" s="492"/>
      <c r="L61" s="492"/>
      <c r="M61" s="492"/>
      <c r="N61" s="492"/>
      <c r="O61" s="492"/>
      <c r="P61" s="492"/>
      <c r="Q61" s="492"/>
      <c r="R61" s="492"/>
      <c r="S61" s="492"/>
      <c r="T61" s="492"/>
      <c r="U61" s="492"/>
      <c r="V61" s="492"/>
      <c r="W61" s="492"/>
      <c r="X61" s="492"/>
      <c r="Y61" s="492"/>
      <c r="Z61" s="492"/>
    </row>
    <row r="62" ht="15.75" customHeight="1">
      <c r="A62" s="537"/>
      <c r="B62" s="492"/>
      <c r="C62" s="492"/>
      <c r="D62" s="492"/>
      <c r="E62" s="492"/>
      <c r="F62" s="492"/>
      <c r="G62" s="492"/>
      <c r="H62" s="492"/>
      <c r="I62" s="492"/>
      <c r="J62" s="492"/>
      <c r="K62" s="492"/>
      <c r="L62" s="492"/>
      <c r="M62" s="492"/>
      <c r="N62" s="492"/>
      <c r="O62" s="492"/>
      <c r="P62" s="492"/>
      <c r="Q62" s="492"/>
      <c r="R62" s="492"/>
      <c r="S62" s="492"/>
      <c r="T62" s="492"/>
      <c r="U62" s="492"/>
      <c r="V62" s="492"/>
      <c r="W62" s="492"/>
      <c r="X62" s="492"/>
      <c r="Y62" s="492"/>
      <c r="Z62" s="492"/>
    </row>
    <row r="63" ht="15.75" customHeight="1">
      <c r="A63" s="537"/>
      <c r="B63" s="492"/>
      <c r="C63" s="492"/>
      <c r="D63" s="492"/>
      <c r="E63" s="492"/>
      <c r="F63" s="492"/>
      <c r="G63" s="492"/>
      <c r="H63" s="492"/>
      <c r="I63" s="492"/>
      <c r="J63" s="492"/>
      <c r="K63" s="492"/>
      <c r="L63" s="492"/>
      <c r="M63" s="492"/>
      <c r="N63" s="492"/>
      <c r="O63" s="492"/>
      <c r="P63" s="492"/>
      <c r="Q63" s="492"/>
      <c r="R63" s="492"/>
      <c r="S63" s="492"/>
      <c r="T63" s="492"/>
      <c r="U63" s="492"/>
      <c r="V63" s="492"/>
      <c r="W63" s="492"/>
      <c r="X63" s="492"/>
      <c r="Y63" s="492"/>
      <c r="Z63" s="492"/>
    </row>
    <row r="64" ht="15.75" customHeight="1">
      <c r="A64" s="537"/>
      <c r="B64" s="492"/>
      <c r="C64" s="492"/>
      <c r="D64" s="492"/>
      <c r="E64" s="492"/>
      <c r="F64" s="492"/>
      <c r="G64" s="492"/>
      <c r="H64" s="492"/>
      <c r="I64" s="492"/>
      <c r="J64" s="492"/>
      <c r="K64" s="492"/>
      <c r="L64" s="492"/>
      <c r="M64" s="492"/>
      <c r="N64" s="492"/>
      <c r="O64" s="492"/>
      <c r="P64" s="492"/>
      <c r="Q64" s="492"/>
      <c r="R64" s="492"/>
      <c r="S64" s="492"/>
      <c r="T64" s="492"/>
      <c r="U64" s="492"/>
      <c r="V64" s="492"/>
      <c r="W64" s="492"/>
      <c r="X64" s="492"/>
      <c r="Y64" s="492"/>
      <c r="Z64" s="492"/>
    </row>
    <row r="65" ht="15.75" customHeight="1">
      <c r="A65" s="537"/>
      <c r="B65" s="492"/>
      <c r="C65" s="492"/>
      <c r="D65" s="492"/>
      <c r="E65" s="492"/>
      <c r="F65" s="492"/>
      <c r="G65" s="492"/>
      <c r="H65" s="492"/>
      <c r="I65" s="492"/>
      <c r="J65" s="492"/>
      <c r="K65" s="492"/>
      <c r="L65" s="492"/>
      <c r="M65" s="492"/>
      <c r="N65" s="492"/>
      <c r="O65" s="492"/>
      <c r="P65" s="492"/>
      <c r="Q65" s="492"/>
      <c r="R65" s="492"/>
      <c r="S65" s="492"/>
      <c r="T65" s="492"/>
      <c r="U65" s="492"/>
      <c r="V65" s="492"/>
      <c r="W65" s="492"/>
      <c r="X65" s="492"/>
      <c r="Y65" s="492"/>
      <c r="Z65" s="492"/>
    </row>
    <row r="66" ht="15.75" customHeight="1">
      <c r="A66" s="537"/>
      <c r="B66" s="492"/>
      <c r="C66" s="492"/>
      <c r="D66" s="492"/>
      <c r="E66" s="492"/>
      <c r="F66" s="492"/>
      <c r="G66" s="492"/>
      <c r="H66" s="492"/>
      <c r="I66" s="492"/>
      <c r="J66" s="492"/>
      <c r="K66" s="492"/>
      <c r="L66" s="492"/>
      <c r="M66" s="492"/>
      <c r="N66" s="492"/>
      <c r="O66" s="492"/>
      <c r="P66" s="492"/>
      <c r="Q66" s="492"/>
      <c r="R66" s="492"/>
      <c r="S66" s="492"/>
      <c r="T66" s="492"/>
      <c r="U66" s="492"/>
      <c r="V66" s="492"/>
      <c r="W66" s="492"/>
      <c r="X66" s="492"/>
      <c r="Y66" s="492"/>
      <c r="Z66" s="492"/>
    </row>
    <row r="67" ht="15.75" customHeight="1">
      <c r="A67" s="537"/>
      <c r="B67" s="492"/>
      <c r="C67" s="492"/>
      <c r="D67" s="492"/>
      <c r="E67" s="492"/>
      <c r="F67" s="492"/>
      <c r="G67" s="492"/>
      <c r="H67" s="492"/>
      <c r="I67" s="492"/>
      <c r="J67" s="492"/>
      <c r="K67" s="492"/>
      <c r="L67" s="492"/>
      <c r="M67" s="492"/>
      <c r="N67" s="492"/>
      <c r="O67" s="492"/>
      <c r="P67" s="492"/>
      <c r="Q67" s="492"/>
      <c r="R67" s="492"/>
      <c r="S67" s="492"/>
      <c r="T67" s="492"/>
      <c r="U67" s="492"/>
      <c r="V67" s="492"/>
      <c r="W67" s="492"/>
      <c r="X67" s="492"/>
      <c r="Y67" s="492"/>
      <c r="Z67" s="492"/>
    </row>
    <row r="68" ht="15.75" customHeight="1">
      <c r="A68" s="537"/>
      <c r="B68" s="492"/>
      <c r="C68" s="492"/>
      <c r="D68" s="492"/>
      <c r="E68" s="492"/>
      <c r="F68" s="492"/>
      <c r="G68" s="492"/>
      <c r="H68" s="492"/>
      <c r="I68" s="492"/>
      <c r="J68" s="492"/>
      <c r="K68" s="492"/>
      <c r="L68" s="492"/>
      <c r="M68" s="492"/>
      <c r="N68" s="492"/>
      <c r="O68" s="492"/>
      <c r="P68" s="492"/>
      <c r="Q68" s="492"/>
      <c r="R68" s="492"/>
      <c r="S68" s="492"/>
      <c r="T68" s="492"/>
      <c r="U68" s="492"/>
      <c r="V68" s="492"/>
      <c r="W68" s="492"/>
      <c r="X68" s="492"/>
      <c r="Y68" s="492"/>
      <c r="Z68" s="492"/>
    </row>
    <row r="69" ht="15.75" customHeight="1">
      <c r="A69" s="537"/>
      <c r="B69" s="492"/>
      <c r="C69" s="492"/>
      <c r="D69" s="492"/>
      <c r="E69" s="492"/>
      <c r="F69" s="492"/>
      <c r="G69" s="492"/>
      <c r="H69" s="492"/>
      <c r="I69" s="492"/>
      <c r="J69" s="492"/>
      <c r="K69" s="492"/>
      <c r="L69" s="492"/>
      <c r="M69" s="492"/>
      <c r="N69" s="492"/>
      <c r="O69" s="492"/>
      <c r="P69" s="492"/>
      <c r="Q69" s="492"/>
      <c r="R69" s="492"/>
      <c r="S69" s="492"/>
      <c r="T69" s="492"/>
      <c r="U69" s="492"/>
      <c r="V69" s="492"/>
      <c r="W69" s="492"/>
      <c r="X69" s="492"/>
      <c r="Y69" s="492"/>
      <c r="Z69" s="492"/>
    </row>
    <row r="70" ht="15.75" customHeight="1">
      <c r="A70" s="537"/>
      <c r="B70" s="492"/>
      <c r="C70" s="492"/>
      <c r="D70" s="492"/>
      <c r="E70" s="492"/>
      <c r="F70" s="492"/>
      <c r="G70" s="492"/>
      <c r="H70" s="492"/>
      <c r="I70" s="492"/>
      <c r="J70" s="492"/>
      <c r="K70" s="492"/>
      <c r="L70" s="492"/>
      <c r="M70" s="492"/>
      <c r="N70" s="492"/>
      <c r="O70" s="492"/>
      <c r="P70" s="492"/>
      <c r="Q70" s="492"/>
      <c r="R70" s="492"/>
      <c r="S70" s="492"/>
      <c r="T70" s="492"/>
      <c r="U70" s="492"/>
      <c r="V70" s="492"/>
      <c r="W70" s="492"/>
      <c r="X70" s="492"/>
      <c r="Y70" s="492"/>
      <c r="Z70" s="492"/>
    </row>
    <row r="71" ht="15.75" customHeight="1">
      <c r="A71" s="537"/>
      <c r="B71" s="492"/>
      <c r="C71" s="492"/>
      <c r="D71" s="492"/>
      <c r="E71" s="492"/>
      <c r="F71" s="492"/>
      <c r="G71" s="492"/>
      <c r="H71" s="492"/>
      <c r="I71" s="492"/>
      <c r="J71" s="492"/>
      <c r="K71" s="492"/>
      <c r="L71" s="492"/>
      <c r="M71" s="492"/>
      <c r="N71" s="492"/>
      <c r="O71" s="492"/>
      <c r="P71" s="492"/>
      <c r="Q71" s="492"/>
      <c r="R71" s="492"/>
      <c r="S71" s="492"/>
      <c r="T71" s="492"/>
      <c r="U71" s="492"/>
      <c r="V71" s="492"/>
      <c r="W71" s="492"/>
      <c r="X71" s="492"/>
      <c r="Y71" s="492"/>
      <c r="Z71" s="492"/>
    </row>
    <row r="72" ht="15.75" customHeight="1">
      <c r="A72" s="537"/>
      <c r="B72" s="492"/>
      <c r="C72" s="492"/>
      <c r="D72" s="492"/>
      <c r="E72" s="492"/>
      <c r="F72" s="492"/>
      <c r="G72" s="492"/>
      <c r="H72" s="492"/>
      <c r="I72" s="492"/>
      <c r="J72" s="492"/>
      <c r="K72" s="492"/>
      <c r="L72" s="492"/>
      <c r="M72" s="492"/>
      <c r="N72" s="492"/>
      <c r="O72" s="492"/>
      <c r="P72" s="492"/>
      <c r="Q72" s="492"/>
      <c r="R72" s="492"/>
      <c r="S72" s="492"/>
      <c r="T72" s="492"/>
      <c r="U72" s="492"/>
      <c r="V72" s="492"/>
      <c r="W72" s="492"/>
      <c r="X72" s="492"/>
      <c r="Y72" s="492"/>
      <c r="Z72" s="492"/>
    </row>
    <row r="73" ht="15.75" customHeight="1">
      <c r="A73" s="537"/>
      <c r="B73" s="492"/>
      <c r="C73" s="492"/>
      <c r="D73" s="492"/>
      <c r="E73" s="492"/>
      <c r="F73" s="492"/>
      <c r="G73" s="492"/>
      <c r="H73" s="492"/>
      <c r="I73" s="492"/>
      <c r="J73" s="492"/>
      <c r="K73" s="492"/>
      <c r="L73" s="492"/>
      <c r="M73" s="492"/>
      <c r="N73" s="492"/>
      <c r="O73" s="492"/>
      <c r="P73" s="492"/>
      <c r="Q73" s="492"/>
      <c r="R73" s="492"/>
      <c r="S73" s="492"/>
      <c r="T73" s="492"/>
      <c r="U73" s="492"/>
      <c r="V73" s="492"/>
      <c r="W73" s="492"/>
      <c r="X73" s="492"/>
      <c r="Y73" s="492"/>
      <c r="Z73" s="492"/>
    </row>
    <row r="74" ht="15.75" customHeight="1">
      <c r="A74" s="537"/>
      <c r="B74" s="492"/>
      <c r="C74" s="492"/>
      <c r="D74" s="492"/>
      <c r="E74" s="492"/>
      <c r="F74" s="492"/>
      <c r="G74" s="492"/>
      <c r="H74" s="492"/>
      <c r="I74" s="492"/>
      <c r="J74" s="492"/>
      <c r="K74" s="492"/>
      <c r="L74" s="492"/>
      <c r="M74" s="492"/>
      <c r="N74" s="492"/>
      <c r="O74" s="492"/>
      <c r="P74" s="492"/>
      <c r="Q74" s="492"/>
      <c r="R74" s="492"/>
      <c r="S74" s="492"/>
      <c r="T74" s="492"/>
      <c r="U74" s="492"/>
      <c r="V74" s="492"/>
      <c r="W74" s="492"/>
      <c r="X74" s="492"/>
      <c r="Y74" s="492"/>
      <c r="Z74" s="492"/>
    </row>
    <row r="75" ht="15.75" customHeight="1">
      <c r="A75" s="537"/>
      <c r="B75" s="492"/>
      <c r="C75" s="492"/>
      <c r="D75" s="492"/>
      <c r="E75" s="492"/>
      <c r="F75" s="492"/>
      <c r="G75" s="492"/>
      <c r="H75" s="492"/>
      <c r="I75" s="492"/>
      <c r="J75" s="492"/>
      <c r="K75" s="492"/>
      <c r="L75" s="492"/>
      <c r="M75" s="492"/>
      <c r="N75" s="492"/>
      <c r="O75" s="492"/>
      <c r="P75" s="492"/>
      <c r="Q75" s="492"/>
      <c r="R75" s="492"/>
      <c r="S75" s="492"/>
      <c r="T75" s="492"/>
      <c r="U75" s="492"/>
      <c r="V75" s="492"/>
      <c r="W75" s="492"/>
      <c r="X75" s="492"/>
      <c r="Y75" s="492"/>
      <c r="Z75" s="492"/>
    </row>
    <row r="76" ht="15.75" customHeight="1">
      <c r="A76" s="537"/>
      <c r="B76" s="492"/>
      <c r="C76" s="492"/>
      <c r="D76" s="492"/>
      <c r="E76" s="492"/>
      <c r="F76" s="492"/>
      <c r="G76" s="492"/>
      <c r="H76" s="492"/>
      <c r="I76" s="492"/>
      <c r="J76" s="492"/>
      <c r="K76" s="492"/>
      <c r="L76" s="492"/>
      <c r="M76" s="492"/>
      <c r="N76" s="492"/>
      <c r="O76" s="492"/>
      <c r="P76" s="492"/>
      <c r="Q76" s="492"/>
      <c r="R76" s="492"/>
      <c r="S76" s="492"/>
      <c r="T76" s="492"/>
      <c r="U76" s="492"/>
      <c r="V76" s="492"/>
      <c r="W76" s="492"/>
      <c r="X76" s="492"/>
      <c r="Y76" s="492"/>
      <c r="Z76" s="492"/>
    </row>
    <row r="77" ht="15.75" customHeight="1">
      <c r="A77" s="537"/>
      <c r="B77" s="492"/>
      <c r="C77" s="492"/>
      <c r="D77" s="492"/>
      <c r="E77" s="492"/>
      <c r="F77" s="492"/>
      <c r="G77" s="492"/>
      <c r="H77" s="492"/>
      <c r="I77" s="492"/>
      <c r="J77" s="492"/>
      <c r="K77" s="492"/>
      <c r="L77" s="492"/>
      <c r="M77" s="492"/>
      <c r="N77" s="492"/>
      <c r="O77" s="492"/>
      <c r="P77" s="492"/>
      <c r="Q77" s="492"/>
      <c r="R77" s="492"/>
      <c r="S77" s="492"/>
      <c r="T77" s="492"/>
      <c r="U77" s="492"/>
      <c r="V77" s="492"/>
      <c r="W77" s="492"/>
      <c r="X77" s="492"/>
      <c r="Y77" s="492"/>
      <c r="Z77" s="492"/>
    </row>
    <row r="78" ht="15.75" customHeight="1">
      <c r="A78" s="537"/>
      <c r="B78" s="492"/>
      <c r="C78" s="492"/>
      <c r="D78" s="492"/>
      <c r="E78" s="492"/>
      <c r="F78" s="492"/>
      <c r="G78" s="492"/>
      <c r="H78" s="492"/>
      <c r="I78" s="492"/>
      <c r="J78" s="492"/>
      <c r="K78" s="492"/>
      <c r="L78" s="492"/>
      <c r="M78" s="492"/>
      <c r="N78" s="492"/>
      <c r="O78" s="492"/>
      <c r="P78" s="492"/>
      <c r="Q78" s="492"/>
      <c r="R78" s="492"/>
      <c r="S78" s="492"/>
      <c r="T78" s="492"/>
      <c r="U78" s="492"/>
      <c r="V78" s="492"/>
      <c r="W78" s="492"/>
      <c r="X78" s="492"/>
      <c r="Y78" s="492"/>
      <c r="Z78" s="492"/>
    </row>
    <row r="79" ht="15.75" customHeight="1">
      <c r="A79" s="537"/>
      <c r="B79" s="492"/>
      <c r="C79" s="492"/>
      <c r="D79" s="492"/>
      <c r="E79" s="492"/>
      <c r="F79" s="492"/>
      <c r="G79" s="492"/>
      <c r="H79" s="492"/>
      <c r="I79" s="492"/>
      <c r="J79" s="492"/>
      <c r="K79" s="492"/>
      <c r="L79" s="492"/>
      <c r="M79" s="492"/>
      <c r="N79" s="492"/>
      <c r="O79" s="492"/>
      <c r="P79" s="492"/>
      <c r="Q79" s="492"/>
      <c r="R79" s="492"/>
      <c r="S79" s="492"/>
      <c r="T79" s="492"/>
      <c r="U79" s="492"/>
      <c r="V79" s="492"/>
      <c r="W79" s="492"/>
      <c r="X79" s="492"/>
      <c r="Y79" s="492"/>
      <c r="Z79" s="492"/>
    </row>
    <row r="80" ht="15.75" customHeight="1">
      <c r="A80" s="537"/>
      <c r="B80" s="492"/>
      <c r="C80" s="492"/>
      <c r="D80" s="492"/>
      <c r="E80" s="492"/>
      <c r="F80" s="492"/>
      <c r="G80" s="492"/>
      <c r="H80" s="492"/>
      <c r="I80" s="492"/>
      <c r="J80" s="492"/>
      <c r="K80" s="492"/>
      <c r="L80" s="492"/>
      <c r="M80" s="492"/>
      <c r="N80" s="492"/>
      <c r="O80" s="492"/>
      <c r="P80" s="492"/>
      <c r="Q80" s="492"/>
      <c r="R80" s="492"/>
      <c r="S80" s="492"/>
      <c r="T80" s="492"/>
      <c r="U80" s="492"/>
      <c r="V80" s="492"/>
      <c r="W80" s="492"/>
      <c r="X80" s="492"/>
      <c r="Y80" s="492"/>
      <c r="Z80" s="492"/>
    </row>
    <row r="81" ht="15.75" customHeight="1">
      <c r="A81" s="537"/>
      <c r="B81" s="492"/>
      <c r="C81" s="492"/>
      <c r="D81" s="492"/>
      <c r="E81" s="492"/>
      <c r="F81" s="492"/>
      <c r="G81" s="492"/>
      <c r="H81" s="492"/>
      <c r="I81" s="492"/>
      <c r="J81" s="492"/>
      <c r="K81" s="492"/>
      <c r="L81" s="492"/>
      <c r="M81" s="492"/>
      <c r="N81" s="492"/>
      <c r="O81" s="492"/>
      <c r="P81" s="492"/>
      <c r="Q81" s="492"/>
      <c r="R81" s="492"/>
      <c r="S81" s="492"/>
      <c r="T81" s="492"/>
      <c r="U81" s="492"/>
      <c r="V81" s="492"/>
      <c r="W81" s="492"/>
      <c r="X81" s="492"/>
      <c r="Y81" s="492"/>
      <c r="Z81" s="492"/>
    </row>
    <row r="82" ht="15.75" customHeight="1">
      <c r="A82" s="537"/>
      <c r="B82" s="492"/>
      <c r="C82" s="492"/>
      <c r="D82" s="492"/>
      <c r="E82" s="492"/>
      <c r="F82" s="492"/>
      <c r="G82" s="492"/>
      <c r="H82" s="492"/>
      <c r="I82" s="492"/>
      <c r="J82" s="492"/>
      <c r="K82" s="492"/>
      <c r="L82" s="492"/>
      <c r="M82" s="492"/>
      <c r="N82" s="492"/>
      <c r="O82" s="492"/>
      <c r="P82" s="492"/>
      <c r="Q82" s="492"/>
      <c r="R82" s="492"/>
      <c r="S82" s="492"/>
      <c r="T82" s="492"/>
      <c r="U82" s="492"/>
      <c r="V82" s="492"/>
      <c r="W82" s="492"/>
      <c r="X82" s="492"/>
      <c r="Y82" s="492"/>
      <c r="Z82" s="492"/>
    </row>
    <row r="83" ht="15.75" customHeight="1">
      <c r="A83" s="537"/>
      <c r="B83" s="492"/>
      <c r="C83" s="492"/>
      <c r="D83" s="492"/>
      <c r="E83" s="492"/>
      <c r="F83" s="492"/>
      <c r="G83" s="492"/>
      <c r="H83" s="492"/>
      <c r="I83" s="492"/>
      <c r="J83" s="492"/>
      <c r="K83" s="492"/>
      <c r="L83" s="492"/>
      <c r="M83" s="492"/>
      <c r="N83" s="492"/>
      <c r="O83" s="492"/>
      <c r="P83" s="492"/>
      <c r="Q83" s="492"/>
      <c r="R83" s="492"/>
      <c r="S83" s="492"/>
      <c r="T83" s="492"/>
      <c r="U83" s="492"/>
      <c r="V83" s="492"/>
      <c r="W83" s="492"/>
      <c r="X83" s="492"/>
      <c r="Y83" s="492"/>
      <c r="Z83" s="492"/>
    </row>
    <row r="84" ht="15.75" customHeight="1">
      <c r="A84" s="537"/>
      <c r="B84" s="492"/>
      <c r="C84" s="492"/>
      <c r="D84" s="492"/>
      <c r="E84" s="492"/>
      <c r="F84" s="492"/>
      <c r="G84" s="492"/>
      <c r="H84" s="492"/>
      <c r="I84" s="492"/>
      <c r="J84" s="492"/>
      <c r="K84" s="492"/>
      <c r="L84" s="492"/>
      <c r="M84" s="492"/>
      <c r="N84" s="492"/>
      <c r="O84" s="492"/>
      <c r="P84" s="492"/>
      <c r="Q84" s="492"/>
      <c r="R84" s="492"/>
      <c r="S84" s="492"/>
      <c r="T84" s="492"/>
      <c r="U84" s="492"/>
      <c r="V84" s="492"/>
      <c r="W84" s="492"/>
      <c r="X84" s="492"/>
      <c r="Y84" s="492"/>
      <c r="Z84" s="492"/>
    </row>
    <row r="85" ht="15.75" customHeight="1">
      <c r="A85" s="537"/>
      <c r="B85" s="492"/>
      <c r="C85" s="492"/>
      <c r="D85" s="492"/>
      <c r="E85" s="492"/>
      <c r="F85" s="492"/>
      <c r="G85" s="492"/>
      <c r="H85" s="492"/>
      <c r="I85" s="492"/>
      <c r="J85" s="492"/>
      <c r="K85" s="492"/>
      <c r="L85" s="492"/>
      <c r="M85" s="492"/>
      <c r="N85" s="492"/>
      <c r="O85" s="492"/>
      <c r="P85" s="492"/>
      <c r="Q85" s="492"/>
      <c r="R85" s="492"/>
      <c r="S85" s="492"/>
      <c r="T85" s="492"/>
      <c r="U85" s="492"/>
      <c r="V85" s="492"/>
      <c r="W85" s="492"/>
      <c r="X85" s="492"/>
      <c r="Y85" s="492"/>
      <c r="Z85" s="492"/>
    </row>
    <row r="86" ht="15.75" customHeight="1">
      <c r="A86" s="537"/>
      <c r="B86" s="492"/>
      <c r="C86" s="492"/>
      <c r="D86" s="492"/>
      <c r="E86" s="492"/>
      <c r="F86" s="492"/>
      <c r="G86" s="492"/>
      <c r="H86" s="492"/>
      <c r="I86" s="492"/>
      <c r="J86" s="492"/>
      <c r="K86" s="492"/>
      <c r="L86" s="492"/>
      <c r="M86" s="492"/>
      <c r="N86" s="492"/>
      <c r="O86" s="492"/>
      <c r="P86" s="492"/>
      <c r="Q86" s="492"/>
      <c r="R86" s="492"/>
      <c r="S86" s="492"/>
      <c r="T86" s="492"/>
      <c r="U86" s="492"/>
      <c r="V86" s="492"/>
      <c r="W86" s="492"/>
      <c r="X86" s="492"/>
      <c r="Y86" s="492"/>
      <c r="Z86" s="492"/>
    </row>
    <row r="87" ht="15.75" customHeight="1">
      <c r="A87" s="537"/>
      <c r="B87" s="492"/>
      <c r="C87" s="492"/>
      <c r="D87" s="492"/>
      <c r="E87" s="492"/>
      <c r="F87" s="492"/>
      <c r="G87" s="492"/>
      <c r="H87" s="492"/>
      <c r="I87" s="492"/>
      <c r="J87" s="492"/>
      <c r="K87" s="492"/>
      <c r="L87" s="492"/>
      <c r="M87" s="492"/>
      <c r="N87" s="492"/>
      <c r="O87" s="492"/>
      <c r="P87" s="492"/>
      <c r="Q87" s="492"/>
      <c r="R87" s="492"/>
      <c r="S87" s="492"/>
      <c r="T87" s="492"/>
      <c r="U87" s="492"/>
      <c r="V87" s="492"/>
      <c r="W87" s="492"/>
      <c r="X87" s="492"/>
      <c r="Y87" s="492"/>
      <c r="Z87" s="492"/>
    </row>
    <row r="88" ht="15.75" customHeight="1">
      <c r="A88" s="537"/>
      <c r="B88" s="492"/>
      <c r="C88" s="492"/>
      <c r="D88" s="492"/>
      <c r="E88" s="492"/>
      <c r="F88" s="492"/>
      <c r="G88" s="492"/>
      <c r="H88" s="492"/>
      <c r="I88" s="492"/>
      <c r="J88" s="492"/>
      <c r="K88" s="492"/>
      <c r="L88" s="492"/>
      <c r="M88" s="492"/>
      <c r="N88" s="492"/>
      <c r="O88" s="492"/>
      <c r="P88" s="492"/>
      <c r="Q88" s="492"/>
      <c r="R88" s="492"/>
      <c r="S88" s="492"/>
      <c r="T88" s="492"/>
      <c r="U88" s="492"/>
      <c r="V88" s="492"/>
      <c r="W88" s="492"/>
      <c r="X88" s="492"/>
      <c r="Y88" s="492"/>
      <c r="Z88" s="492"/>
    </row>
    <row r="89" ht="15.75" customHeight="1">
      <c r="A89" s="537"/>
      <c r="B89" s="492"/>
      <c r="C89" s="492"/>
      <c r="D89" s="492"/>
      <c r="E89" s="492"/>
      <c r="F89" s="492"/>
      <c r="G89" s="492"/>
      <c r="H89" s="492"/>
      <c r="I89" s="492"/>
      <c r="J89" s="492"/>
      <c r="K89" s="492"/>
      <c r="L89" s="492"/>
      <c r="M89" s="492"/>
      <c r="N89" s="492"/>
      <c r="O89" s="492"/>
      <c r="P89" s="492"/>
      <c r="Q89" s="492"/>
      <c r="R89" s="492"/>
      <c r="S89" s="492"/>
      <c r="T89" s="492"/>
      <c r="U89" s="492"/>
      <c r="V89" s="492"/>
      <c r="W89" s="492"/>
      <c r="X89" s="492"/>
      <c r="Y89" s="492"/>
      <c r="Z89" s="492"/>
    </row>
    <row r="90" ht="15.75" customHeight="1">
      <c r="A90" s="537"/>
      <c r="B90" s="492"/>
      <c r="C90" s="492"/>
      <c r="D90" s="492"/>
      <c r="E90" s="492"/>
      <c r="F90" s="492"/>
      <c r="G90" s="492"/>
      <c r="H90" s="492"/>
      <c r="I90" s="492"/>
      <c r="J90" s="492"/>
      <c r="K90" s="492"/>
      <c r="L90" s="492"/>
      <c r="M90" s="492"/>
      <c r="N90" s="492"/>
      <c r="O90" s="492"/>
      <c r="P90" s="492"/>
      <c r="Q90" s="492"/>
      <c r="R90" s="492"/>
      <c r="S90" s="492"/>
      <c r="T90" s="492"/>
      <c r="U90" s="492"/>
      <c r="V90" s="492"/>
      <c r="W90" s="492"/>
      <c r="X90" s="492"/>
      <c r="Y90" s="492"/>
      <c r="Z90" s="492"/>
    </row>
    <row r="91" ht="15.75" customHeight="1">
      <c r="A91" s="537"/>
      <c r="B91" s="492"/>
      <c r="C91" s="492"/>
      <c r="D91" s="492"/>
      <c r="E91" s="492"/>
      <c r="F91" s="492"/>
      <c r="G91" s="492"/>
      <c r="H91" s="492"/>
      <c r="I91" s="492"/>
      <c r="J91" s="492"/>
      <c r="K91" s="492"/>
      <c r="L91" s="492"/>
      <c r="M91" s="492"/>
      <c r="N91" s="492"/>
      <c r="O91" s="492"/>
      <c r="P91" s="492"/>
      <c r="Q91" s="492"/>
      <c r="R91" s="492"/>
      <c r="S91" s="492"/>
      <c r="T91" s="492"/>
      <c r="U91" s="492"/>
      <c r="V91" s="492"/>
      <c r="W91" s="492"/>
      <c r="X91" s="492"/>
      <c r="Y91" s="492"/>
      <c r="Z91" s="492"/>
    </row>
    <row r="92" ht="15.75" customHeight="1">
      <c r="A92" s="537"/>
      <c r="B92" s="492"/>
      <c r="C92" s="492"/>
      <c r="D92" s="492"/>
      <c r="E92" s="492"/>
      <c r="F92" s="492"/>
      <c r="G92" s="492"/>
      <c r="H92" s="492"/>
      <c r="I92" s="492"/>
      <c r="J92" s="492"/>
      <c r="K92" s="492"/>
      <c r="L92" s="492"/>
      <c r="M92" s="492"/>
      <c r="N92" s="492"/>
      <c r="O92" s="492"/>
      <c r="P92" s="492"/>
      <c r="Q92" s="492"/>
      <c r="R92" s="492"/>
      <c r="S92" s="492"/>
      <c r="T92" s="492"/>
      <c r="U92" s="492"/>
      <c r="V92" s="492"/>
      <c r="W92" s="492"/>
      <c r="X92" s="492"/>
      <c r="Y92" s="492"/>
      <c r="Z92" s="492"/>
    </row>
    <row r="93" ht="15.75" customHeight="1">
      <c r="A93" s="537"/>
      <c r="B93" s="492"/>
      <c r="C93" s="492"/>
      <c r="D93" s="492"/>
      <c r="E93" s="492"/>
      <c r="F93" s="492"/>
      <c r="G93" s="492"/>
      <c r="H93" s="492"/>
      <c r="I93" s="492"/>
      <c r="J93" s="492"/>
      <c r="K93" s="492"/>
      <c r="L93" s="492"/>
      <c r="M93" s="492"/>
      <c r="N93" s="492"/>
      <c r="O93" s="492"/>
      <c r="P93" s="492"/>
      <c r="Q93" s="492"/>
      <c r="R93" s="492"/>
      <c r="S93" s="492"/>
      <c r="T93" s="492"/>
      <c r="U93" s="492"/>
      <c r="V93" s="492"/>
      <c r="W93" s="492"/>
      <c r="X93" s="492"/>
      <c r="Y93" s="492"/>
      <c r="Z93" s="492"/>
    </row>
    <row r="94" ht="15.75" customHeight="1">
      <c r="A94" s="537"/>
      <c r="B94" s="492"/>
      <c r="C94" s="492"/>
      <c r="D94" s="492"/>
      <c r="E94" s="492"/>
      <c r="F94" s="492"/>
      <c r="G94" s="492"/>
      <c r="H94" s="492"/>
      <c r="I94" s="492"/>
      <c r="J94" s="492"/>
      <c r="K94" s="492"/>
      <c r="L94" s="492"/>
      <c r="M94" s="492"/>
      <c r="N94" s="492"/>
      <c r="O94" s="492"/>
      <c r="P94" s="492"/>
      <c r="Q94" s="492"/>
      <c r="R94" s="492"/>
      <c r="S94" s="492"/>
      <c r="T94" s="492"/>
      <c r="U94" s="492"/>
      <c r="V94" s="492"/>
      <c r="W94" s="492"/>
      <c r="X94" s="492"/>
      <c r="Y94" s="492"/>
      <c r="Z94" s="492"/>
    </row>
    <row r="95" ht="15.75" customHeight="1">
      <c r="A95" s="537"/>
      <c r="B95" s="492"/>
      <c r="C95" s="492"/>
      <c r="D95" s="492"/>
      <c r="E95" s="492"/>
      <c r="F95" s="492"/>
      <c r="G95" s="492"/>
      <c r="H95" s="492"/>
      <c r="I95" s="492"/>
      <c r="J95" s="492"/>
      <c r="K95" s="492"/>
      <c r="L95" s="492"/>
      <c r="M95" s="492"/>
      <c r="N95" s="492"/>
      <c r="O95" s="492"/>
      <c r="P95" s="492"/>
      <c r="Q95" s="492"/>
      <c r="R95" s="492"/>
      <c r="S95" s="492"/>
      <c r="T95" s="492"/>
      <c r="U95" s="492"/>
      <c r="V95" s="492"/>
      <c r="W95" s="492"/>
      <c r="X95" s="492"/>
      <c r="Y95" s="492"/>
      <c r="Z95" s="492"/>
    </row>
    <row r="96" ht="15.75" customHeight="1">
      <c r="A96" s="537"/>
      <c r="B96" s="492"/>
      <c r="C96" s="492"/>
      <c r="D96" s="492"/>
      <c r="E96" s="492"/>
      <c r="F96" s="492"/>
      <c r="G96" s="492"/>
      <c r="H96" s="492"/>
      <c r="I96" s="492"/>
      <c r="J96" s="492"/>
      <c r="K96" s="492"/>
      <c r="L96" s="492"/>
      <c r="M96" s="492"/>
      <c r="N96" s="492"/>
      <c r="O96" s="492"/>
      <c r="P96" s="492"/>
      <c r="Q96" s="492"/>
      <c r="R96" s="492"/>
      <c r="S96" s="492"/>
      <c r="T96" s="492"/>
      <c r="U96" s="492"/>
      <c r="V96" s="492"/>
      <c r="W96" s="492"/>
      <c r="X96" s="492"/>
      <c r="Y96" s="492"/>
      <c r="Z96" s="492"/>
    </row>
    <row r="97" ht="15.75" customHeight="1">
      <c r="A97" s="537"/>
      <c r="B97" s="492"/>
      <c r="C97" s="492"/>
      <c r="D97" s="492"/>
      <c r="E97" s="492"/>
      <c r="F97" s="492"/>
      <c r="G97" s="492"/>
      <c r="H97" s="492"/>
      <c r="I97" s="492"/>
      <c r="J97" s="492"/>
      <c r="K97" s="492"/>
      <c r="L97" s="492"/>
      <c r="M97" s="492"/>
      <c r="N97" s="492"/>
      <c r="O97" s="492"/>
      <c r="P97" s="492"/>
      <c r="Q97" s="492"/>
      <c r="R97" s="492"/>
      <c r="S97" s="492"/>
      <c r="T97" s="492"/>
      <c r="U97" s="492"/>
      <c r="V97" s="492"/>
      <c r="W97" s="492"/>
      <c r="X97" s="492"/>
      <c r="Y97" s="492"/>
      <c r="Z97" s="492"/>
    </row>
    <row r="98" ht="15.75" customHeight="1">
      <c r="A98" s="537"/>
      <c r="B98" s="492"/>
      <c r="C98" s="492"/>
      <c r="D98" s="492"/>
      <c r="E98" s="492"/>
      <c r="F98" s="492"/>
      <c r="G98" s="492"/>
      <c r="H98" s="492"/>
      <c r="I98" s="492"/>
      <c r="J98" s="492"/>
      <c r="K98" s="492"/>
      <c r="L98" s="492"/>
      <c r="M98" s="492"/>
      <c r="N98" s="492"/>
      <c r="O98" s="492"/>
      <c r="P98" s="492"/>
      <c r="Q98" s="492"/>
      <c r="R98" s="492"/>
      <c r="S98" s="492"/>
      <c r="T98" s="492"/>
      <c r="U98" s="492"/>
      <c r="V98" s="492"/>
      <c r="W98" s="492"/>
      <c r="X98" s="492"/>
      <c r="Y98" s="492"/>
      <c r="Z98" s="492"/>
    </row>
    <row r="99" ht="15.75" customHeight="1">
      <c r="A99" s="537"/>
      <c r="B99" s="492"/>
      <c r="C99" s="492"/>
      <c r="D99" s="492"/>
      <c r="E99" s="492"/>
      <c r="F99" s="492"/>
      <c r="G99" s="492"/>
      <c r="H99" s="492"/>
      <c r="I99" s="492"/>
      <c r="J99" s="492"/>
      <c r="K99" s="492"/>
      <c r="L99" s="492"/>
      <c r="M99" s="492"/>
      <c r="N99" s="492"/>
      <c r="O99" s="492"/>
      <c r="P99" s="492"/>
      <c r="Q99" s="492"/>
      <c r="R99" s="492"/>
      <c r="S99" s="492"/>
      <c r="T99" s="492"/>
      <c r="U99" s="492"/>
      <c r="V99" s="492"/>
      <c r="W99" s="492"/>
      <c r="X99" s="492"/>
      <c r="Y99" s="492"/>
      <c r="Z99" s="492"/>
    </row>
    <row r="100" ht="15.75" customHeight="1">
      <c r="A100" s="537"/>
      <c r="B100" s="492"/>
      <c r="C100" s="492"/>
      <c r="D100" s="492"/>
      <c r="E100" s="492"/>
      <c r="F100" s="492"/>
      <c r="G100" s="492"/>
      <c r="H100" s="492"/>
      <c r="I100" s="492"/>
      <c r="J100" s="492"/>
      <c r="K100" s="492"/>
      <c r="L100" s="492"/>
      <c r="M100" s="492"/>
      <c r="N100" s="492"/>
      <c r="O100" s="492"/>
      <c r="P100" s="492"/>
      <c r="Q100" s="492"/>
      <c r="R100" s="492"/>
      <c r="S100" s="492"/>
      <c r="T100" s="492"/>
      <c r="U100" s="492"/>
      <c r="V100" s="492"/>
      <c r="W100" s="492"/>
      <c r="X100" s="492"/>
      <c r="Y100" s="492"/>
      <c r="Z100" s="492"/>
    </row>
    <row r="101" ht="15.75" customHeight="1">
      <c r="A101" s="537"/>
      <c r="B101" s="492"/>
      <c r="C101" s="492"/>
      <c r="D101" s="492"/>
      <c r="E101" s="492"/>
      <c r="F101" s="492"/>
      <c r="G101" s="492"/>
      <c r="H101" s="492"/>
      <c r="I101" s="492"/>
      <c r="J101" s="492"/>
      <c r="K101" s="492"/>
      <c r="L101" s="492"/>
      <c r="M101" s="492"/>
      <c r="N101" s="492"/>
      <c r="O101" s="492"/>
      <c r="P101" s="492"/>
      <c r="Q101" s="492"/>
      <c r="R101" s="492"/>
      <c r="S101" s="492"/>
      <c r="T101" s="492"/>
      <c r="U101" s="492"/>
      <c r="V101" s="492"/>
      <c r="W101" s="492"/>
      <c r="X101" s="492"/>
      <c r="Y101" s="492"/>
      <c r="Z101" s="492"/>
    </row>
    <row r="102" ht="15.75" customHeight="1">
      <c r="A102" s="537"/>
      <c r="B102" s="492"/>
      <c r="C102" s="492"/>
      <c r="D102" s="492"/>
      <c r="E102" s="492"/>
      <c r="F102" s="492"/>
      <c r="G102" s="492"/>
      <c r="H102" s="492"/>
      <c r="I102" s="492"/>
      <c r="J102" s="492"/>
      <c r="K102" s="492"/>
      <c r="L102" s="492"/>
      <c r="M102" s="492"/>
      <c r="N102" s="492"/>
      <c r="O102" s="492"/>
      <c r="P102" s="492"/>
      <c r="Q102" s="492"/>
      <c r="R102" s="492"/>
      <c r="S102" s="492"/>
      <c r="T102" s="492"/>
      <c r="U102" s="492"/>
      <c r="V102" s="492"/>
      <c r="W102" s="492"/>
      <c r="X102" s="492"/>
      <c r="Y102" s="492"/>
      <c r="Z102" s="492"/>
    </row>
    <row r="103" ht="15.75" customHeight="1">
      <c r="A103" s="537"/>
      <c r="B103" s="492"/>
      <c r="C103" s="492"/>
      <c r="D103" s="492"/>
      <c r="E103" s="492"/>
      <c r="F103" s="492"/>
      <c r="G103" s="492"/>
      <c r="H103" s="492"/>
      <c r="I103" s="492"/>
      <c r="J103" s="492"/>
      <c r="K103" s="492"/>
      <c r="L103" s="492"/>
      <c r="M103" s="492"/>
      <c r="N103" s="492"/>
      <c r="O103" s="492"/>
      <c r="P103" s="492"/>
      <c r="Q103" s="492"/>
      <c r="R103" s="492"/>
      <c r="S103" s="492"/>
      <c r="T103" s="492"/>
      <c r="U103" s="492"/>
      <c r="V103" s="492"/>
      <c r="W103" s="492"/>
      <c r="X103" s="492"/>
      <c r="Y103" s="492"/>
      <c r="Z103" s="492"/>
    </row>
    <row r="104" ht="15.75" customHeight="1">
      <c r="A104" s="537"/>
      <c r="B104" s="492"/>
      <c r="C104" s="492"/>
      <c r="D104" s="492"/>
      <c r="E104" s="492"/>
      <c r="F104" s="492"/>
      <c r="G104" s="492"/>
      <c r="H104" s="492"/>
      <c r="I104" s="492"/>
      <c r="J104" s="492"/>
      <c r="K104" s="492"/>
      <c r="L104" s="492"/>
      <c r="M104" s="492"/>
      <c r="N104" s="492"/>
      <c r="O104" s="492"/>
      <c r="P104" s="492"/>
      <c r="Q104" s="492"/>
      <c r="R104" s="492"/>
      <c r="S104" s="492"/>
      <c r="T104" s="492"/>
      <c r="U104" s="492"/>
      <c r="V104" s="492"/>
      <c r="W104" s="492"/>
      <c r="X104" s="492"/>
      <c r="Y104" s="492"/>
      <c r="Z104" s="492"/>
    </row>
    <row r="105" ht="15.75" customHeight="1">
      <c r="A105" s="537"/>
      <c r="B105" s="492"/>
      <c r="C105" s="492"/>
      <c r="D105" s="492"/>
      <c r="E105" s="492"/>
      <c r="F105" s="492"/>
      <c r="G105" s="492"/>
      <c r="H105" s="492"/>
      <c r="I105" s="492"/>
      <c r="J105" s="492"/>
      <c r="K105" s="492"/>
      <c r="L105" s="492"/>
      <c r="M105" s="492"/>
      <c r="N105" s="492"/>
      <c r="O105" s="492"/>
      <c r="P105" s="492"/>
      <c r="Q105" s="492"/>
      <c r="R105" s="492"/>
      <c r="S105" s="492"/>
      <c r="T105" s="492"/>
      <c r="U105" s="492"/>
      <c r="V105" s="492"/>
      <c r="W105" s="492"/>
      <c r="X105" s="492"/>
      <c r="Y105" s="492"/>
      <c r="Z105" s="492"/>
    </row>
    <row r="106" ht="15.75" customHeight="1">
      <c r="A106" s="537"/>
      <c r="B106" s="492"/>
      <c r="C106" s="492"/>
      <c r="D106" s="492"/>
      <c r="E106" s="492"/>
      <c r="F106" s="492"/>
      <c r="G106" s="492"/>
      <c r="H106" s="492"/>
      <c r="I106" s="492"/>
      <c r="J106" s="492"/>
      <c r="K106" s="492"/>
      <c r="L106" s="492"/>
      <c r="M106" s="492"/>
      <c r="N106" s="492"/>
      <c r="O106" s="492"/>
      <c r="P106" s="492"/>
      <c r="Q106" s="492"/>
      <c r="R106" s="492"/>
      <c r="S106" s="492"/>
      <c r="T106" s="492"/>
      <c r="U106" s="492"/>
      <c r="V106" s="492"/>
      <c r="W106" s="492"/>
      <c r="X106" s="492"/>
      <c r="Y106" s="492"/>
      <c r="Z106" s="492"/>
    </row>
    <row r="107" ht="15.75" customHeight="1">
      <c r="A107" s="537"/>
      <c r="B107" s="492"/>
      <c r="C107" s="492"/>
      <c r="D107" s="492"/>
      <c r="E107" s="492"/>
      <c r="F107" s="492"/>
      <c r="G107" s="492"/>
      <c r="H107" s="492"/>
      <c r="I107" s="492"/>
      <c r="J107" s="492"/>
      <c r="K107" s="492"/>
      <c r="L107" s="492"/>
      <c r="M107" s="492"/>
      <c r="N107" s="492"/>
      <c r="O107" s="492"/>
      <c r="P107" s="492"/>
      <c r="Q107" s="492"/>
      <c r="R107" s="492"/>
      <c r="S107" s="492"/>
      <c r="T107" s="492"/>
      <c r="U107" s="492"/>
      <c r="V107" s="492"/>
      <c r="W107" s="492"/>
      <c r="X107" s="492"/>
      <c r="Y107" s="492"/>
      <c r="Z107" s="492"/>
    </row>
    <row r="108" ht="15.75" customHeight="1">
      <c r="A108" s="537"/>
      <c r="B108" s="492"/>
      <c r="C108" s="492"/>
      <c r="D108" s="492"/>
      <c r="E108" s="492"/>
      <c r="F108" s="492"/>
      <c r="G108" s="492"/>
      <c r="H108" s="492"/>
      <c r="I108" s="492"/>
      <c r="J108" s="492"/>
      <c r="K108" s="492"/>
      <c r="L108" s="492"/>
      <c r="M108" s="492"/>
      <c r="N108" s="492"/>
      <c r="O108" s="492"/>
      <c r="P108" s="492"/>
      <c r="Q108" s="492"/>
      <c r="R108" s="492"/>
      <c r="S108" s="492"/>
      <c r="T108" s="492"/>
      <c r="U108" s="492"/>
      <c r="V108" s="492"/>
      <c r="W108" s="492"/>
      <c r="X108" s="492"/>
      <c r="Y108" s="492"/>
      <c r="Z108" s="492"/>
    </row>
    <row r="109" ht="15.75" customHeight="1">
      <c r="A109" s="537"/>
      <c r="B109" s="492"/>
      <c r="C109" s="492"/>
      <c r="D109" s="492"/>
      <c r="E109" s="492"/>
      <c r="F109" s="492"/>
      <c r="G109" s="492"/>
      <c r="H109" s="492"/>
      <c r="I109" s="492"/>
      <c r="J109" s="492"/>
      <c r="K109" s="492"/>
      <c r="L109" s="492"/>
      <c r="M109" s="492"/>
      <c r="N109" s="492"/>
      <c r="O109" s="492"/>
      <c r="P109" s="492"/>
      <c r="Q109" s="492"/>
      <c r="R109" s="492"/>
      <c r="S109" s="492"/>
      <c r="T109" s="492"/>
      <c r="U109" s="492"/>
      <c r="V109" s="492"/>
      <c r="W109" s="492"/>
      <c r="X109" s="492"/>
      <c r="Y109" s="492"/>
      <c r="Z109" s="492"/>
    </row>
    <row r="110" ht="15.75" customHeight="1">
      <c r="A110" s="537"/>
      <c r="B110" s="492"/>
      <c r="C110" s="492"/>
      <c r="D110" s="492"/>
      <c r="E110" s="492"/>
      <c r="F110" s="492"/>
      <c r="G110" s="492"/>
      <c r="H110" s="492"/>
      <c r="I110" s="492"/>
      <c r="J110" s="492"/>
      <c r="K110" s="492"/>
      <c r="L110" s="492"/>
      <c r="M110" s="492"/>
      <c r="N110" s="492"/>
      <c r="O110" s="492"/>
      <c r="P110" s="492"/>
      <c r="Q110" s="492"/>
      <c r="R110" s="492"/>
      <c r="S110" s="492"/>
      <c r="T110" s="492"/>
      <c r="U110" s="492"/>
      <c r="V110" s="492"/>
      <c r="W110" s="492"/>
      <c r="X110" s="492"/>
      <c r="Y110" s="492"/>
      <c r="Z110" s="492"/>
    </row>
    <row r="111" ht="15.75" customHeight="1">
      <c r="A111" s="537"/>
      <c r="B111" s="492"/>
      <c r="C111" s="492"/>
      <c r="D111" s="492"/>
      <c r="E111" s="492"/>
      <c r="F111" s="492"/>
      <c r="G111" s="492"/>
      <c r="H111" s="492"/>
      <c r="I111" s="492"/>
      <c r="J111" s="492"/>
      <c r="K111" s="492"/>
      <c r="L111" s="492"/>
      <c r="M111" s="492"/>
      <c r="N111" s="492"/>
      <c r="O111" s="492"/>
      <c r="P111" s="492"/>
      <c r="Q111" s="492"/>
      <c r="R111" s="492"/>
      <c r="S111" s="492"/>
      <c r="T111" s="492"/>
      <c r="U111" s="492"/>
      <c r="V111" s="492"/>
      <c r="W111" s="492"/>
      <c r="X111" s="492"/>
      <c r="Y111" s="492"/>
      <c r="Z111" s="492"/>
    </row>
    <row r="112" ht="15.75" customHeight="1">
      <c r="A112" s="537"/>
      <c r="B112" s="492"/>
      <c r="C112" s="492"/>
      <c r="D112" s="492"/>
      <c r="E112" s="492"/>
      <c r="F112" s="492"/>
      <c r="G112" s="492"/>
      <c r="H112" s="492"/>
      <c r="I112" s="492"/>
      <c r="J112" s="492"/>
      <c r="K112" s="492"/>
      <c r="L112" s="492"/>
      <c r="M112" s="492"/>
      <c r="N112" s="492"/>
      <c r="O112" s="492"/>
      <c r="P112" s="492"/>
      <c r="Q112" s="492"/>
      <c r="R112" s="492"/>
      <c r="S112" s="492"/>
      <c r="T112" s="492"/>
      <c r="U112" s="492"/>
      <c r="V112" s="492"/>
      <c r="W112" s="492"/>
      <c r="X112" s="492"/>
      <c r="Y112" s="492"/>
      <c r="Z112" s="492"/>
    </row>
    <row r="113" ht="15.75" customHeight="1">
      <c r="A113" s="537"/>
      <c r="B113" s="492"/>
      <c r="C113" s="492"/>
      <c r="D113" s="492"/>
      <c r="E113" s="492"/>
      <c r="F113" s="492"/>
      <c r="G113" s="492"/>
      <c r="H113" s="492"/>
      <c r="I113" s="492"/>
      <c r="J113" s="492"/>
      <c r="K113" s="492"/>
      <c r="L113" s="492"/>
      <c r="M113" s="492"/>
      <c r="N113" s="492"/>
      <c r="O113" s="492"/>
      <c r="P113" s="492"/>
      <c r="Q113" s="492"/>
      <c r="R113" s="492"/>
      <c r="S113" s="492"/>
      <c r="T113" s="492"/>
      <c r="U113" s="492"/>
      <c r="V113" s="492"/>
      <c r="W113" s="492"/>
      <c r="X113" s="492"/>
      <c r="Y113" s="492"/>
      <c r="Z113" s="492"/>
    </row>
    <row r="114" ht="15.75" customHeight="1">
      <c r="A114" s="537"/>
      <c r="B114" s="492"/>
      <c r="C114" s="492"/>
      <c r="D114" s="492"/>
      <c r="E114" s="492"/>
      <c r="F114" s="492"/>
      <c r="G114" s="492"/>
      <c r="H114" s="492"/>
      <c r="I114" s="492"/>
      <c r="J114" s="492"/>
      <c r="K114" s="492"/>
      <c r="L114" s="492"/>
      <c r="M114" s="492"/>
      <c r="N114" s="492"/>
      <c r="O114" s="492"/>
      <c r="P114" s="492"/>
      <c r="Q114" s="492"/>
      <c r="R114" s="492"/>
      <c r="S114" s="492"/>
      <c r="T114" s="492"/>
      <c r="U114" s="492"/>
      <c r="V114" s="492"/>
      <c r="W114" s="492"/>
      <c r="X114" s="492"/>
      <c r="Y114" s="492"/>
      <c r="Z114" s="492"/>
    </row>
    <row r="115" ht="15.75" customHeight="1">
      <c r="A115" s="537"/>
      <c r="B115" s="492"/>
      <c r="C115" s="492"/>
      <c r="D115" s="492"/>
      <c r="E115" s="492"/>
      <c r="F115" s="492"/>
      <c r="G115" s="492"/>
      <c r="H115" s="492"/>
      <c r="I115" s="492"/>
      <c r="J115" s="492"/>
      <c r="K115" s="492"/>
      <c r="L115" s="492"/>
      <c r="M115" s="492"/>
      <c r="N115" s="492"/>
      <c r="O115" s="492"/>
      <c r="P115" s="492"/>
      <c r="Q115" s="492"/>
      <c r="R115" s="492"/>
      <c r="S115" s="492"/>
      <c r="T115" s="492"/>
      <c r="U115" s="492"/>
      <c r="V115" s="492"/>
      <c r="W115" s="492"/>
      <c r="X115" s="492"/>
      <c r="Y115" s="492"/>
      <c r="Z115" s="492"/>
    </row>
    <row r="116" ht="15.75" customHeight="1">
      <c r="A116" s="537"/>
      <c r="B116" s="492"/>
      <c r="C116" s="492"/>
      <c r="D116" s="492"/>
      <c r="E116" s="492"/>
      <c r="F116" s="492"/>
      <c r="G116" s="492"/>
      <c r="H116" s="492"/>
      <c r="I116" s="492"/>
      <c r="J116" s="492"/>
      <c r="K116" s="492"/>
      <c r="L116" s="492"/>
      <c r="M116" s="492"/>
      <c r="N116" s="492"/>
      <c r="O116" s="492"/>
      <c r="P116" s="492"/>
      <c r="Q116" s="492"/>
      <c r="R116" s="492"/>
      <c r="S116" s="492"/>
      <c r="T116" s="492"/>
      <c r="U116" s="492"/>
      <c r="V116" s="492"/>
      <c r="W116" s="492"/>
      <c r="X116" s="492"/>
      <c r="Y116" s="492"/>
      <c r="Z116" s="492"/>
    </row>
    <row r="117" ht="15.75" customHeight="1">
      <c r="A117" s="537"/>
      <c r="B117" s="492"/>
      <c r="C117" s="492"/>
      <c r="D117" s="492"/>
      <c r="E117" s="492"/>
      <c r="F117" s="492"/>
      <c r="G117" s="492"/>
      <c r="H117" s="492"/>
      <c r="I117" s="492"/>
      <c r="J117" s="492"/>
      <c r="K117" s="492"/>
      <c r="L117" s="492"/>
      <c r="M117" s="492"/>
      <c r="N117" s="492"/>
      <c r="O117" s="492"/>
      <c r="P117" s="492"/>
      <c r="Q117" s="492"/>
      <c r="R117" s="492"/>
      <c r="S117" s="492"/>
      <c r="T117" s="492"/>
      <c r="U117" s="492"/>
      <c r="V117" s="492"/>
      <c r="W117" s="492"/>
      <c r="X117" s="492"/>
      <c r="Y117" s="492"/>
      <c r="Z117" s="492"/>
    </row>
    <row r="118" ht="15.75" customHeight="1">
      <c r="A118" s="537"/>
      <c r="B118" s="492"/>
      <c r="C118" s="492"/>
      <c r="D118" s="492"/>
      <c r="E118" s="492"/>
      <c r="F118" s="492"/>
      <c r="G118" s="492"/>
      <c r="H118" s="492"/>
      <c r="I118" s="492"/>
      <c r="J118" s="492"/>
      <c r="K118" s="492"/>
      <c r="L118" s="492"/>
      <c r="M118" s="492"/>
      <c r="N118" s="492"/>
      <c r="O118" s="492"/>
      <c r="P118" s="492"/>
      <c r="Q118" s="492"/>
      <c r="R118" s="492"/>
      <c r="S118" s="492"/>
      <c r="T118" s="492"/>
      <c r="U118" s="492"/>
      <c r="V118" s="492"/>
      <c r="W118" s="492"/>
      <c r="X118" s="492"/>
      <c r="Y118" s="492"/>
      <c r="Z118" s="492"/>
    </row>
    <row r="119" ht="15.75" customHeight="1">
      <c r="A119" s="537"/>
      <c r="B119" s="492"/>
      <c r="C119" s="492"/>
      <c r="D119" s="492"/>
      <c r="E119" s="492"/>
      <c r="F119" s="492"/>
      <c r="G119" s="492"/>
      <c r="H119" s="492"/>
      <c r="I119" s="492"/>
      <c r="J119" s="492"/>
      <c r="K119" s="492"/>
      <c r="L119" s="492"/>
      <c r="M119" s="492"/>
      <c r="N119" s="492"/>
      <c r="O119" s="492"/>
      <c r="P119" s="492"/>
      <c r="Q119" s="492"/>
      <c r="R119" s="492"/>
      <c r="S119" s="492"/>
      <c r="T119" s="492"/>
      <c r="U119" s="492"/>
      <c r="V119" s="492"/>
      <c r="W119" s="492"/>
      <c r="X119" s="492"/>
      <c r="Y119" s="492"/>
      <c r="Z119" s="492"/>
    </row>
    <row r="120" ht="15.75" customHeight="1">
      <c r="A120" s="537"/>
      <c r="B120" s="492"/>
      <c r="C120" s="492"/>
      <c r="D120" s="492"/>
      <c r="E120" s="492"/>
      <c r="F120" s="492"/>
      <c r="G120" s="492"/>
      <c r="H120" s="492"/>
      <c r="I120" s="492"/>
      <c r="J120" s="492"/>
      <c r="K120" s="492"/>
      <c r="L120" s="492"/>
      <c r="M120" s="492"/>
      <c r="N120" s="492"/>
      <c r="O120" s="492"/>
      <c r="P120" s="492"/>
      <c r="Q120" s="492"/>
      <c r="R120" s="492"/>
      <c r="S120" s="492"/>
      <c r="T120" s="492"/>
      <c r="U120" s="492"/>
      <c r="V120" s="492"/>
      <c r="W120" s="492"/>
      <c r="X120" s="492"/>
      <c r="Y120" s="492"/>
      <c r="Z120" s="492"/>
    </row>
    <row r="121" ht="15.75" customHeight="1">
      <c r="A121" s="537"/>
      <c r="B121" s="492"/>
      <c r="C121" s="492"/>
      <c r="D121" s="492"/>
      <c r="E121" s="492"/>
      <c r="F121" s="492"/>
      <c r="G121" s="492"/>
      <c r="H121" s="492"/>
      <c r="I121" s="492"/>
      <c r="J121" s="492"/>
      <c r="K121" s="492"/>
      <c r="L121" s="492"/>
      <c r="M121" s="492"/>
      <c r="N121" s="492"/>
      <c r="O121" s="492"/>
      <c r="P121" s="492"/>
      <c r="Q121" s="492"/>
      <c r="R121" s="492"/>
      <c r="S121" s="492"/>
      <c r="T121" s="492"/>
      <c r="U121" s="492"/>
      <c r="V121" s="492"/>
      <c r="W121" s="492"/>
      <c r="X121" s="492"/>
      <c r="Y121" s="492"/>
      <c r="Z121" s="492"/>
    </row>
    <row r="122" ht="15.75" customHeight="1">
      <c r="A122" s="537"/>
      <c r="B122" s="492"/>
      <c r="C122" s="492"/>
      <c r="D122" s="492"/>
      <c r="E122" s="492"/>
      <c r="F122" s="492"/>
      <c r="G122" s="492"/>
      <c r="H122" s="492"/>
      <c r="I122" s="492"/>
      <c r="J122" s="492"/>
      <c r="K122" s="492"/>
      <c r="L122" s="492"/>
      <c r="M122" s="492"/>
      <c r="N122" s="492"/>
      <c r="O122" s="492"/>
      <c r="P122" s="492"/>
      <c r="Q122" s="492"/>
      <c r="R122" s="492"/>
      <c r="S122" s="492"/>
      <c r="T122" s="492"/>
      <c r="U122" s="492"/>
      <c r="V122" s="492"/>
      <c r="W122" s="492"/>
      <c r="X122" s="492"/>
      <c r="Y122" s="492"/>
      <c r="Z122" s="492"/>
    </row>
    <row r="123" ht="15.75" customHeight="1">
      <c r="A123" s="537"/>
      <c r="B123" s="492"/>
      <c r="C123" s="492"/>
      <c r="D123" s="492"/>
      <c r="E123" s="492"/>
      <c r="F123" s="492"/>
      <c r="G123" s="492"/>
      <c r="H123" s="492"/>
      <c r="I123" s="492"/>
      <c r="J123" s="492"/>
      <c r="K123" s="492"/>
      <c r="L123" s="492"/>
      <c r="M123" s="492"/>
      <c r="N123" s="492"/>
      <c r="O123" s="492"/>
      <c r="P123" s="492"/>
      <c r="Q123" s="492"/>
      <c r="R123" s="492"/>
      <c r="S123" s="492"/>
      <c r="T123" s="492"/>
      <c r="U123" s="492"/>
      <c r="V123" s="492"/>
      <c r="W123" s="492"/>
      <c r="X123" s="492"/>
      <c r="Y123" s="492"/>
      <c r="Z123" s="492"/>
    </row>
    <row r="124" ht="15.75" customHeight="1">
      <c r="A124" s="537"/>
      <c r="B124" s="492"/>
      <c r="C124" s="492"/>
      <c r="D124" s="492"/>
      <c r="E124" s="492"/>
      <c r="F124" s="492"/>
      <c r="G124" s="492"/>
      <c r="H124" s="492"/>
      <c r="I124" s="492"/>
      <c r="J124" s="492"/>
      <c r="K124" s="492"/>
      <c r="L124" s="492"/>
      <c r="M124" s="492"/>
      <c r="N124" s="492"/>
      <c r="O124" s="492"/>
      <c r="P124" s="492"/>
      <c r="Q124" s="492"/>
      <c r="R124" s="492"/>
      <c r="S124" s="492"/>
      <c r="T124" s="492"/>
      <c r="U124" s="492"/>
      <c r="V124" s="492"/>
      <c r="W124" s="492"/>
      <c r="X124" s="492"/>
      <c r="Y124" s="492"/>
      <c r="Z124" s="492"/>
    </row>
    <row r="125" ht="15.75" customHeight="1">
      <c r="A125" s="537"/>
      <c r="B125" s="492"/>
      <c r="C125" s="492"/>
      <c r="D125" s="492"/>
      <c r="E125" s="492"/>
      <c r="F125" s="492"/>
      <c r="G125" s="492"/>
      <c r="H125" s="492"/>
      <c r="I125" s="492"/>
      <c r="J125" s="492"/>
      <c r="K125" s="492"/>
      <c r="L125" s="492"/>
      <c r="M125" s="492"/>
      <c r="N125" s="492"/>
      <c r="O125" s="492"/>
      <c r="P125" s="492"/>
      <c r="Q125" s="492"/>
      <c r="R125" s="492"/>
      <c r="S125" s="492"/>
      <c r="T125" s="492"/>
      <c r="U125" s="492"/>
      <c r="V125" s="492"/>
      <c r="W125" s="492"/>
      <c r="X125" s="492"/>
      <c r="Y125" s="492"/>
      <c r="Z125" s="492"/>
    </row>
    <row r="126" ht="15.75" customHeight="1">
      <c r="A126" s="537"/>
      <c r="B126" s="492"/>
      <c r="C126" s="492"/>
      <c r="D126" s="492"/>
      <c r="E126" s="492"/>
      <c r="F126" s="492"/>
      <c r="G126" s="492"/>
      <c r="H126" s="492"/>
      <c r="I126" s="492"/>
      <c r="J126" s="492"/>
      <c r="K126" s="492"/>
      <c r="L126" s="492"/>
      <c r="M126" s="492"/>
      <c r="N126" s="492"/>
      <c r="O126" s="492"/>
      <c r="P126" s="492"/>
      <c r="Q126" s="492"/>
      <c r="R126" s="492"/>
      <c r="S126" s="492"/>
      <c r="T126" s="492"/>
      <c r="U126" s="492"/>
      <c r="V126" s="492"/>
      <c r="W126" s="492"/>
      <c r="X126" s="492"/>
      <c r="Y126" s="492"/>
      <c r="Z126" s="492"/>
    </row>
    <row r="127" ht="15.75" customHeight="1">
      <c r="A127" s="537"/>
      <c r="B127" s="492"/>
      <c r="C127" s="492"/>
      <c r="D127" s="492"/>
      <c r="E127" s="492"/>
      <c r="F127" s="492"/>
      <c r="G127" s="492"/>
      <c r="H127" s="492"/>
      <c r="I127" s="492"/>
      <c r="J127" s="492"/>
      <c r="K127" s="492"/>
      <c r="L127" s="492"/>
      <c r="M127" s="492"/>
      <c r="N127" s="492"/>
      <c r="O127" s="492"/>
      <c r="P127" s="492"/>
      <c r="Q127" s="492"/>
      <c r="R127" s="492"/>
      <c r="S127" s="492"/>
      <c r="T127" s="492"/>
      <c r="U127" s="492"/>
      <c r="V127" s="492"/>
      <c r="W127" s="492"/>
      <c r="X127" s="492"/>
      <c r="Y127" s="492"/>
      <c r="Z127" s="492"/>
    </row>
    <row r="128" ht="15.75" customHeight="1">
      <c r="A128" s="537"/>
      <c r="B128" s="492"/>
      <c r="C128" s="492"/>
      <c r="D128" s="492"/>
      <c r="E128" s="492"/>
      <c r="F128" s="492"/>
      <c r="G128" s="492"/>
      <c r="H128" s="492"/>
      <c r="I128" s="492"/>
      <c r="J128" s="492"/>
      <c r="K128" s="492"/>
      <c r="L128" s="492"/>
      <c r="M128" s="492"/>
      <c r="N128" s="492"/>
      <c r="O128" s="492"/>
      <c r="P128" s="492"/>
      <c r="Q128" s="492"/>
      <c r="R128" s="492"/>
      <c r="S128" s="492"/>
      <c r="T128" s="492"/>
      <c r="U128" s="492"/>
      <c r="V128" s="492"/>
      <c r="W128" s="492"/>
      <c r="X128" s="492"/>
      <c r="Y128" s="492"/>
      <c r="Z128" s="492"/>
    </row>
    <row r="129" ht="15.75" customHeight="1">
      <c r="A129" s="537"/>
      <c r="B129" s="492"/>
      <c r="C129" s="492"/>
      <c r="D129" s="492"/>
      <c r="E129" s="492"/>
      <c r="F129" s="492"/>
      <c r="G129" s="492"/>
      <c r="H129" s="492"/>
      <c r="I129" s="492"/>
      <c r="J129" s="492"/>
      <c r="K129" s="492"/>
      <c r="L129" s="492"/>
      <c r="M129" s="492"/>
      <c r="N129" s="492"/>
      <c r="O129" s="492"/>
      <c r="P129" s="492"/>
      <c r="Q129" s="492"/>
      <c r="R129" s="492"/>
      <c r="S129" s="492"/>
      <c r="T129" s="492"/>
      <c r="U129" s="492"/>
      <c r="V129" s="492"/>
      <c r="W129" s="492"/>
      <c r="X129" s="492"/>
      <c r="Y129" s="492"/>
      <c r="Z129" s="492"/>
    </row>
    <row r="130" ht="15.75" customHeight="1">
      <c r="A130" s="537"/>
      <c r="B130" s="492"/>
      <c r="C130" s="492"/>
      <c r="D130" s="492"/>
      <c r="E130" s="492"/>
      <c r="F130" s="492"/>
      <c r="G130" s="492"/>
      <c r="H130" s="492"/>
      <c r="I130" s="492"/>
      <c r="J130" s="492"/>
      <c r="K130" s="492"/>
      <c r="L130" s="492"/>
      <c r="M130" s="492"/>
      <c r="N130" s="492"/>
      <c r="O130" s="492"/>
      <c r="P130" s="492"/>
      <c r="Q130" s="492"/>
      <c r="R130" s="492"/>
      <c r="S130" s="492"/>
      <c r="T130" s="492"/>
      <c r="U130" s="492"/>
      <c r="V130" s="492"/>
      <c r="W130" s="492"/>
      <c r="X130" s="492"/>
      <c r="Y130" s="492"/>
      <c r="Z130" s="492"/>
    </row>
    <row r="131" ht="15.75" customHeight="1">
      <c r="A131" s="537"/>
      <c r="B131" s="492"/>
      <c r="C131" s="492"/>
      <c r="D131" s="492"/>
      <c r="E131" s="492"/>
      <c r="F131" s="492"/>
      <c r="G131" s="492"/>
      <c r="H131" s="492"/>
      <c r="I131" s="492"/>
      <c r="J131" s="492"/>
      <c r="K131" s="492"/>
      <c r="L131" s="492"/>
      <c r="M131" s="492"/>
      <c r="N131" s="492"/>
      <c r="O131" s="492"/>
      <c r="P131" s="492"/>
      <c r="Q131" s="492"/>
      <c r="R131" s="492"/>
      <c r="S131" s="492"/>
      <c r="T131" s="492"/>
      <c r="U131" s="492"/>
      <c r="V131" s="492"/>
      <c r="W131" s="492"/>
      <c r="X131" s="492"/>
      <c r="Y131" s="492"/>
      <c r="Z131" s="492"/>
    </row>
    <row r="132" ht="15.75" customHeight="1">
      <c r="A132" s="537"/>
      <c r="B132" s="492"/>
      <c r="C132" s="492"/>
      <c r="D132" s="492"/>
      <c r="E132" s="492"/>
      <c r="F132" s="492"/>
      <c r="G132" s="492"/>
      <c r="H132" s="492"/>
      <c r="I132" s="492"/>
      <c r="J132" s="492"/>
      <c r="K132" s="492"/>
      <c r="L132" s="492"/>
      <c r="M132" s="492"/>
      <c r="N132" s="492"/>
      <c r="O132" s="492"/>
      <c r="P132" s="492"/>
      <c r="Q132" s="492"/>
      <c r="R132" s="492"/>
      <c r="S132" s="492"/>
      <c r="T132" s="492"/>
      <c r="U132" s="492"/>
      <c r="V132" s="492"/>
      <c r="W132" s="492"/>
      <c r="X132" s="492"/>
      <c r="Y132" s="492"/>
      <c r="Z132" s="492"/>
    </row>
    <row r="133" ht="15.75" customHeight="1">
      <c r="A133" s="537"/>
      <c r="B133" s="492"/>
      <c r="C133" s="492"/>
      <c r="D133" s="492"/>
      <c r="E133" s="492"/>
      <c r="F133" s="492"/>
      <c r="G133" s="492"/>
      <c r="H133" s="492"/>
      <c r="I133" s="492"/>
      <c r="J133" s="492"/>
      <c r="K133" s="492"/>
      <c r="L133" s="492"/>
      <c r="M133" s="492"/>
      <c r="N133" s="492"/>
      <c r="O133" s="492"/>
      <c r="P133" s="492"/>
      <c r="Q133" s="492"/>
      <c r="R133" s="492"/>
      <c r="S133" s="492"/>
      <c r="T133" s="492"/>
      <c r="U133" s="492"/>
      <c r="V133" s="492"/>
      <c r="W133" s="492"/>
      <c r="X133" s="492"/>
      <c r="Y133" s="492"/>
      <c r="Z133" s="492"/>
    </row>
    <row r="134" ht="15.75" customHeight="1">
      <c r="A134" s="537"/>
      <c r="B134" s="492"/>
      <c r="C134" s="492"/>
      <c r="D134" s="492"/>
      <c r="E134" s="492"/>
      <c r="F134" s="492"/>
      <c r="G134" s="492"/>
      <c r="H134" s="492"/>
      <c r="I134" s="492"/>
      <c r="J134" s="492"/>
      <c r="K134" s="492"/>
      <c r="L134" s="492"/>
      <c r="M134" s="492"/>
      <c r="N134" s="492"/>
      <c r="O134" s="492"/>
      <c r="P134" s="492"/>
      <c r="Q134" s="492"/>
      <c r="R134" s="492"/>
      <c r="S134" s="492"/>
      <c r="T134" s="492"/>
      <c r="U134" s="492"/>
      <c r="V134" s="492"/>
      <c r="W134" s="492"/>
      <c r="X134" s="492"/>
      <c r="Y134" s="492"/>
      <c r="Z134" s="492"/>
    </row>
    <row r="135" ht="15.75" customHeight="1">
      <c r="A135" s="537"/>
      <c r="B135" s="492"/>
      <c r="C135" s="492"/>
      <c r="D135" s="492"/>
      <c r="E135" s="492"/>
      <c r="F135" s="492"/>
      <c r="G135" s="492"/>
      <c r="H135" s="492"/>
      <c r="I135" s="492"/>
      <c r="J135" s="492"/>
      <c r="K135" s="492"/>
      <c r="L135" s="492"/>
      <c r="M135" s="492"/>
      <c r="N135" s="492"/>
      <c r="O135" s="492"/>
      <c r="P135" s="492"/>
      <c r="Q135" s="492"/>
      <c r="R135" s="492"/>
      <c r="S135" s="492"/>
      <c r="T135" s="492"/>
      <c r="U135" s="492"/>
      <c r="V135" s="492"/>
      <c r="W135" s="492"/>
      <c r="X135" s="492"/>
      <c r="Y135" s="492"/>
      <c r="Z135" s="492"/>
    </row>
    <row r="136" ht="15.75" customHeight="1">
      <c r="A136" s="537"/>
      <c r="B136" s="492"/>
      <c r="C136" s="492"/>
      <c r="D136" s="492"/>
      <c r="E136" s="492"/>
      <c r="F136" s="492"/>
      <c r="G136" s="492"/>
      <c r="H136" s="492"/>
      <c r="I136" s="492"/>
      <c r="J136" s="492"/>
      <c r="K136" s="492"/>
      <c r="L136" s="492"/>
      <c r="M136" s="492"/>
      <c r="N136" s="492"/>
      <c r="O136" s="492"/>
      <c r="P136" s="492"/>
      <c r="Q136" s="492"/>
      <c r="R136" s="492"/>
      <c r="S136" s="492"/>
      <c r="T136" s="492"/>
      <c r="U136" s="492"/>
      <c r="V136" s="492"/>
      <c r="W136" s="492"/>
      <c r="X136" s="492"/>
      <c r="Y136" s="492"/>
      <c r="Z136" s="492"/>
    </row>
    <row r="137" ht="15.75" customHeight="1">
      <c r="A137" s="537"/>
      <c r="B137" s="492"/>
      <c r="C137" s="492"/>
      <c r="D137" s="492"/>
      <c r="E137" s="492"/>
      <c r="F137" s="492"/>
      <c r="G137" s="492"/>
      <c r="H137" s="492"/>
      <c r="I137" s="492"/>
      <c r="J137" s="492"/>
      <c r="K137" s="492"/>
      <c r="L137" s="492"/>
      <c r="M137" s="492"/>
      <c r="N137" s="492"/>
      <c r="O137" s="492"/>
      <c r="P137" s="492"/>
      <c r="Q137" s="492"/>
      <c r="R137" s="492"/>
      <c r="S137" s="492"/>
      <c r="T137" s="492"/>
      <c r="U137" s="492"/>
      <c r="V137" s="492"/>
      <c r="W137" s="492"/>
      <c r="X137" s="492"/>
      <c r="Y137" s="492"/>
      <c r="Z137" s="492"/>
    </row>
    <row r="138" ht="15.75" customHeight="1">
      <c r="A138" s="537"/>
      <c r="B138" s="492"/>
      <c r="C138" s="492"/>
      <c r="D138" s="492"/>
      <c r="E138" s="492"/>
      <c r="F138" s="492"/>
      <c r="G138" s="492"/>
      <c r="H138" s="492"/>
      <c r="I138" s="492"/>
      <c r="J138" s="492"/>
      <c r="K138" s="492"/>
      <c r="L138" s="492"/>
      <c r="M138" s="492"/>
      <c r="N138" s="492"/>
      <c r="O138" s="492"/>
      <c r="P138" s="492"/>
      <c r="Q138" s="492"/>
      <c r="R138" s="492"/>
      <c r="S138" s="492"/>
      <c r="T138" s="492"/>
      <c r="U138" s="492"/>
      <c r="V138" s="492"/>
      <c r="W138" s="492"/>
      <c r="X138" s="492"/>
      <c r="Y138" s="492"/>
      <c r="Z138" s="492"/>
    </row>
    <row r="139" ht="15.75" customHeight="1">
      <c r="A139" s="537"/>
      <c r="B139" s="492"/>
      <c r="C139" s="492"/>
      <c r="D139" s="492"/>
      <c r="E139" s="492"/>
      <c r="F139" s="492"/>
      <c r="G139" s="492"/>
      <c r="H139" s="492"/>
      <c r="I139" s="492"/>
      <c r="J139" s="492"/>
      <c r="K139" s="492"/>
      <c r="L139" s="492"/>
      <c r="M139" s="492"/>
      <c r="N139" s="492"/>
      <c r="O139" s="492"/>
      <c r="P139" s="492"/>
      <c r="Q139" s="492"/>
      <c r="R139" s="492"/>
      <c r="S139" s="492"/>
      <c r="T139" s="492"/>
      <c r="U139" s="492"/>
      <c r="V139" s="492"/>
      <c r="W139" s="492"/>
      <c r="X139" s="492"/>
      <c r="Y139" s="492"/>
      <c r="Z139" s="492"/>
    </row>
    <row r="140" ht="15.75" customHeight="1">
      <c r="A140" s="537"/>
      <c r="B140" s="492"/>
      <c r="C140" s="492"/>
      <c r="D140" s="492"/>
      <c r="E140" s="492"/>
      <c r="F140" s="492"/>
      <c r="G140" s="492"/>
      <c r="H140" s="492"/>
      <c r="I140" s="492"/>
      <c r="J140" s="492"/>
      <c r="K140" s="492"/>
      <c r="L140" s="492"/>
      <c r="M140" s="492"/>
      <c r="N140" s="492"/>
      <c r="O140" s="492"/>
      <c r="P140" s="492"/>
      <c r="Q140" s="492"/>
      <c r="R140" s="492"/>
      <c r="S140" s="492"/>
      <c r="T140" s="492"/>
      <c r="U140" s="492"/>
      <c r="V140" s="492"/>
      <c r="W140" s="492"/>
      <c r="X140" s="492"/>
      <c r="Y140" s="492"/>
      <c r="Z140" s="492"/>
    </row>
    <row r="141" ht="15.75" customHeight="1">
      <c r="A141" s="537"/>
      <c r="B141" s="492"/>
      <c r="C141" s="492"/>
      <c r="D141" s="492"/>
      <c r="E141" s="492"/>
      <c r="F141" s="492"/>
      <c r="G141" s="492"/>
      <c r="H141" s="492"/>
      <c r="I141" s="492"/>
      <c r="J141" s="492"/>
      <c r="K141" s="492"/>
      <c r="L141" s="492"/>
      <c r="M141" s="492"/>
      <c r="N141" s="492"/>
      <c r="O141" s="492"/>
      <c r="P141" s="492"/>
      <c r="Q141" s="492"/>
      <c r="R141" s="492"/>
      <c r="S141" s="492"/>
      <c r="T141" s="492"/>
      <c r="U141" s="492"/>
      <c r="V141" s="492"/>
      <c r="W141" s="492"/>
      <c r="X141" s="492"/>
      <c r="Y141" s="492"/>
      <c r="Z141" s="492"/>
    </row>
    <row r="142" ht="15.75" customHeight="1">
      <c r="A142" s="537"/>
      <c r="B142" s="492"/>
      <c r="C142" s="492"/>
      <c r="D142" s="492"/>
      <c r="E142" s="492"/>
      <c r="F142" s="492"/>
      <c r="G142" s="492"/>
      <c r="H142" s="492"/>
      <c r="I142" s="492"/>
      <c r="J142" s="492"/>
      <c r="K142" s="492"/>
      <c r="L142" s="492"/>
      <c r="M142" s="492"/>
      <c r="N142" s="492"/>
      <c r="O142" s="492"/>
      <c r="P142" s="492"/>
      <c r="Q142" s="492"/>
      <c r="R142" s="492"/>
      <c r="S142" s="492"/>
      <c r="T142" s="492"/>
      <c r="U142" s="492"/>
      <c r="V142" s="492"/>
      <c r="W142" s="492"/>
      <c r="X142" s="492"/>
      <c r="Y142" s="492"/>
      <c r="Z142" s="492"/>
    </row>
    <row r="143" ht="15.75" customHeight="1">
      <c r="A143" s="537"/>
      <c r="B143" s="492"/>
      <c r="C143" s="492"/>
      <c r="D143" s="492"/>
      <c r="E143" s="492"/>
      <c r="F143" s="492"/>
      <c r="G143" s="492"/>
      <c r="H143" s="492"/>
      <c r="I143" s="492"/>
      <c r="J143" s="492"/>
      <c r="K143" s="492"/>
      <c r="L143" s="492"/>
      <c r="M143" s="492"/>
      <c r="N143" s="492"/>
      <c r="O143" s="492"/>
      <c r="P143" s="492"/>
      <c r="Q143" s="492"/>
      <c r="R143" s="492"/>
      <c r="S143" s="492"/>
      <c r="T143" s="492"/>
      <c r="U143" s="492"/>
      <c r="V143" s="492"/>
      <c r="W143" s="492"/>
      <c r="X143" s="492"/>
      <c r="Y143" s="492"/>
      <c r="Z143" s="492"/>
    </row>
    <row r="144" ht="15.75" customHeight="1">
      <c r="A144" s="537"/>
      <c r="B144" s="492"/>
      <c r="C144" s="492"/>
      <c r="D144" s="492"/>
      <c r="E144" s="492"/>
      <c r="F144" s="492"/>
      <c r="G144" s="492"/>
      <c r="H144" s="492"/>
      <c r="I144" s="492"/>
      <c r="J144" s="492"/>
      <c r="K144" s="492"/>
      <c r="L144" s="492"/>
      <c r="M144" s="492"/>
      <c r="N144" s="492"/>
      <c r="O144" s="492"/>
      <c r="P144" s="492"/>
      <c r="Q144" s="492"/>
      <c r="R144" s="492"/>
      <c r="S144" s="492"/>
      <c r="T144" s="492"/>
      <c r="U144" s="492"/>
      <c r="V144" s="492"/>
      <c r="W144" s="492"/>
      <c r="X144" s="492"/>
      <c r="Y144" s="492"/>
      <c r="Z144" s="492"/>
    </row>
    <row r="145" ht="15.75" customHeight="1">
      <c r="A145" s="537"/>
      <c r="B145" s="492"/>
      <c r="C145" s="492"/>
      <c r="D145" s="492"/>
      <c r="E145" s="492"/>
      <c r="F145" s="492"/>
      <c r="G145" s="492"/>
      <c r="H145" s="492"/>
      <c r="I145" s="492"/>
      <c r="J145" s="492"/>
      <c r="K145" s="492"/>
      <c r="L145" s="492"/>
      <c r="M145" s="492"/>
      <c r="N145" s="492"/>
      <c r="O145" s="492"/>
      <c r="P145" s="492"/>
      <c r="Q145" s="492"/>
      <c r="R145" s="492"/>
      <c r="S145" s="492"/>
      <c r="T145" s="492"/>
      <c r="U145" s="492"/>
      <c r="V145" s="492"/>
      <c r="W145" s="492"/>
      <c r="X145" s="492"/>
      <c r="Y145" s="492"/>
      <c r="Z145" s="492"/>
    </row>
    <row r="146" ht="15.75" customHeight="1">
      <c r="A146" s="537"/>
      <c r="B146" s="492"/>
      <c r="C146" s="492"/>
      <c r="D146" s="492"/>
      <c r="E146" s="492"/>
      <c r="F146" s="492"/>
      <c r="G146" s="492"/>
      <c r="H146" s="492"/>
      <c r="I146" s="492"/>
      <c r="J146" s="492"/>
      <c r="K146" s="492"/>
      <c r="L146" s="492"/>
      <c r="M146" s="492"/>
      <c r="N146" s="492"/>
      <c r="O146" s="492"/>
      <c r="P146" s="492"/>
      <c r="Q146" s="492"/>
      <c r="R146" s="492"/>
      <c r="S146" s="492"/>
      <c r="T146" s="492"/>
      <c r="U146" s="492"/>
      <c r="V146" s="492"/>
      <c r="W146" s="492"/>
      <c r="X146" s="492"/>
      <c r="Y146" s="492"/>
      <c r="Z146" s="492"/>
    </row>
    <row r="147" ht="15.75" customHeight="1">
      <c r="A147" s="537"/>
      <c r="B147" s="492"/>
      <c r="C147" s="492"/>
      <c r="D147" s="492"/>
      <c r="E147" s="492"/>
      <c r="F147" s="492"/>
      <c r="G147" s="492"/>
      <c r="H147" s="492"/>
      <c r="I147" s="492"/>
      <c r="J147" s="492"/>
      <c r="K147" s="492"/>
      <c r="L147" s="492"/>
      <c r="M147" s="492"/>
      <c r="N147" s="492"/>
      <c r="O147" s="492"/>
      <c r="P147" s="492"/>
      <c r="Q147" s="492"/>
      <c r="R147" s="492"/>
      <c r="S147" s="492"/>
      <c r="T147" s="492"/>
      <c r="U147" s="492"/>
      <c r="V147" s="492"/>
      <c r="W147" s="492"/>
      <c r="X147" s="492"/>
      <c r="Y147" s="492"/>
      <c r="Z147" s="492"/>
    </row>
    <row r="148" ht="15.75" customHeight="1">
      <c r="A148" s="537"/>
      <c r="B148" s="492"/>
      <c r="C148" s="492"/>
      <c r="D148" s="492"/>
      <c r="E148" s="492"/>
      <c r="F148" s="492"/>
      <c r="G148" s="492"/>
      <c r="H148" s="492"/>
      <c r="I148" s="492"/>
      <c r="J148" s="492"/>
      <c r="K148" s="492"/>
      <c r="L148" s="492"/>
      <c r="M148" s="492"/>
      <c r="N148" s="492"/>
      <c r="O148" s="492"/>
      <c r="P148" s="492"/>
      <c r="Q148" s="492"/>
      <c r="R148" s="492"/>
      <c r="S148" s="492"/>
      <c r="T148" s="492"/>
      <c r="U148" s="492"/>
      <c r="V148" s="492"/>
      <c r="W148" s="492"/>
      <c r="X148" s="492"/>
      <c r="Y148" s="492"/>
      <c r="Z148" s="492"/>
    </row>
    <row r="149" ht="15.75" customHeight="1">
      <c r="A149" s="537"/>
      <c r="B149" s="492"/>
      <c r="C149" s="492"/>
      <c r="D149" s="492"/>
      <c r="E149" s="492"/>
      <c r="F149" s="492"/>
      <c r="G149" s="492"/>
      <c r="H149" s="492"/>
      <c r="I149" s="492"/>
      <c r="J149" s="492"/>
      <c r="K149" s="492"/>
      <c r="L149" s="492"/>
      <c r="M149" s="492"/>
      <c r="N149" s="492"/>
      <c r="O149" s="492"/>
      <c r="P149" s="492"/>
      <c r="Q149" s="492"/>
      <c r="R149" s="492"/>
      <c r="S149" s="492"/>
      <c r="T149" s="492"/>
      <c r="U149" s="492"/>
      <c r="V149" s="492"/>
      <c r="W149" s="492"/>
      <c r="X149" s="492"/>
      <c r="Y149" s="492"/>
      <c r="Z149" s="492"/>
    </row>
    <row r="150" ht="15.75" customHeight="1">
      <c r="A150" s="537"/>
      <c r="B150" s="492"/>
      <c r="C150" s="492"/>
      <c r="D150" s="492"/>
      <c r="E150" s="492"/>
      <c r="F150" s="492"/>
      <c r="G150" s="492"/>
      <c r="H150" s="492"/>
      <c r="I150" s="492"/>
      <c r="J150" s="492"/>
      <c r="K150" s="492"/>
      <c r="L150" s="492"/>
      <c r="M150" s="492"/>
      <c r="N150" s="492"/>
      <c r="O150" s="492"/>
      <c r="P150" s="492"/>
      <c r="Q150" s="492"/>
      <c r="R150" s="492"/>
      <c r="S150" s="492"/>
      <c r="T150" s="492"/>
      <c r="U150" s="492"/>
      <c r="V150" s="492"/>
      <c r="W150" s="492"/>
      <c r="X150" s="492"/>
      <c r="Y150" s="492"/>
      <c r="Z150" s="492"/>
    </row>
    <row r="151" ht="15.75" customHeight="1">
      <c r="A151" s="537"/>
      <c r="B151" s="492"/>
      <c r="C151" s="492"/>
      <c r="D151" s="492"/>
      <c r="E151" s="492"/>
      <c r="F151" s="492"/>
      <c r="G151" s="492"/>
      <c r="H151" s="492"/>
      <c r="I151" s="492"/>
      <c r="J151" s="492"/>
      <c r="K151" s="492"/>
      <c r="L151" s="492"/>
      <c r="M151" s="492"/>
      <c r="N151" s="492"/>
      <c r="O151" s="492"/>
      <c r="P151" s="492"/>
      <c r="Q151" s="492"/>
      <c r="R151" s="492"/>
      <c r="S151" s="492"/>
      <c r="T151" s="492"/>
      <c r="U151" s="492"/>
      <c r="V151" s="492"/>
      <c r="W151" s="492"/>
      <c r="X151" s="492"/>
      <c r="Y151" s="492"/>
      <c r="Z151" s="492"/>
    </row>
    <row r="152" ht="15.75" customHeight="1">
      <c r="A152" s="537"/>
      <c r="B152" s="492"/>
      <c r="C152" s="492"/>
      <c r="D152" s="492"/>
      <c r="E152" s="492"/>
      <c r="F152" s="492"/>
      <c r="G152" s="492"/>
      <c r="H152" s="492"/>
      <c r="I152" s="492"/>
      <c r="J152" s="492"/>
      <c r="K152" s="492"/>
      <c r="L152" s="492"/>
      <c r="M152" s="492"/>
      <c r="N152" s="492"/>
      <c r="O152" s="492"/>
      <c r="P152" s="492"/>
      <c r="Q152" s="492"/>
      <c r="R152" s="492"/>
      <c r="S152" s="492"/>
      <c r="T152" s="492"/>
      <c r="U152" s="492"/>
      <c r="V152" s="492"/>
      <c r="W152" s="492"/>
      <c r="X152" s="492"/>
      <c r="Y152" s="492"/>
      <c r="Z152" s="492"/>
    </row>
    <row r="153" ht="15.75" customHeight="1">
      <c r="A153" s="537"/>
      <c r="B153" s="492"/>
      <c r="C153" s="492"/>
      <c r="D153" s="492"/>
      <c r="E153" s="492"/>
      <c r="F153" s="492"/>
      <c r="G153" s="492"/>
      <c r="H153" s="492"/>
      <c r="I153" s="492"/>
      <c r="J153" s="492"/>
      <c r="K153" s="492"/>
      <c r="L153" s="492"/>
      <c r="M153" s="492"/>
      <c r="N153" s="492"/>
      <c r="O153" s="492"/>
      <c r="P153" s="492"/>
      <c r="Q153" s="492"/>
      <c r="R153" s="492"/>
      <c r="S153" s="492"/>
      <c r="T153" s="492"/>
      <c r="U153" s="492"/>
      <c r="V153" s="492"/>
      <c r="W153" s="492"/>
      <c r="X153" s="492"/>
      <c r="Y153" s="492"/>
      <c r="Z153" s="492"/>
    </row>
    <row r="154" ht="15.75" customHeight="1">
      <c r="A154" s="537"/>
      <c r="B154" s="492"/>
      <c r="C154" s="492"/>
      <c r="D154" s="492"/>
      <c r="E154" s="492"/>
      <c r="F154" s="492"/>
      <c r="G154" s="492"/>
      <c r="H154" s="492"/>
      <c r="I154" s="492"/>
      <c r="J154" s="492"/>
      <c r="K154" s="492"/>
      <c r="L154" s="492"/>
      <c r="M154" s="492"/>
      <c r="N154" s="492"/>
      <c r="O154" s="492"/>
      <c r="P154" s="492"/>
      <c r="Q154" s="492"/>
      <c r="R154" s="492"/>
      <c r="S154" s="492"/>
      <c r="T154" s="492"/>
      <c r="U154" s="492"/>
      <c r="V154" s="492"/>
      <c r="W154" s="492"/>
      <c r="X154" s="492"/>
      <c r="Y154" s="492"/>
      <c r="Z154" s="492"/>
    </row>
    <row r="155" ht="15.75" customHeight="1">
      <c r="A155" s="537"/>
      <c r="B155" s="492"/>
      <c r="C155" s="492"/>
      <c r="D155" s="492"/>
      <c r="E155" s="492"/>
      <c r="F155" s="492"/>
      <c r="G155" s="492"/>
      <c r="H155" s="492"/>
      <c r="I155" s="492"/>
      <c r="J155" s="492"/>
      <c r="K155" s="492"/>
      <c r="L155" s="492"/>
      <c r="M155" s="492"/>
      <c r="N155" s="492"/>
      <c r="O155" s="492"/>
      <c r="P155" s="492"/>
      <c r="Q155" s="492"/>
      <c r="R155" s="492"/>
      <c r="S155" s="492"/>
      <c r="T155" s="492"/>
      <c r="U155" s="492"/>
      <c r="V155" s="492"/>
      <c r="W155" s="492"/>
      <c r="X155" s="492"/>
      <c r="Y155" s="492"/>
      <c r="Z155" s="492"/>
    </row>
    <row r="156" ht="15.75" customHeight="1">
      <c r="A156" s="537"/>
      <c r="B156" s="492"/>
      <c r="C156" s="492"/>
      <c r="D156" s="492"/>
      <c r="E156" s="492"/>
      <c r="F156" s="492"/>
      <c r="G156" s="492"/>
      <c r="H156" s="492"/>
      <c r="I156" s="492"/>
      <c r="J156" s="492"/>
      <c r="K156" s="492"/>
      <c r="L156" s="492"/>
      <c r="M156" s="492"/>
      <c r="N156" s="492"/>
      <c r="O156" s="492"/>
      <c r="P156" s="492"/>
      <c r="Q156" s="492"/>
      <c r="R156" s="492"/>
      <c r="S156" s="492"/>
      <c r="T156" s="492"/>
      <c r="U156" s="492"/>
      <c r="V156" s="492"/>
      <c r="W156" s="492"/>
      <c r="X156" s="492"/>
      <c r="Y156" s="492"/>
      <c r="Z156" s="492"/>
    </row>
    <row r="157" ht="15.75" customHeight="1">
      <c r="A157" s="537"/>
      <c r="B157" s="492"/>
      <c r="C157" s="492"/>
      <c r="D157" s="492"/>
      <c r="E157" s="492"/>
      <c r="F157" s="492"/>
      <c r="G157" s="492"/>
      <c r="H157" s="492"/>
      <c r="I157" s="492"/>
      <c r="J157" s="492"/>
      <c r="K157" s="492"/>
      <c r="L157" s="492"/>
      <c r="M157" s="492"/>
      <c r="N157" s="492"/>
      <c r="O157" s="492"/>
      <c r="P157" s="492"/>
      <c r="Q157" s="492"/>
      <c r="R157" s="492"/>
      <c r="S157" s="492"/>
      <c r="T157" s="492"/>
      <c r="U157" s="492"/>
      <c r="V157" s="492"/>
      <c r="W157" s="492"/>
      <c r="X157" s="492"/>
      <c r="Y157" s="492"/>
      <c r="Z157" s="492"/>
    </row>
    <row r="158" ht="15.75" customHeight="1">
      <c r="A158" s="537"/>
      <c r="B158" s="492"/>
      <c r="C158" s="492"/>
      <c r="D158" s="492"/>
      <c r="E158" s="492"/>
      <c r="F158" s="492"/>
      <c r="G158" s="492"/>
      <c r="H158" s="492"/>
      <c r="I158" s="492"/>
      <c r="J158" s="492"/>
      <c r="K158" s="492"/>
      <c r="L158" s="492"/>
      <c r="M158" s="492"/>
      <c r="N158" s="492"/>
      <c r="O158" s="492"/>
      <c r="P158" s="492"/>
      <c r="Q158" s="492"/>
      <c r="R158" s="492"/>
      <c r="S158" s="492"/>
      <c r="T158" s="492"/>
      <c r="U158" s="492"/>
      <c r="V158" s="492"/>
      <c r="W158" s="492"/>
      <c r="X158" s="492"/>
      <c r="Y158" s="492"/>
      <c r="Z158" s="492"/>
    </row>
    <row r="159" ht="15.75" customHeight="1">
      <c r="A159" s="537"/>
      <c r="B159" s="492"/>
      <c r="C159" s="492"/>
      <c r="D159" s="492"/>
      <c r="E159" s="492"/>
      <c r="F159" s="492"/>
      <c r="G159" s="492"/>
      <c r="H159" s="492"/>
      <c r="I159" s="492"/>
      <c r="J159" s="492"/>
      <c r="K159" s="492"/>
      <c r="L159" s="492"/>
      <c r="M159" s="492"/>
      <c r="N159" s="492"/>
      <c r="O159" s="492"/>
      <c r="P159" s="492"/>
      <c r="Q159" s="492"/>
      <c r="R159" s="492"/>
      <c r="S159" s="492"/>
      <c r="T159" s="492"/>
      <c r="U159" s="492"/>
      <c r="V159" s="492"/>
      <c r="W159" s="492"/>
      <c r="X159" s="492"/>
      <c r="Y159" s="492"/>
      <c r="Z159" s="492"/>
    </row>
    <row r="160" ht="15.75" customHeight="1">
      <c r="A160" s="537"/>
      <c r="B160" s="492"/>
      <c r="C160" s="492"/>
      <c r="D160" s="492"/>
      <c r="E160" s="492"/>
      <c r="F160" s="492"/>
      <c r="G160" s="492"/>
      <c r="H160" s="492"/>
      <c r="I160" s="492"/>
      <c r="J160" s="492"/>
      <c r="K160" s="492"/>
      <c r="L160" s="492"/>
      <c r="M160" s="492"/>
      <c r="N160" s="492"/>
      <c r="O160" s="492"/>
      <c r="P160" s="492"/>
      <c r="Q160" s="492"/>
      <c r="R160" s="492"/>
      <c r="S160" s="492"/>
      <c r="T160" s="492"/>
      <c r="U160" s="492"/>
      <c r="V160" s="492"/>
      <c r="W160" s="492"/>
      <c r="X160" s="492"/>
      <c r="Y160" s="492"/>
      <c r="Z160" s="492"/>
    </row>
    <row r="161" ht="15.75" customHeight="1">
      <c r="A161" s="537"/>
      <c r="B161" s="492"/>
      <c r="C161" s="492"/>
      <c r="D161" s="492"/>
      <c r="E161" s="492"/>
      <c r="F161" s="492"/>
      <c r="G161" s="492"/>
      <c r="H161" s="492"/>
      <c r="I161" s="492"/>
      <c r="J161" s="492"/>
      <c r="K161" s="492"/>
      <c r="L161" s="492"/>
      <c r="M161" s="492"/>
      <c r="N161" s="492"/>
      <c r="O161" s="492"/>
      <c r="P161" s="492"/>
      <c r="Q161" s="492"/>
      <c r="R161" s="492"/>
      <c r="S161" s="492"/>
      <c r="T161" s="492"/>
      <c r="U161" s="492"/>
      <c r="V161" s="492"/>
      <c r="W161" s="492"/>
      <c r="X161" s="492"/>
      <c r="Y161" s="492"/>
      <c r="Z161" s="492"/>
    </row>
    <row r="162" ht="15.75" customHeight="1">
      <c r="A162" s="537"/>
      <c r="B162" s="492"/>
      <c r="C162" s="492"/>
      <c r="D162" s="492"/>
      <c r="E162" s="492"/>
      <c r="F162" s="492"/>
      <c r="G162" s="492"/>
      <c r="H162" s="492"/>
      <c r="I162" s="492"/>
      <c r="J162" s="492"/>
      <c r="K162" s="492"/>
      <c r="L162" s="492"/>
      <c r="M162" s="492"/>
      <c r="N162" s="492"/>
      <c r="O162" s="492"/>
      <c r="P162" s="492"/>
      <c r="Q162" s="492"/>
      <c r="R162" s="492"/>
      <c r="S162" s="492"/>
      <c r="T162" s="492"/>
      <c r="U162" s="492"/>
      <c r="V162" s="492"/>
      <c r="W162" s="492"/>
      <c r="X162" s="492"/>
      <c r="Y162" s="492"/>
      <c r="Z162" s="492"/>
    </row>
    <row r="163" ht="15.75" customHeight="1">
      <c r="A163" s="537"/>
      <c r="B163" s="492"/>
      <c r="C163" s="492"/>
      <c r="D163" s="492"/>
      <c r="E163" s="492"/>
      <c r="F163" s="492"/>
      <c r="G163" s="492"/>
      <c r="H163" s="492"/>
      <c r="I163" s="492"/>
      <c r="J163" s="492"/>
      <c r="K163" s="492"/>
      <c r="L163" s="492"/>
      <c r="M163" s="492"/>
      <c r="N163" s="492"/>
      <c r="O163" s="492"/>
      <c r="P163" s="492"/>
      <c r="Q163" s="492"/>
      <c r="R163" s="492"/>
      <c r="S163" s="492"/>
      <c r="T163" s="492"/>
      <c r="U163" s="492"/>
      <c r="V163" s="492"/>
      <c r="W163" s="492"/>
      <c r="X163" s="492"/>
      <c r="Y163" s="492"/>
      <c r="Z163" s="492"/>
    </row>
    <row r="164" ht="15.75" customHeight="1">
      <c r="A164" s="537"/>
      <c r="B164" s="492"/>
      <c r="C164" s="492"/>
      <c r="D164" s="492"/>
      <c r="E164" s="492"/>
      <c r="F164" s="492"/>
      <c r="G164" s="492"/>
      <c r="H164" s="492"/>
      <c r="I164" s="492"/>
      <c r="J164" s="492"/>
      <c r="K164" s="492"/>
      <c r="L164" s="492"/>
      <c r="M164" s="492"/>
      <c r="N164" s="492"/>
      <c r="O164" s="492"/>
      <c r="P164" s="492"/>
      <c r="Q164" s="492"/>
      <c r="R164" s="492"/>
      <c r="S164" s="492"/>
      <c r="T164" s="492"/>
      <c r="U164" s="492"/>
      <c r="V164" s="492"/>
      <c r="W164" s="492"/>
      <c r="X164" s="492"/>
      <c r="Y164" s="492"/>
      <c r="Z164" s="492"/>
    </row>
    <row r="165" ht="15.75" customHeight="1">
      <c r="A165" s="537"/>
      <c r="B165" s="492"/>
      <c r="C165" s="492"/>
      <c r="D165" s="492"/>
      <c r="E165" s="492"/>
      <c r="F165" s="492"/>
      <c r="G165" s="492"/>
      <c r="H165" s="492"/>
      <c r="I165" s="492"/>
      <c r="J165" s="492"/>
      <c r="K165" s="492"/>
      <c r="L165" s="492"/>
      <c r="M165" s="492"/>
      <c r="N165" s="492"/>
      <c r="O165" s="492"/>
      <c r="P165" s="492"/>
      <c r="Q165" s="492"/>
      <c r="R165" s="492"/>
      <c r="S165" s="492"/>
      <c r="T165" s="492"/>
      <c r="U165" s="492"/>
      <c r="V165" s="492"/>
      <c r="W165" s="492"/>
      <c r="X165" s="492"/>
      <c r="Y165" s="492"/>
      <c r="Z165" s="492"/>
    </row>
    <row r="166" ht="15.75" customHeight="1">
      <c r="A166" s="537"/>
      <c r="B166" s="492"/>
      <c r="C166" s="492"/>
      <c r="D166" s="492"/>
      <c r="E166" s="492"/>
      <c r="F166" s="492"/>
      <c r="G166" s="492"/>
      <c r="H166" s="492"/>
      <c r="I166" s="492"/>
      <c r="J166" s="492"/>
      <c r="K166" s="492"/>
      <c r="L166" s="492"/>
      <c r="M166" s="492"/>
      <c r="N166" s="492"/>
      <c r="O166" s="492"/>
      <c r="P166" s="492"/>
      <c r="Q166" s="492"/>
      <c r="R166" s="492"/>
      <c r="S166" s="492"/>
      <c r="T166" s="492"/>
      <c r="U166" s="492"/>
      <c r="V166" s="492"/>
      <c r="W166" s="492"/>
      <c r="X166" s="492"/>
      <c r="Y166" s="492"/>
      <c r="Z166" s="492"/>
    </row>
    <row r="167" ht="15.75" customHeight="1">
      <c r="A167" s="537"/>
      <c r="B167" s="492"/>
      <c r="C167" s="492"/>
      <c r="D167" s="492"/>
      <c r="E167" s="492"/>
      <c r="F167" s="492"/>
      <c r="G167" s="492"/>
      <c r="H167" s="492"/>
      <c r="I167" s="492"/>
      <c r="J167" s="492"/>
      <c r="K167" s="492"/>
      <c r="L167" s="492"/>
      <c r="M167" s="492"/>
      <c r="N167" s="492"/>
      <c r="O167" s="492"/>
      <c r="P167" s="492"/>
      <c r="Q167" s="492"/>
      <c r="R167" s="492"/>
      <c r="S167" s="492"/>
      <c r="T167" s="492"/>
      <c r="U167" s="492"/>
      <c r="V167" s="492"/>
      <c r="W167" s="492"/>
      <c r="X167" s="492"/>
      <c r="Y167" s="492"/>
      <c r="Z167" s="492"/>
    </row>
    <row r="168" ht="15.75" customHeight="1">
      <c r="A168" s="537"/>
      <c r="B168" s="492"/>
      <c r="C168" s="492"/>
      <c r="D168" s="492"/>
      <c r="E168" s="492"/>
      <c r="F168" s="492"/>
      <c r="G168" s="492"/>
      <c r="H168" s="492"/>
      <c r="I168" s="492"/>
      <c r="J168" s="492"/>
      <c r="K168" s="492"/>
      <c r="L168" s="492"/>
      <c r="M168" s="492"/>
      <c r="N168" s="492"/>
      <c r="O168" s="492"/>
      <c r="P168" s="492"/>
      <c r="Q168" s="492"/>
      <c r="R168" s="492"/>
      <c r="S168" s="492"/>
      <c r="T168" s="492"/>
      <c r="U168" s="492"/>
      <c r="V168" s="492"/>
      <c r="W168" s="492"/>
      <c r="X168" s="492"/>
      <c r="Y168" s="492"/>
      <c r="Z168" s="492"/>
    </row>
    <row r="169" ht="15.75" customHeight="1">
      <c r="A169" s="537"/>
      <c r="B169" s="492"/>
      <c r="C169" s="492"/>
      <c r="D169" s="492"/>
      <c r="E169" s="492"/>
      <c r="F169" s="492"/>
      <c r="G169" s="492"/>
      <c r="H169" s="492"/>
      <c r="I169" s="492"/>
      <c r="J169" s="492"/>
      <c r="K169" s="492"/>
      <c r="L169" s="492"/>
      <c r="M169" s="492"/>
      <c r="N169" s="492"/>
      <c r="O169" s="492"/>
      <c r="P169" s="492"/>
      <c r="Q169" s="492"/>
      <c r="R169" s="492"/>
      <c r="S169" s="492"/>
      <c r="T169" s="492"/>
      <c r="U169" s="492"/>
      <c r="V169" s="492"/>
      <c r="W169" s="492"/>
      <c r="X169" s="492"/>
      <c r="Y169" s="492"/>
      <c r="Z169" s="492"/>
    </row>
    <row r="170" ht="15.75" customHeight="1">
      <c r="A170" s="537"/>
      <c r="B170" s="492"/>
      <c r="C170" s="492"/>
      <c r="D170" s="492"/>
      <c r="E170" s="492"/>
      <c r="F170" s="492"/>
      <c r="G170" s="492"/>
      <c r="H170" s="492"/>
      <c r="I170" s="492"/>
      <c r="J170" s="492"/>
      <c r="K170" s="492"/>
      <c r="L170" s="492"/>
      <c r="M170" s="492"/>
      <c r="N170" s="492"/>
      <c r="O170" s="492"/>
      <c r="P170" s="492"/>
      <c r="Q170" s="492"/>
      <c r="R170" s="492"/>
      <c r="S170" s="492"/>
      <c r="T170" s="492"/>
      <c r="U170" s="492"/>
      <c r="V170" s="492"/>
      <c r="W170" s="492"/>
      <c r="X170" s="492"/>
      <c r="Y170" s="492"/>
      <c r="Z170" s="492"/>
    </row>
    <row r="171" ht="15.75" customHeight="1">
      <c r="A171" s="537"/>
      <c r="B171" s="492"/>
      <c r="C171" s="492"/>
      <c r="D171" s="492"/>
      <c r="E171" s="492"/>
      <c r="F171" s="492"/>
      <c r="G171" s="492"/>
      <c r="H171" s="492"/>
      <c r="I171" s="492"/>
      <c r="J171" s="492"/>
      <c r="K171" s="492"/>
      <c r="L171" s="492"/>
      <c r="M171" s="492"/>
      <c r="N171" s="492"/>
      <c r="O171" s="492"/>
      <c r="P171" s="492"/>
      <c r="Q171" s="492"/>
      <c r="R171" s="492"/>
      <c r="S171" s="492"/>
      <c r="T171" s="492"/>
      <c r="U171" s="492"/>
      <c r="V171" s="492"/>
      <c r="W171" s="492"/>
      <c r="X171" s="492"/>
      <c r="Y171" s="492"/>
      <c r="Z171" s="492"/>
    </row>
    <row r="172" ht="15.75" customHeight="1">
      <c r="A172" s="537"/>
      <c r="B172" s="492"/>
      <c r="C172" s="492"/>
      <c r="D172" s="492"/>
      <c r="E172" s="492"/>
      <c r="F172" s="492"/>
      <c r="G172" s="492"/>
      <c r="H172" s="492"/>
      <c r="I172" s="492"/>
      <c r="J172" s="492"/>
      <c r="K172" s="492"/>
      <c r="L172" s="492"/>
      <c r="M172" s="492"/>
      <c r="N172" s="492"/>
      <c r="O172" s="492"/>
      <c r="P172" s="492"/>
      <c r="Q172" s="492"/>
      <c r="R172" s="492"/>
      <c r="S172" s="492"/>
      <c r="T172" s="492"/>
      <c r="U172" s="492"/>
      <c r="V172" s="492"/>
      <c r="W172" s="492"/>
      <c r="X172" s="492"/>
      <c r="Y172" s="492"/>
      <c r="Z172" s="492"/>
    </row>
    <row r="173" ht="15.75" customHeight="1">
      <c r="A173" s="537"/>
      <c r="B173" s="492"/>
      <c r="C173" s="492"/>
      <c r="D173" s="492"/>
      <c r="E173" s="492"/>
      <c r="F173" s="492"/>
      <c r="G173" s="492"/>
      <c r="H173" s="492"/>
      <c r="I173" s="492"/>
      <c r="J173" s="492"/>
      <c r="K173" s="492"/>
      <c r="L173" s="492"/>
      <c r="M173" s="492"/>
      <c r="N173" s="492"/>
      <c r="O173" s="492"/>
      <c r="P173" s="492"/>
      <c r="Q173" s="492"/>
      <c r="R173" s="492"/>
      <c r="S173" s="492"/>
      <c r="T173" s="492"/>
      <c r="U173" s="492"/>
      <c r="V173" s="492"/>
      <c r="W173" s="492"/>
      <c r="X173" s="492"/>
      <c r="Y173" s="492"/>
      <c r="Z173" s="492"/>
    </row>
    <row r="174" ht="15.75" customHeight="1">
      <c r="A174" s="537"/>
      <c r="B174" s="492"/>
      <c r="C174" s="492"/>
      <c r="D174" s="492"/>
      <c r="E174" s="492"/>
      <c r="F174" s="492"/>
      <c r="G174" s="492"/>
      <c r="H174" s="492"/>
      <c r="I174" s="492"/>
      <c r="J174" s="492"/>
      <c r="K174" s="492"/>
      <c r="L174" s="492"/>
      <c r="M174" s="492"/>
      <c r="N174" s="492"/>
      <c r="O174" s="492"/>
      <c r="P174" s="492"/>
      <c r="Q174" s="492"/>
      <c r="R174" s="492"/>
      <c r="S174" s="492"/>
      <c r="T174" s="492"/>
      <c r="U174" s="492"/>
      <c r="V174" s="492"/>
      <c r="W174" s="492"/>
      <c r="X174" s="492"/>
      <c r="Y174" s="492"/>
      <c r="Z174" s="492"/>
    </row>
    <row r="175" ht="15.75" customHeight="1">
      <c r="A175" s="537"/>
      <c r="B175" s="492"/>
      <c r="C175" s="492"/>
      <c r="D175" s="492"/>
      <c r="E175" s="492"/>
      <c r="F175" s="492"/>
      <c r="G175" s="492"/>
      <c r="H175" s="492"/>
      <c r="I175" s="492"/>
      <c r="J175" s="492"/>
      <c r="K175" s="492"/>
      <c r="L175" s="492"/>
      <c r="M175" s="492"/>
      <c r="N175" s="492"/>
      <c r="O175" s="492"/>
      <c r="P175" s="492"/>
      <c r="Q175" s="492"/>
      <c r="R175" s="492"/>
      <c r="S175" s="492"/>
      <c r="T175" s="492"/>
      <c r="U175" s="492"/>
      <c r="V175" s="492"/>
      <c r="W175" s="492"/>
      <c r="X175" s="492"/>
      <c r="Y175" s="492"/>
      <c r="Z175" s="492"/>
    </row>
    <row r="176" ht="15.75" customHeight="1">
      <c r="A176" s="537"/>
      <c r="B176" s="492"/>
      <c r="C176" s="492"/>
      <c r="D176" s="492"/>
      <c r="E176" s="492"/>
      <c r="F176" s="492"/>
      <c r="G176" s="492"/>
      <c r="H176" s="492"/>
      <c r="I176" s="492"/>
      <c r="J176" s="492"/>
      <c r="K176" s="492"/>
      <c r="L176" s="492"/>
      <c r="M176" s="492"/>
      <c r="N176" s="492"/>
      <c r="O176" s="492"/>
      <c r="P176" s="492"/>
      <c r="Q176" s="492"/>
      <c r="R176" s="492"/>
      <c r="S176" s="492"/>
      <c r="T176" s="492"/>
      <c r="U176" s="492"/>
      <c r="V176" s="492"/>
      <c r="W176" s="492"/>
      <c r="X176" s="492"/>
      <c r="Y176" s="492"/>
      <c r="Z176" s="492"/>
    </row>
    <row r="177" ht="15.75" customHeight="1">
      <c r="A177" s="537"/>
      <c r="B177" s="492"/>
      <c r="C177" s="492"/>
      <c r="D177" s="492"/>
      <c r="E177" s="492"/>
      <c r="F177" s="492"/>
      <c r="G177" s="492"/>
      <c r="H177" s="492"/>
      <c r="I177" s="492"/>
      <c r="J177" s="492"/>
      <c r="K177" s="492"/>
      <c r="L177" s="492"/>
      <c r="M177" s="492"/>
      <c r="N177" s="492"/>
      <c r="O177" s="492"/>
      <c r="P177" s="492"/>
      <c r="Q177" s="492"/>
      <c r="R177" s="492"/>
      <c r="S177" s="492"/>
      <c r="T177" s="492"/>
      <c r="U177" s="492"/>
      <c r="V177" s="492"/>
      <c r="W177" s="492"/>
      <c r="X177" s="492"/>
      <c r="Y177" s="492"/>
      <c r="Z177" s="492"/>
    </row>
    <row r="178" ht="15.75" customHeight="1">
      <c r="A178" s="537"/>
      <c r="B178" s="492"/>
      <c r="C178" s="492"/>
      <c r="D178" s="492"/>
      <c r="E178" s="492"/>
      <c r="F178" s="492"/>
      <c r="G178" s="492"/>
      <c r="H178" s="492"/>
      <c r="I178" s="492"/>
      <c r="J178" s="492"/>
      <c r="K178" s="492"/>
      <c r="L178" s="492"/>
      <c r="M178" s="492"/>
      <c r="N178" s="492"/>
      <c r="O178" s="492"/>
      <c r="P178" s="492"/>
      <c r="Q178" s="492"/>
      <c r="R178" s="492"/>
      <c r="S178" s="492"/>
      <c r="T178" s="492"/>
      <c r="U178" s="492"/>
      <c r="V178" s="492"/>
      <c r="W178" s="492"/>
      <c r="X178" s="492"/>
      <c r="Y178" s="492"/>
      <c r="Z178" s="492"/>
    </row>
    <row r="179" ht="15.75" customHeight="1">
      <c r="A179" s="537"/>
      <c r="B179" s="492"/>
      <c r="C179" s="492"/>
      <c r="D179" s="492"/>
      <c r="E179" s="492"/>
      <c r="F179" s="492"/>
      <c r="G179" s="492"/>
      <c r="H179" s="492"/>
      <c r="I179" s="492"/>
      <c r="J179" s="492"/>
      <c r="K179" s="492"/>
      <c r="L179" s="492"/>
      <c r="M179" s="492"/>
      <c r="N179" s="492"/>
      <c r="O179" s="492"/>
      <c r="P179" s="492"/>
      <c r="Q179" s="492"/>
      <c r="R179" s="492"/>
      <c r="S179" s="492"/>
      <c r="T179" s="492"/>
      <c r="U179" s="492"/>
      <c r="V179" s="492"/>
      <c r="W179" s="492"/>
      <c r="X179" s="492"/>
      <c r="Y179" s="492"/>
      <c r="Z179" s="492"/>
    </row>
    <row r="180" ht="15.75" customHeight="1">
      <c r="A180" s="537"/>
      <c r="B180" s="492"/>
      <c r="C180" s="492"/>
      <c r="D180" s="492"/>
      <c r="E180" s="492"/>
      <c r="F180" s="492"/>
      <c r="G180" s="492"/>
      <c r="H180" s="492"/>
      <c r="I180" s="492"/>
      <c r="J180" s="492"/>
      <c r="K180" s="492"/>
      <c r="L180" s="492"/>
      <c r="M180" s="492"/>
      <c r="N180" s="492"/>
      <c r="O180" s="492"/>
      <c r="P180" s="492"/>
      <c r="Q180" s="492"/>
      <c r="R180" s="492"/>
      <c r="S180" s="492"/>
      <c r="T180" s="492"/>
      <c r="U180" s="492"/>
      <c r="V180" s="492"/>
      <c r="W180" s="492"/>
      <c r="X180" s="492"/>
      <c r="Y180" s="492"/>
      <c r="Z180" s="492"/>
    </row>
    <row r="181" ht="15.75" customHeight="1">
      <c r="A181" s="537"/>
      <c r="B181" s="492"/>
      <c r="C181" s="492"/>
      <c r="D181" s="492"/>
      <c r="E181" s="492"/>
      <c r="F181" s="492"/>
      <c r="G181" s="492"/>
      <c r="H181" s="492"/>
      <c r="I181" s="492"/>
      <c r="J181" s="492"/>
      <c r="K181" s="492"/>
      <c r="L181" s="492"/>
      <c r="M181" s="492"/>
      <c r="N181" s="492"/>
      <c r="O181" s="492"/>
      <c r="P181" s="492"/>
      <c r="Q181" s="492"/>
      <c r="R181" s="492"/>
      <c r="S181" s="492"/>
      <c r="T181" s="492"/>
      <c r="U181" s="492"/>
      <c r="V181" s="492"/>
      <c r="W181" s="492"/>
      <c r="X181" s="492"/>
      <c r="Y181" s="492"/>
      <c r="Z181" s="492"/>
    </row>
    <row r="182" ht="15.75" customHeight="1">
      <c r="A182" s="537"/>
      <c r="B182" s="492"/>
      <c r="C182" s="492"/>
      <c r="D182" s="492"/>
      <c r="E182" s="492"/>
      <c r="F182" s="492"/>
      <c r="G182" s="492"/>
      <c r="H182" s="492"/>
      <c r="I182" s="492"/>
      <c r="J182" s="492"/>
      <c r="K182" s="492"/>
      <c r="L182" s="492"/>
      <c r="M182" s="492"/>
      <c r="N182" s="492"/>
      <c r="O182" s="492"/>
      <c r="P182" s="492"/>
      <c r="Q182" s="492"/>
      <c r="R182" s="492"/>
      <c r="S182" s="492"/>
      <c r="T182" s="492"/>
      <c r="U182" s="492"/>
      <c r="V182" s="492"/>
      <c r="W182" s="492"/>
      <c r="X182" s="492"/>
      <c r="Y182" s="492"/>
      <c r="Z182" s="492"/>
    </row>
    <row r="183" ht="15.75" customHeight="1">
      <c r="A183" s="537"/>
      <c r="B183" s="492"/>
      <c r="C183" s="492"/>
      <c r="D183" s="492"/>
      <c r="E183" s="492"/>
      <c r="F183" s="492"/>
      <c r="G183" s="492"/>
      <c r="H183" s="492"/>
      <c r="I183" s="492"/>
      <c r="J183" s="492"/>
      <c r="K183" s="492"/>
      <c r="L183" s="492"/>
      <c r="M183" s="492"/>
      <c r="N183" s="492"/>
      <c r="O183" s="492"/>
      <c r="P183" s="492"/>
      <c r="Q183" s="492"/>
      <c r="R183" s="492"/>
      <c r="S183" s="492"/>
      <c r="T183" s="492"/>
      <c r="U183" s="492"/>
      <c r="V183" s="492"/>
      <c r="W183" s="492"/>
      <c r="X183" s="492"/>
      <c r="Y183" s="492"/>
      <c r="Z183" s="492"/>
    </row>
    <row r="184" ht="15.75" customHeight="1">
      <c r="A184" s="537"/>
      <c r="B184" s="492"/>
      <c r="C184" s="492"/>
      <c r="D184" s="492"/>
      <c r="E184" s="492"/>
      <c r="F184" s="492"/>
      <c r="G184" s="492"/>
      <c r="H184" s="492"/>
      <c r="I184" s="492"/>
      <c r="J184" s="492"/>
      <c r="K184" s="492"/>
      <c r="L184" s="492"/>
      <c r="M184" s="492"/>
      <c r="N184" s="492"/>
      <c r="O184" s="492"/>
      <c r="P184" s="492"/>
      <c r="Q184" s="492"/>
      <c r="R184" s="492"/>
      <c r="S184" s="492"/>
      <c r="T184" s="492"/>
      <c r="U184" s="492"/>
      <c r="V184" s="492"/>
      <c r="W184" s="492"/>
      <c r="X184" s="492"/>
      <c r="Y184" s="492"/>
      <c r="Z184" s="492"/>
    </row>
    <row r="185" ht="15.75" customHeight="1">
      <c r="A185" s="537"/>
      <c r="B185" s="492"/>
      <c r="C185" s="492"/>
      <c r="D185" s="492"/>
      <c r="E185" s="492"/>
      <c r="F185" s="492"/>
      <c r="G185" s="492"/>
      <c r="H185" s="492"/>
      <c r="I185" s="492"/>
      <c r="J185" s="492"/>
      <c r="K185" s="492"/>
      <c r="L185" s="492"/>
      <c r="M185" s="492"/>
      <c r="N185" s="492"/>
      <c r="O185" s="492"/>
      <c r="P185" s="492"/>
      <c r="Q185" s="492"/>
      <c r="R185" s="492"/>
      <c r="S185" s="492"/>
      <c r="T185" s="492"/>
      <c r="U185" s="492"/>
      <c r="V185" s="492"/>
      <c r="W185" s="492"/>
      <c r="X185" s="492"/>
      <c r="Y185" s="492"/>
      <c r="Z185" s="492"/>
    </row>
    <row r="186" ht="15.75" customHeight="1">
      <c r="A186" s="537"/>
      <c r="B186" s="492"/>
      <c r="C186" s="492"/>
      <c r="D186" s="492"/>
      <c r="E186" s="492"/>
      <c r="F186" s="492"/>
      <c r="G186" s="492"/>
      <c r="H186" s="492"/>
      <c r="I186" s="492"/>
      <c r="J186" s="492"/>
      <c r="K186" s="492"/>
      <c r="L186" s="492"/>
      <c r="M186" s="492"/>
      <c r="N186" s="492"/>
      <c r="O186" s="492"/>
      <c r="P186" s="492"/>
      <c r="Q186" s="492"/>
      <c r="R186" s="492"/>
      <c r="S186" s="492"/>
      <c r="T186" s="492"/>
      <c r="U186" s="492"/>
      <c r="V186" s="492"/>
      <c r="W186" s="492"/>
      <c r="X186" s="492"/>
      <c r="Y186" s="492"/>
      <c r="Z186" s="492"/>
    </row>
    <row r="187" ht="15.75" customHeight="1">
      <c r="A187" s="537"/>
      <c r="B187" s="492"/>
      <c r="C187" s="492"/>
      <c r="D187" s="492"/>
      <c r="E187" s="492"/>
      <c r="F187" s="492"/>
      <c r="G187" s="492"/>
      <c r="H187" s="492"/>
      <c r="I187" s="492"/>
      <c r="J187" s="492"/>
      <c r="K187" s="492"/>
      <c r="L187" s="492"/>
      <c r="M187" s="492"/>
      <c r="N187" s="492"/>
      <c r="O187" s="492"/>
      <c r="P187" s="492"/>
      <c r="Q187" s="492"/>
      <c r="R187" s="492"/>
      <c r="S187" s="492"/>
      <c r="T187" s="492"/>
      <c r="U187" s="492"/>
      <c r="V187" s="492"/>
      <c r="W187" s="492"/>
      <c r="X187" s="492"/>
      <c r="Y187" s="492"/>
      <c r="Z187" s="492"/>
    </row>
    <row r="188" ht="15.75" customHeight="1">
      <c r="A188" s="537"/>
      <c r="B188" s="492"/>
      <c r="C188" s="492"/>
      <c r="D188" s="492"/>
      <c r="E188" s="492"/>
      <c r="F188" s="492"/>
      <c r="G188" s="492"/>
      <c r="H188" s="492"/>
      <c r="I188" s="492"/>
      <c r="J188" s="492"/>
      <c r="K188" s="492"/>
      <c r="L188" s="492"/>
      <c r="M188" s="492"/>
      <c r="N188" s="492"/>
      <c r="O188" s="492"/>
      <c r="P188" s="492"/>
      <c r="Q188" s="492"/>
      <c r="R188" s="492"/>
      <c r="S188" s="492"/>
      <c r="T188" s="492"/>
      <c r="U188" s="492"/>
      <c r="V188" s="492"/>
      <c r="W188" s="492"/>
      <c r="X188" s="492"/>
      <c r="Y188" s="492"/>
      <c r="Z188" s="492"/>
    </row>
    <row r="189" ht="15.75" customHeight="1">
      <c r="A189" s="537"/>
      <c r="B189" s="492"/>
      <c r="C189" s="492"/>
      <c r="D189" s="492"/>
      <c r="E189" s="492"/>
      <c r="F189" s="492"/>
      <c r="G189" s="492"/>
      <c r="H189" s="492"/>
      <c r="I189" s="492"/>
      <c r="J189" s="492"/>
      <c r="K189" s="492"/>
      <c r="L189" s="492"/>
      <c r="M189" s="492"/>
      <c r="N189" s="492"/>
      <c r="O189" s="492"/>
      <c r="P189" s="492"/>
      <c r="Q189" s="492"/>
      <c r="R189" s="492"/>
      <c r="S189" s="492"/>
      <c r="T189" s="492"/>
      <c r="U189" s="492"/>
      <c r="V189" s="492"/>
      <c r="W189" s="492"/>
      <c r="X189" s="492"/>
      <c r="Y189" s="492"/>
      <c r="Z189" s="492"/>
    </row>
    <row r="190" ht="15.75" customHeight="1">
      <c r="A190" s="537"/>
      <c r="B190" s="492"/>
      <c r="C190" s="492"/>
      <c r="D190" s="492"/>
      <c r="E190" s="492"/>
      <c r="F190" s="492"/>
      <c r="G190" s="492"/>
      <c r="H190" s="492"/>
      <c r="I190" s="492"/>
      <c r="J190" s="492"/>
      <c r="K190" s="492"/>
      <c r="L190" s="492"/>
      <c r="M190" s="492"/>
      <c r="N190" s="492"/>
      <c r="O190" s="492"/>
      <c r="P190" s="492"/>
      <c r="Q190" s="492"/>
      <c r="R190" s="492"/>
      <c r="S190" s="492"/>
      <c r="T190" s="492"/>
      <c r="U190" s="492"/>
      <c r="V190" s="492"/>
      <c r="W190" s="492"/>
      <c r="X190" s="492"/>
      <c r="Y190" s="492"/>
      <c r="Z190" s="492"/>
    </row>
    <row r="191" ht="15.75" customHeight="1">
      <c r="A191" s="537"/>
      <c r="B191" s="492"/>
      <c r="C191" s="492"/>
      <c r="D191" s="492"/>
      <c r="E191" s="492"/>
      <c r="F191" s="492"/>
      <c r="G191" s="492"/>
      <c r="H191" s="492"/>
      <c r="I191" s="492"/>
      <c r="J191" s="492"/>
      <c r="K191" s="492"/>
      <c r="L191" s="492"/>
      <c r="M191" s="492"/>
      <c r="N191" s="492"/>
      <c r="O191" s="492"/>
      <c r="P191" s="492"/>
      <c r="Q191" s="492"/>
      <c r="R191" s="492"/>
      <c r="S191" s="492"/>
      <c r="T191" s="492"/>
      <c r="U191" s="492"/>
      <c r="V191" s="492"/>
      <c r="W191" s="492"/>
      <c r="X191" s="492"/>
      <c r="Y191" s="492"/>
      <c r="Z191" s="492"/>
    </row>
    <row r="192" ht="15.75" customHeight="1">
      <c r="A192" s="537"/>
      <c r="B192" s="492"/>
      <c r="C192" s="492"/>
      <c r="D192" s="492"/>
      <c r="E192" s="492"/>
      <c r="F192" s="492"/>
      <c r="G192" s="492"/>
      <c r="H192" s="492"/>
      <c r="I192" s="492"/>
      <c r="J192" s="492"/>
      <c r="K192" s="492"/>
      <c r="L192" s="492"/>
      <c r="M192" s="492"/>
      <c r="N192" s="492"/>
      <c r="O192" s="492"/>
      <c r="P192" s="492"/>
      <c r="Q192" s="492"/>
      <c r="R192" s="492"/>
      <c r="S192" s="492"/>
      <c r="T192" s="492"/>
      <c r="U192" s="492"/>
      <c r="V192" s="492"/>
      <c r="W192" s="492"/>
      <c r="X192" s="492"/>
      <c r="Y192" s="492"/>
      <c r="Z192" s="492"/>
    </row>
    <row r="193" ht="15.75" customHeight="1">
      <c r="A193" s="537"/>
      <c r="B193" s="492"/>
      <c r="C193" s="492"/>
      <c r="D193" s="492"/>
      <c r="E193" s="492"/>
      <c r="F193" s="492"/>
      <c r="G193" s="492"/>
      <c r="H193" s="492"/>
      <c r="I193" s="492"/>
      <c r="J193" s="492"/>
      <c r="K193" s="492"/>
      <c r="L193" s="492"/>
      <c r="M193" s="492"/>
      <c r="N193" s="492"/>
      <c r="O193" s="492"/>
      <c r="P193" s="492"/>
      <c r="Q193" s="492"/>
      <c r="R193" s="492"/>
      <c r="S193" s="492"/>
      <c r="T193" s="492"/>
      <c r="U193" s="492"/>
      <c r="V193" s="492"/>
      <c r="W193" s="492"/>
      <c r="X193" s="492"/>
      <c r="Y193" s="492"/>
      <c r="Z193" s="492"/>
    </row>
    <row r="194" ht="15.75" customHeight="1">
      <c r="A194" s="537"/>
      <c r="B194" s="492"/>
      <c r="C194" s="492"/>
      <c r="D194" s="492"/>
      <c r="E194" s="492"/>
      <c r="F194" s="492"/>
      <c r="G194" s="492"/>
      <c r="H194" s="492"/>
      <c r="I194" s="492"/>
      <c r="J194" s="492"/>
      <c r="K194" s="492"/>
      <c r="L194" s="492"/>
      <c r="M194" s="492"/>
      <c r="N194" s="492"/>
      <c r="O194" s="492"/>
      <c r="P194" s="492"/>
      <c r="Q194" s="492"/>
      <c r="R194" s="492"/>
      <c r="S194" s="492"/>
      <c r="T194" s="492"/>
      <c r="U194" s="492"/>
      <c r="V194" s="492"/>
      <c r="W194" s="492"/>
      <c r="X194" s="492"/>
      <c r="Y194" s="492"/>
      <c r="Z194" s="492"/>
    </row>
    <row r="195" ht="15.75" customHeight="1">
      <c r="A195" s="537"/>
      <c r="B195" s="492"/>
      <c r="C195" s="492"/>
      <c r="D195" s="492"/>
      <c r="E195" s="492"/>
      <c r="F195" s="492"/>
      <c r="G195" s="492"/>
      <c r="H195" s="492"/>
      <c r="I195" s="492"/>
      <c r="J195" s="492"/>
      <c r="K195" s="492"/>
      <c r="L195" s="492"/>
      <c r="M195" s="492"/>
      <c r="N195" s="492"/>
      <c r="O195" s="492"/>
      <c r="P195" s="492"/>
      <c r="Q195" s="492"/>
      <c r="R195" s="492"/>
      <c r="S195" s="492"/>
      <c r="T195" s="492"/>
      <c r="U195" s="492"/>
      <c r="V195" s="492"/>
      <c r="W195" s="492"/>
      <c r="X195" s="492"/>
      <c r="Y195" s="492"/>
      <c r="Z195" s="492"/>
    </row>
    <row r="196" ht="15.75" customHeight="1">
      <c r="A196" s="537"/>
      <c r="B196" s="492"/>
      <c r="C196" s="492"/>
      <c r="D196" s="492"/>
      <c r="E196" s="492"/>
      <c r="F196" s="492"/>
      <c r="G196" s="492"/>
      <c r="H196" s="492"/>
      <c r="I196" s="492"/>
      <c r="J196" s="492"/>
      <c r="K196" s="492"/>
      <c r="L196" s="492"/>
      <c r="M196" s="492"/>
      <c r="N196" s="492"/>
      <c r="O196" s="492"/>
      <c r="P196" s="492"/>
      <c r="Q196" s="492"/>
      <c r="R196" s="492"/>
      <c r="S196" s="492"/>
      <c r="T196" s="492"/>
      <c r="U196" s="492"/>
      <c r="V196" s="492"/>
      <c r="W196" s="492"/>
      <c r="X196" s="492"/>
      <c r="Y196" s="492"/>
      <c r="Z196" s="492"/>
    </row>
    <row r="197" ht="15.75" customHeight="1">
      <c r="A197" s="537"/>
      <c r="B197" s="492"/>
      <c r="C197" s="492"/>
      <c r="D197" s="492"/>
      <c r="E197" s="492"/>
      <c r="F197" s="492"/>
      <c r="G197" s="492"/>
      <c r="H197" s="492"/>
      <c r="I197" s="492"/>
      <c r="J197" s="492"/>
      <c r="K197" s="492"/>
      <c r="L197" s="492"/>
      <c r="M197" s="492"/>
      <c r="N197" s="492"/>
      <c r="O197" s="492"/>
      <c r="P197" s="492"/>
      <c r="Q197" s="492"/>
      <c r="R197" s="492"/>
      <c r="S197" s="492"/>
      <c r="T197" s="492"/>
      <c r="U197" s="492"/>
      <c r="V197" s="492"/>
      <c r="W197" s="492"/>
      <c r="X197" s="492"/>
      <c r="Y197" s="492"/>
      <c r="Z197" s="492"/>
    </row>
    <row r="198" ht="15.75" customHeight="1">
      <c r="A198" s="537"/>
      <c r="B198" s="492"/>
      <c r="C198" s="492"/>
      <c r="D198" s="492"/>
      <c r="E198" s="492"/>
      <c r="F198" s="492"/>
      <c r="G198" s="492"/>
      <c r="H198" s="492"/>
      <c r="I198" s="492"/>
      <c r="J198" s="492"/>
      <c r="K198" s="492"/>
      <c r="L198" s="492"/>
      <c r="M198" s="492"/>
      <c r="N198" s="492"/>
      <c r="O198" s="492"/>
      <c r="P198" s="492"/>
      <c r="Q198" s="492"/>
      <c r="R198" s="492"/>
      <c r="S198" s="492"/>
      <c r="T198" s="492"/>
      <c r="U198" s="492"/>
      <c r="V198" s="492"/>
      <c r="W198" s="492"/>
      <c r="X198" s="492"/>
      <c r="Y198" s="492"/>
      <c r="Z198" s="492"/>
    </row>
    <row r="199" ht="15.75" customHeight="1">
      <c r="A199" s="537"/>
      <c r="B199" s="492"/>
      <c r="C199" s="492"/>
      <c r="D199" s="492"/>
      <c r="E199" s="492"/>
      <c r="F199" s="492"/>
      <c r="G199" s="492"/>
      <c r="H199" s="492"/>
      <c r="I199" s="492"/>
      <c r="J199" s="492"/>
      <c r="K199" s="492"/>
      <c r="L199" s="492"/>
      <c r="M199" s="492"/>
      <c r="N199" s="492"/>
      <c r="O199" s="492"/>
      <c r="P199" s="492"/>
      <c r="Q199" s="492"/>
      <c r="R199" s="492"/>
      <c r="S199" s="492"/>
      <c r="T199" s="492"/>
      <c r="U199" s="492"/>
      <c r="V199" s="492"/>
      <c r="W199" s="492"/>
      <c r="X199" s="492"/>
      <c r="Y199" s="492"/>
      <c r="Z199" s="492"/>
    </row>
    <row r="200" ht="15.75" customHeight="1">
      <c r="A200" s="537"/>
      <c r="B200" s="492"/>
      <c r="C200" s="492"/>
      <c r="D200" s="492"/>
      <c r="E200" s="492"/>
      <c r="F200" s="492"/>
      <c r="G200" s="492"/>
      <c r="H200" s="492"/>
      <c r="I200" s="492"/>
      <c r="J200" s="492"/>
      <c r="K200" s="492"/>
      <c r="L200" s="492"/>
      <c r="M200" s="492"/>
      <c r="N200" s="492"/>
      <c r="O200" s="492"/>
      <c r="P200" s="492"/>
      <c r="Q200" s="492"/>
      <c r="R200" s="492"/>
      <c r="S200" s="492"/>
      <c r="T200" s="492"/>
      <c r="U200" s="492"/>
      <c r="V200" s="492"/>
      <c r="W200" s="492"/>
      <c r="X200" s="492"/>
      <c r="Y200" s="492"/>
      <c r="Z200" s="492"/>
    </row>
    <row r="201" ht="15.75" customHeight="1">
      <c r="A201" s="537"/>
      <c r="B201" s="492"/>
      <c r="C201" s="492"/>
      <c r="D201" s="492"/>
      <c r="E201" s="492"/>
      <c r="F201" s="492"/>
      <c r="G201" s="492"/>
      <c r="H201" s="492"/>
      <c r="I201" s="492"/>
      <c r="J201" s="492"/>
      <c r="K201" s="492"/>
      <c r="L201" s="492"/>
      <c r="M201" s="492"/>
      <c r="N201" s="492"/>
      <c r="O201" s="492"/>
      <c r="P201" s="492"/>
      <c r="Q201" s="492"/>
      <c r="R201" s="492"/>
      <c r="S201" s="492"/>
      <c r="T201" s="492"/>
      <c r="U201" s="492"/>
      <c r="V201" s="492"/>
      <c r="W201" s="492"/>
      <c r="X201" s="492"/>
      <c r="Y201" s="492"/>
      <c r="Z201" s="492"/>
    </row>
    <row r="202" ht="15.75" customHeight="1">
      <c r="A202" s="537"/>
      <c r="B202" s="492"/>
      <c r="C202" s="492"/>
      <c r="D202" s="492"/>
      <c r="E202" s="492"/>
      <c r="F202" s="492"/>
      <c r="G202" s="492"/>
      <c r="H202" s="492"/>
      <c r="I202" s="492"/>
      <c r="J202" s="492"/>
      <c r="K202" s="492"/>
      <c r="L202" s="492"/>
      <c r="M202" s="492"/>
      <c r="N202" s="492"/>
      <c r="O202" s="492"/>
      <c r="P202" s="492"/>
      <c r="Q202" s="492"/>
      <c r="R202" s="492"/>
      <c r="S202" s="492"/>
      <c r="T202" s="492"/>
      <c r="U202" s="492"/>
      <c r="V202" s="492"/>
      <c r="W202" s="492"/>
      <c r="X202" s="492"/>
      <c r="Y202" s="492"/>
      <c r="Z202" s="492"/>
    </row>
    <row r="203" ht="15.75" customHeight="1">
      <c r="A203" s="537"/>
      <c r="B203" s="492"/>
      <c r="C203" s="492"/>
      <c r="D203" s="492"/>
      <c r="E203" s="492"/>
      <c r="F203" s="492"/>
      <c r="G203" s="492"/>
      <c r="H203" s="492"/>
      <c r="I203" s="492"/>
      <c r="J203" s="492"/>
      <c r="K203" s="492"/>
      <c r="L203" s="492"/>
      <c r="M203" s="492"/>
      <c r="N203" s="492"/>
      <c r="O203" s="492"/>
      <c r="P203" s="492"/>
      <c r="Q203" s="492"/>
      <c r="R203" s="492"/>
      <c r="S203" s="492"/>
      <c r="T203" s="492"/>
      <c r="U203" s="492"/>
      <c r="V203" s="492"/>
      <c r="W203" s="492"/>
      <c r="X203" s="492"/>
      <c r="Y203" s="492"/>
      <c r="Z203" s="492"/>
    </row>
    <row r="204" ht="15.75" customHeight="1">
      <c r="A204" s="537"/>
      <c r="B204" s="492"/>
      <c r="C204" s="492"/>
      <c r="D204" s="492"/>
      <c r="E204" s="492"/>
      <c r="F204" s="492"/>
      <c r="G204" s="492"/>
      <c r="H204" s="492"/>
      <c r="I204" s="492"/>
      <c r="J204" s="492"/>
      <c r="K204" s="492"/>
      <c r="L204" s="492"/>
      <c r="M204" s="492"/>
      <c r="N204" s="492"/>
      <c r="O204" s="492"/>
      <c r="P204" s="492"/>
      <c r="Q204" s="492"/>
      <c r="R204" s="492"/>
      <c r="S204" s="492"/>
      <c r="T204" s="492"/>
      <c r="U204" s="492"/>
      <c r="V204" s="492"/>
      <c r="W204" s="492"/>
      <c r="X204" s="492"/>
      <c r="Y204" s="492"/>
      <c r="Z204" s="492"/>
    </row>
    <row r="205" ht="15.75" customHeight="1">
      <c r="A205" s="537"/>
      <c r="B205" s="492"/>
      <c r="C205" s="492"/>
      <c r="D205" s="492"/>
      <c r="E205" s="492"/>
      <c r="F205" s="492"/>
      <c r="G205" s="492"/>
      <c r="H205" s="492"/>
      <c r="I205" s="492"/>
      <c r="J205" s="492"/>
      <c r="K205" s="492"/>
      <c r="L205" s="492"/>
      <c r="M205" s="492"/>
      <c r="N205" s="492"/>
      <c r="O205" s="492"/>
      <c r="P205" s="492"/>
      <c r="Q205" s="492"/>
      <c r="R205" s="492"/>
      <c r="S205" s="492"/>
      <c r="T205" s="492"/>
      <c r="U205" s="492"/>
      <c r="V205" s="492"/>
      <c r="W205" s="492"/>
      <c r="X205" s="492"/>
      <c r="Y205" s="492"/>
      <c r="Z205" s="492"/>
    </row>
    <row r="206" ht="15.75" customHeight="1">
      <c r="A206" s="537"/>
      <c r="B206" s="492"/>
      <c r="C206" s="492"/>
      <c r="D206" s="492"/>
      <c r="E206" s="492"/>
      <c r="F206" s="492"/>
      <c r="G206" s="492"/>
      <c r="H206" s="492"/>
      <c r="I206" s="492"/>
      <c r="J206" s="492"/>
      <c r="K206" s="492"/>
      <c r="L206" s="492"/>
      <c r="M206" s="492"/>
      <c r="N206" s="492"/>
      <c r="O206" s="492"/>
      <c r="P206" s="492"/>
      <c r="Q206" s="492"/>
      <c r="R206" s="492"/>
      <c r="S206" s="492"/>
      <c r="T206" s="492"/>
      <c r="U206" s="492"/>
      <c r="V206" s="492"/>
      <c r="W206" s="492"/>
      <c r="X206" s="492"/>
      <c r="Y206" s="492"/>
      <c r="Z206" s="492"/>
    </row>
    <row r="207" ht="15.75" customHeight="1">
      <c r="A207" s="537"/>
      <c r="B207" s="492"/>
      <c r="C207" s="492"/>
      <c r="D207" s="492"/>
      <c r="E207" s="492"/>
      <c r="F207" s="492"/>
      <c r="G207" s="492"/>
      <c r="H207" s="492"/>
      <c r="I207" s="492"/>
      <c r="J207" s="492"/>
      <c r="K207" s="492"/>
      <c r="L207" s="492"/>
      <c r="M207" s="492"/>
      <c r="N207" s="492"/>
      <c r="O207" s="492"/>
      <c r="P207" s="492"/>
      <c r="Q207" s="492"/>
      <c r="R207" s="492"/>
      <c r="S207" s="492"/>
      <c r="T207" s="492"/>
      <c r="U207" s="492"/>
      <c r="V207" s="492"/>
      <c r="W207" s="492"/>
      <c r="X207" s="492"/>
      <c r="Y207" s="492"/>
      <c r="Z207" s="492"/>
    </row>
    <row r="208" ht="15.75" customHeight="1">
      <c r="A208" s="537"/>
      <c r="B208" s="492"/>
      <c r="C208" s="492"/>
      <c r="D208" s="492"/>
      <c r="E208" s="492"/>
      <c r="F208" s="492"/>
      <c r="G208" s="492"/>
      <c r="H208" s="492"/>
      <c r="I208" s="492"/>
      <c r="J208" s="492"/>
      <c r="K208" s="492"/>
      <c r="L208" s="492"/>
      <c r="M208" s="492"/>
      <c r="N208" s="492"/>
      <c r="O208" s="492"/>
      <c r="P208" s="492"/>
      <c r="Q208" s="492"/>
      <c r="R208" s="492"/>
      <c r="S208" s="492"/>
      <c r="T208" s="492"/>
      <c r="U208" s="492"/>
      <c r="V208" s="492"/>
      <c r="W208" s="492"/>
      <c r="X208" s="492"/>
      <c r="Y208" s="492"/>
      <c r="Z208" s="492"/>
    </row>
    <row r="209" ht="15.75" customHeight="1">
      <c r="A209" s="537"/>
      <c r="B209" s="492"/>
      <c r="C209" s="492"/>
      <c r="D209" s="492"/>
      <c r="E209" s="492"/>
      <c r="F209" s="492"/>
      <c r="G209" s="492"/>
      <c r="H209" s="492"/>
      <c r="I209" s="492"/>
      <c r="J209" s="492"/>
      <c r="K209" s="492"/>
      <c r="L209" s="492"/>
      <c r="M209" s="492"/>
      <c r="N209" s="492"/>
      <c r="O209" s="492"/>
      <c r="P209" s="492"/>
      <c r="Q209" s="492"/>
      <c r="R209" s="492"/>
      <c r="S209" s="492"/>
      <c r="T209" s="492"/>
      <c r="U209" s="492"/>
      <c r="V209" s="492"/>
      <c r="W209" s="492"/>
      <c r="X209" s="492"/>
      <c r="Y209" s="492"/>
      <c r="Z209" s="492"/>
    </row>
    <row r="210" ht="15.75" customHeight="1">
      <c r="A210" s="537"/>
      <c r="B210" s="492"/>
      <c r="C210" s="492"/>
      <c r="D210" s="492"/>
      <c r="E210" s="492"/>
      <c r="F210" s="492"/>
      <c r="G210" s="492"/>
      <c r="H210" s="492"/>
      <c r="I210" s="492"/>
      <c r="J210" s="492"/>
      <c r="K210" s="492"/>
      <c r="L210" s="492"/>
      <c r="M210" s="492"/>
      <c r="N210" s="492"/>
      <c r="O210" s="492"/>
      <c r="P210" s="492"/>
      <c r="Q210" s="492"/>
      <c r="R210" s="492"/>
      <c r="S210" s="492"/>
      <c r="T210" s="492"/>
      <c r="U210" s="492"/>
      <c r="V210" s="492"/>
      <c r="W210" s="492"/>
      <c r="X210" s="492"/>
      <c r="Y210" s="492"/>
      <c r="Z210" s="492"/>
    </row>
    <row r="211" ht="15.75" customHeight="1">
      <c r="A211" s="537"/>
      <c r="B211" s="492"/>
      <c r="C211" s="492"/>
      <c r="D211" s="492"/>
      <c r="E211" s="492"/>
      <c r="F211" s="492"/>
      <c r="G211" s="492"/>
      <c r="H211" s="492"/>
      <c r="I211" s="492"/>
      <c r="J211" s="492"/>
      <c r="K211" s="492"/>
      <c r="L211" s="492"/>
      <c r="M211" s="492"/>
      <c r="N211" s="492"/>
      <c r="O211" s="492"/>
      <c r="P211" s="492"/>
      <c r="Q211" s="492"/>
      <c r="R211" s="492"/>
      <c r="S211" s="492"/>
      <c r="T211" s="492"/>
      <c r="U211" s="492"/>
      <c r="V211" s="492"/>
      <c r="W211" s="492"/>
      <c r="X211" s="492"/>
      <c r="Y211" s="492"/>
      <c r="Z211" s="492"/>
    </row>
    <row r="212" ht="15.75" customHeight="1">
      <c r="A212" s="537"/>
      <c r="B212" s="492"/>
      <c r="C212" s="492"/>
      <c r="D212" s="492"/>
      <c r="E212" s="492"/>
      <c r="F212" s="492"/>
      <c r="G212" s="492"/>
      <c r="H212" s="492"/>
      <c r="I212" s="492"/>
      <c r="J212" s="492"/>
      <c r="K212" s="492"/>
      <c r="L212" s="492"/>
      <c r="M212" s="492"/>
      <c r="N212" s="492"/>
      <c r="O212" s="492"/>
      <c r="P212" s="492"/>
      <c r="Q212" s="492"/>
      <c r="R212" s="492"/>
      <c r="S212" s="492"/>
      <c r="T212" s="492"/>
      <c r="U212" s="492"/>
      <c r="V212" s="492"/>
      <c r="W212" s="492"/>
      <c r="X212" s="492"/>
      <c r="Y212" s="492"/>
      <c r="Z212" s="492"/>
    </row>
    <row r="213" ht="15.75" customHeight="1">
      <c r="A213" s="537"/>
      <c r="B213" s="492"/>
      <c r="C213" s="492"/>
      <c r="D213" s="492"/>
      <c r="E213" s="492"/>
      <c r="F213" s="492"/>
      <c r="G213" s="492"/>
      <c r="H213" s="492"/>
      <c r="I213" s="492"/>
      <c r="J213" s="492"/>
      <c r="K213" s="492"/>
      <c r="L213" s="492"/>
      <c r="M213" s="492"/>
      <c r="N213" s="492"/>
      <c r="O213" s="492"/>
      <c r="P213" s="492"/>
      <c r="Q213" s="492"/>
      <c r="R213" s="492"/>
      <c r="S213" s="492"/>
      <c r="T213" s="492"/>
      <c r="U213" s="492"/>
      <c r="V213" s="492"/>
      <c r="W213" s="492"/>
      <c r="X213" s="492"/>
      <c r="Y213" s="492"/>
      <c r="Z213" s="492"/>
    </row>
    <row r="214" ht="15.75" customHeight="1">
      <c r="A214" s="537"/>
      <c r="B214" s="492"/>
      <c r="C214" s="492"/>
      <c r="D214" s="492"/>
      <c r="E214" s="492"/>
      <c r="F214" s="492"/>
      <c r="G214" s="492"/>
      <c r="H214" s="492"/>
      <c r="I214" s="492"/>
      <c r="J214" s="492"/>
      <c r="K214" s="492"/>
      <c r="L214" s="492"/>
      <c r="M214" s="492"/>
      <c r="N214" s="492"/>
      <c r="O214" s="492"/>
      <c r="P214" s="492"/>
      <c r="Q214" s="492"/>
      <c r="R214" s="492"/>
      <c r="S214" s="492"/>
      <c r="T214" s="492"/>
      <c r="U214" s="492"/>
      <c r="V214" s="492"/>
      <c r="W214" s="492"/>
      <c r="X214" s="492"/>
      <c r="Y214" s="492"/>
      <c r="Z214" s="492"/>
    </row>
    <row r="215" ht="15.75" customHeight="1">
      <c r="A215" s="537"/>
      <c r="B215" s="492"/>
      <c r="C215" s="492"/>
      <c r="D215" s="492"/>
      <c r="E215" s="492"/>
      <c r="F215" s="492"/>
      <c r="G215" s="492"/>
      <c r="H215" s="492"/>
      <c r="I215" s="492"/>
      <c r="J215" s="492"/>
      <c r="K215" s="492"/>
      <c r="L215" s="492"/>
      <c r="M215" s="492"/>
      <c r="N215" s="492"/>
      <c r="O215" s="492"/>
      <c r="P215" s="492"/>
      <c r="Q215" s="492"/>
      <c r="R215" s="492"/>
      <c r="S215" s="492"/>
      <c r="T215" s="492"/>
      <c r="U215" s="492"/>
      <c r="V215" s="492"/>
      <c r="W215" s="492"/>
      <c r="X215" s="492"/>
      <c r="Y215" s="492"/>
      <c r="Z215" s="492"/>
    </row>
    <row r="216" ht="15.75" customHeight="1">
      <c r="A216" s="537"/>
      <c r="B216" s="492"/>
      <c r="C216" s="492"/>
      <c r="D216" s="492"/>
      <c r="E216" s="492"/>
      <c r="F216" s="492"/>
      <c r="G216" s="492"/>
      <c r="H216" s="492"/>
      <c r="I216" s="492"/>
      <c r="J216" s="492"/>
      <c r="K216" s="492"/>
      <c r="L216" s="492"/>
      <c r="M216" s="492"/>
      <c r="N216" s="492"/>
      <c r="O216" s="492"/>
      <c r="P216" s="492"/>
      <c r="Q216" s="492"/>
      <c r="R216" s="492"/>
      <c r="S216" s="492"/>
      <c r="T216" s="492"/>
      <c r="U216" s="492"/>
      <c r="V216" s="492"/>
      <c r="W216" s="492"/>
      <c r="X216" s="492"/>
      <c r="Y216" s="492"/>
      <c r="Z216" s="492"/>
    </row>
    <row r="217" ht="15.75" customHeight="1">
      <c r="A217" s="537"/>
      <c r="B217" s="492"/>
      <c r="C217" s="492"/>
      <c r="D217" s="492"/>
      <c r="E217" s="492"/>
      <c r="F217" s="492"/>
      <c r="G217" s="492"/>
      <c r="H217" s="492"/>
      <c r="I217" s="492"/>
      <c r="J217" s="492"/>
      <c r="K217" s="492"/>
      <c r="L217" s="492"/>
      <c r="M217" s="492"/>
      <c r="N217" s="492"/>
      <c r="O217" s="492"/>
      <c r="P217" s="492"/>
      <c r="Q217" s="492"/>
      <c r="R217" s="492"/>
      <c r="S217" s="492"/>
      <c r="T217" s="492"/>
      <c r="U217" s="492"/>
      <c r="V217" s="492"/>
      <c r="W217" s="492"/>
      <c r="X217" s="492"/>
      <c r="Y217" s="492"/>
      <c r="Z217" s="492"/>
    </row>
    <row r="218" ht="15.75" customHeight="1">
      <c r="A218" s="537"/>
      <c r="B218" s="492"/>
      <c r="C218" s="492"/>
      <c r="D218" s="492"/>
      <c r="E218" s="492"/>
      <c r="F218" s="492"/>
      <c r="G218" s="492"/>
      <c r="H218" s="492"/>
      <c r="I218" s="492"/>
      <c r="J218" s="492"/>
      <c r="K218" s="492"/>
      <c r="L218" s="492"/>
      <c r="M218" s="492"/>
      <c r="N218" s="492"/>
      <c r="O218" s="492"/>
      <c r="P218" s="492"/>
      <c r="Q218" s="492"/>
      <c r="R218" s="492"/>
      <c r="S218" s="492"/>
      <c r="T218" s="492"/>
      <c r="U218" s="492"/>
      <c r="V218" s="492"/>
      <c r="W218" s="492"/>
      <c r="X218" s="492"/>
      <c r="Y218" s="492"/>
      <c r="Z218" s="492"/>
    </row>
    <row r="219" ht="15.75" customHeight="1">
      <c r="A219" s="537"/>
      <c r="B219" s="492"/>
      <c r="C219" s="492"/>
      <c r="D219" s="492"/>
      <c r="E219" s="492"/>
      <c r="F219" s="492"/>
      <c r="G219" s="492"/>
      <c r="H219" s="492"/>
      <c r="I219" s="492"/>
      <c r="J219" s="492"/>
      <c r="K219" s="492"/>
      <c r="L219" s="492"/>
      <c r="M219" s="492"/>
      <c r="N219" s="492"/>
      <c r="O219" s="492"/>
      <c r="P219" s="492"/>
      <c r="Q219" s="492"/>
      <c r="R219" s="492"/>
      <c r="S219" s="492"/>
      <c r="T219" s="492"/>
      <c r="U219" s="492"/>
      <c r="V219" s="492"/>
      <c r="W219" s="492"/>
      <c r="X219" s="492"/>
      <c r="Y219" s="492"/>
      <c r="Z219" s="492"/>
    </row>
    <row r="220" ht="15.75" customHeight="1">
      <c r="A220" s="537"/>
      <c r="B220" s="492"/>
      <c r="C220" s="492"/>
      <c r="D220" s="492"/>
      <c r="E220" s="492"/>
      <c r="F220" s="492"/>
      <c r="G220" s="492"/>
      <c r="H220" s="492"/>
      <c r="I220" s="492"/>
      <c r="J220" s="492"/>
      <c r="K220" s="492"/>
      <c r="L220" s="492"/>
      <c r="M220" s="492"/>
      <c r="N220" s="492"/>
      <c r="O220" s="492"/>
      <c r="P220" s="492"/>
      <c r="Q220" s="492"/>
      <c r="R220" s="492"/>
      <c r="S220" s="492"/>
      <c r="T220" s="492"/>
      <c r="U220" s="492"/>
      <c r="V220" s="492"/>
      <c r="W220" s="492"/>
      <c r="X220" s="492"/>
      <c r="Y220" s="492"/>
      <c r="Z220" s="492"/>
    </row>
    <row r="221" ht="15.75" customHeight="1">
      <c r="A221" s="537"/>
      <c r="B221" s="492"/>
      <c r="C221" s="492"/>
      <c r="D221" s="492"/>
      <c r="E221" s="492"/>
      <c r="F221" s="492"/>
      <c r="G221" s="492"/>
      <c r="H221" s="492"/>
      <c r="I221" s="492"/>
      <c r="J221" s="492"/>
      <c r="K221" s="492"/>
      <c r="L221" s="492"/>
      <c r="M221" s="492"/>
      <c r="N221" s="492"/>
      <c r="O221" s="492"/>
      <c r="P221" s="492"/>
      <c r="Q221" s="492"/>
      <c r="R221" s="492"/>
      <c r="S221" s="492"/>
      <c r="T221" s="492"/>
      <c r="U221" s="492"/>
      <c r="V221" s="492"/>
      <c r="W221" s="492"/>
      <c r="X221" s="492"/>
      <c r="Y221" s="492"/>
      <c r="Z221" s="492"/>
    </row>
    <row r="222" ht="15.75" customHeight="1">
      <c r="A222" s="537"/>
      <c r="B222" s="492"/>
      <c r="C222" s="492"/>
      <c r="D222" s="492"/>
      <c r="E222" s="492"/>
      <c r="F222" s="492"/>
      <c r="G222" s="492"/>
      <c r="H222" s="492"/>
      <c r="I222" s="492"/>
      <c r="J222" s="492"/>
      <c r="K222" s="492"/>
      <c r="L222" s="492"/>
      <c r="M222" s="492"/>
      <c r="N222" s="492"/>
      <c r="O222" s="492"/>
      <c r="P222" s="492"/>
      <c r="Q222" s="492"/>
      <c r="R222" s="492"/>
      <c r="S222" s="492"/>
      <c r="T222" s="492"/>
      <c r="U222" s="492"/>
      <c r="V222" s="492"/>
      <c r="W222" s="492"/>
      <c r="X222" s="492"/>
      <c r="Y222" s="492"/>
      <c r="Z222" s="492"/>
    </row>
    <row r="223" ht="15.75" customHeight="1">
      <c r="A223" s="537"/>
      <c r="B223" s="492"/>
      <c r="C223" s="492"/>
      <c r="D223" s="492"/>
      <c r="E223" s="492"/>
      <c r="F223" s="492"/>
      <c r="G223" s="492"/>
      <c r="H223" s="492"/>
      <c r="I223" s="492"/>
      <c r="J223" s="492"/>
      <c r="K223" s="492"/>
      <c r="L223" s="492"/>
      <c r="M223" s="492"/>
      <c r="N223" s="492"/>
      <c r="O223" s="492"/>
      <c r="P223" s="492"/>
      <c r="Q223" s="492"/>
      <c r="R223" s="492"/>
      <c r="S223" s="492"/>
      <c r="T223" s="492"/>
      <c r="U223" s="492"/>
      <c r="V223" s="492"/>
      <c r="W223" s="492"/>
      <c r="X223" s="492"/>
      <c r="Y223" s="492"/>
      <c r="Z223" s="492"/>
    </row>
    <row r="224" ht="15.75" customHeight="1">
      <c r="A224" s="537"/>
      <c r="B224" s="492"/>
      <c r="C224" s="492"/>
      <c r="D224" s="492"/>
      <c r="E224" s="492"/>
      <c r="F224" s="492"/>
      <c r="G224" s="492"/>
      <c r="H224" s="492"/>
      <c r="I224" s="492"/>
      <c r="J224" s="492"/>
      <c r="K224" s="492"/>
      <c r="L224" s="492"/>
      <c r="M224" s="492"/>
      <c r="N224" s="492"/>
      <c r="O224" s="492"/>
      <c r="P224" s="492"/>
      <c r="Q224" s="492"/>
      <c r="R224" s="492"/>
      <c r="S224" s="492"/>
      <c r="T224" s="492"/>
      <c r="U224" s="492"/>
      <c r="V224" s="492"/>
      <c r="W224" s="492"/>
      <c r="X224" s="492"/>
      <c r="Y224" s="492"/>
      <c r="Z224" s="492"/>
    </row>
    <row r="225" ht="15.75" customHeight="1">
      <c r="A225" s="537"/>
      <c r="B225" s="492"/>
      <c r="C225" s="492"/>
      <c r="D225" s="492"/>
      <c r="E225" s="492"/>
      <c r="F225" s="492"/>
      <c r="G225" s="492"/>
      <c r="H225" s="492"/>
      <c r="I225" s="492"/>
      <c r="J225" s="492"/>
      <c r="K225" s="492"/>
      <c r="L225" s="492"/>
      <c r="M225" s="492"/>
      <c r="N225" s="492"/>
      <c r="O225" s="492"/>
      <c r="P225" s="492"/>
      <c r="Q225" s="492"/>
      <c r="R225" s="492"/>
      <c r="S225" s="492"/>
      <c r="T225" s="492"/>
      <c r="U225" s="492"/>
      <c r="V225" s="492"/>
      <c r="W225" s="492"/>
      <c r="X225" s="492"/>
      <c r="Y225" s="492"/>
      <c r="Z225" s="492"/>
    </row>
    <row r="226" ht="15.75" customHeight="1">
      <c r="A226" s="537"/>
      <c r="B226" s="492"/>
      <c r="C226" s="492"/>
      <c r="D226" s="492"/>
      <c r="E226" s="492"/>
      <c r="F226" s="492"/>
      <c r="G226" s="492"/>
      <c r="H226" s="492"/>
      <c r="I226" s="492"/>
      <c r="J226" s="492"/>
      <c r="K226" s="492"/>
      <c r="L226" s="492"/>
      <c r="M226" s="492"/>
      <c r="N226" s="492"/>
      <c r="O226" s="492"/>
      <c r="P226" s="492"/>
      <c r="Q226" s="492"/>
      <c r="R226" s="492"/>
      <c r="S226" s="492"/>
      <c r="T226" s="492"/>
      <c r="U226" s="492"/>
      <c r="V226" s="492"/>
      <c r="W226" s="492"/>
      <c r="X226" s="492"/>
      <c r="Y226" s="492"/>
      <c r="Z226" s="492"/>
    </row>
    <row r="227" ht="15.75" customHeight="1">
      <c r="A227" s="537"/>
      <c r="B227" s="492"/>
      <c r="C227" s="492"/>
      <c r="D227" s="492"/>
      <c r="E227" s="492"/>
      <c r="F227" s="492"/>
      <c r="G227" s="492"/>
      <c r="H227" s="492"/>
      <c r="I227" s="492"/>
      <c r="J227" s="492"/>
      <c r="K227" s="492"/>
      <c r="L227" s="492"/>
      <c r="M227" s="492"/>
      <c r="N227" s="492"/>
      <c r="O227" s="492"/>
      <c r="P227" s="492"/>
      <c r="Q227" s="492"/>
      <c r="R227" s="492"/>
      <c r="S227" s="492"/>
      <c r="T227" s="492"/>
      <c r="U227" s="492"/>
      <c r="V227" s="492"/>
      <c r="W227" s="492"/>
      <c r="X227" s="492"/>
      <c r="Y227" s="492"/>
      <c r="Z227" s="492"/>
    </row>
    <row r="228" ht="15.75" customHeight="1">
      <c r="A228" s="537"/>
      <c r="B228" s="492"/>
      <c r="C228" s="492"/>
      <c r="D228" s="492"/>
      <c r="E228" s="492"/>
      <c r="F228" s="492"/>
      <c r="G228" s="492"/>
      <c r="H228" s="492"/>
      <c r="I228" s="492"/>
      <c r="J228" s="492"/>
      <c r="K228" s="492"/>
      <c r="L228" s="492"/>
      <c r="M228" s="492"/>
      <c r="N228" s="492"/>
      <c r="O228" s="492"/>
      <c r="P228" s="492"/>
      <c r="Q228" s="492"/>
      <c r="R228" s="492"/>
      <c r="S228" s="492"/>
      <c r="T228" s="492"/>
      <c r="U228" s="492"/>
      <c r="V228" s="492"/>
      <c r="W228" s="492"/>
      <c r="X228" s="492"/>
      <c r="Y228" s="492"/>
      <c r="Z228" s="492"/>
    </row>
    <row r="229" ht="15.75" customHeight="1">
      <c r="A229" s="537"/>
      <c r="B229" s="492"/>
      <c r="C229" s="492"/>
      <c r="D229" s="492"/>
      <c r="E229" s="492"/>
      <c r="F229" s="492"/>
      <c r="G229" s="492"/>
      <c r="H229" s="492"/>
      <c r="I229" s="492"/>
      <c r="J229" s="492"/>
      <c r="K229" s="492"/>
      <c r="L229" s="492"/>
      <c r="M229" s="492"/>
      <c r="N229" s="492"/>
      <c r="O229" s="492"/>
      <c r="P229" s="492"/>
      <c r="Q229" s="492"/>
      <c r="R229" s="492"/>
      <c r="S229" s="492"/>
      <c r="T229" s="492"/>
      <c r="U229" s="492"/>
      <c r="V229" s="492"/>
      <c r="W229" s="492"/>
      <c r="X229" s="492"/>
      <c r="Y229" s="492"/>
      <c r="Z229" s="492"/>
    </row>
    <row r="230" ht="15.75" customHeight="1">
      <c r="A230" s="537"/>
      <c r="B230" s="492"/>
      <c r="C230" s="492"/>
      <c r="D230" s="492"/>
      <c r="E230" s="492"/>
      <c r="F230" s="492"/>
      <c r="G230" s="492"/>
      <c r="H230" s="492"/>
      <c r="I230" s="492"/>
      <c r="J230" s="492"/>
      <c r="K230" s="492"/>
      <c r="L230" s="492"/>
      <c r="M230" s="492"/>
      <c r="N230" s="492"/>
      <c r="O230" s="492"/>
      <c r="P230" s="492"/>
      <c r="Q230" s="492"/>
      <c r="R230" s="492"/>
      <c r="S230" s="492"/>
      <c r="T230" s="492"/>
      <c r="U230" s="492"/>
      <c r="V230" s="492"/>
      <c r="W230" s="492"/>
      <c r="X230" s="492"/>
      <c r="Y230" s="492"/>
      <c r="Z230" s="492"/>
    </row>
    <row r="231" ht="15.75" customHeight="1">
      <c r="A231" s="537"/>
      <c r="B231" s="492"/>
      <c r="C231" s="492"/>
      <c r="D231" s="492"/>
      <c r="E231" s="492"/>
      <c r="F231" s="492"/>
      <c r="G231" s="492"/>
      <c r="H231" s="492"/>
      <c r="I231" s="492"/>
      <c r="J231" s="492"/>
      <c r="K231" s="492"/>
      <c r="L231" s="492"/>
      <c r="M231" s="492"/>
      <c r="N231" s="492"/>
      <c r="O231" s="492"/>
      <c r="P231" s="492"/>
      <c r="Q231" s="492"/>
      <c r="R231" s="492"/>
      <c r="S231" s="492"/>
      <c r="T231" s="492"/>
      <c r="U231" s="492"/>
      <c r="V231" s="492"/>
      <c r="W231" s="492"/>
      <c r="X231" s="492"/>
      <c r="Y231" s="492"/>
      <c r="Z231" s="49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O1"/>
    <mergeCell ref="A2:P2"/>
    <mergeCell ref="B3:F3"/>
    <mergeCell ref="G3:I3"/>
    <mergeCell ref="J3:K3"/>
    <mergeCell ref="N3:O3"/>
  </mergeCells>
  <hyperlinks>
    <hyperlink display="(see additional notes)" location="null!A1" ref="P5"/>
  </hyperlinks>
  <printOptions horizontalCentered="1"/>
  <pageMargins bottom="0.7480314960629921" footer="0.0" header="0.0" left="0.2362204724409449" right="0.2362204724409449" top="0.7480314960629921"/>
  <pageSetup fitToHeight="0" paperSize="9"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7.75"/>
    <col customWidth="1" min="3" max="3" width="9.88"/>
    <col customWidth="1" min="4" max="4" width="11.38"/>
    <col customWidth="1" min="5" max="5" width="32.38"/>
    <col customWidth="1" min="6" max="6" width="6.25"/>
    <col customWidth="1" min="7" max="7" width="5.75"/>
    <col customWidth="1" min="8" max="8" width="6.0"/>
    <col customWidth="1" min="9" max="9" width="5.75"/>
    <col customWidth="1" min="10" max="10" width="4.38"/>
    <col customWidth="1" min="11" max="11" width="17.13"/>
    <col customWidth="1" min="12" max="12" width="12.13"/>
    <col customWidth="1" min="13" max="13" width="8.0"/>
    <col customWidth="1" min="14" max="15" width="5.25"/>
    <col customWidth="1" min="16" max="16" width="4.75"/>
    <col customWidth="1" min="17" max="17" width="29.38"/>
    <col customWidth="1" min="18" max="18" width="13.25"/>
    <col customWidth="1" min="19" max="20" width="6.88"/>
    <col customWidth="1" min="21" max="21" width="7.13"/>
    <col customWidth="1" min="22" max="22" width="6.88"/>
    <col customWidth="1" min="23" max="23" width="7.13"/>
    <col customWidth="1" min="24" max="25" width="6.88"/>
    <col customWidth="1" min="26" max="26" width="7.25"/>
    <col customWidth="1" min="27" max="27" width="6.88"/>
  </cols>
  <sheetData>
    <row r="1" ht="29.25" customHeight="1">
      <c r="A1" s="538"/>
      <c r="B1" s="539" t="s">
        <v>1382</v>
      </c>
      <c r="C1" s="231"/>
      <c r="D1" s="231"/>
      <c r="E1" s="231"/>
      <c r="F1" s="231"/>
      <c r="G1" s="231"/>
      <c r="H1" s="231"/>
      <c r="I1" s="231"/>
      <c r="J1" s="231"/>
      <c r="K1" s="231"/>
      <c r="L1" s="231"/>
      <c r="M1" s="231"/>
      <c r="N1" s="231"/>
      <c r="O1" s="231"/>
      <c r="P1" s="231"/>
      <c r="Q1" s="231"/>
      <c r="R1" s="232"/>
      <c r="S1" s="540"/>
      <c r="T1" s="540"/>
      <c r="U1" s="540"/>
      <c r="V1" s="540"/>
      <c r="W1" s="540"/>
      <c r="X1" s="540"/>
      <c r="Y1" s="540"/>
      <c r="Z1" s="540"/>
      <c r="AA1" s="540"/>
    </row>
    <row r="2" ht="102.0" customHeight="1">
      <c r="A2" s="541" t="s">
        <v>1383</v>
      </c>
      <c r="B2" s="541" t="s">
        <v>1384</v>
      </c>
      <c r="C2" s="541" t="s">
        <v>1385</v>
      </c>
      <c r="D2" s="541" t="s">
        <v>1386</v>
      </c>
      <c r="E2" s="541" t="s">
        <v>1387</v>
      </c>
      <c r="F2" s="541" t="s">
        <v>23</v>
      </c>
      <c r="G2" s="541" t="s">
        <v>1388</v>
      </c>
      <c r="H2" s="541" t="s">
        <v>1389</v>
      </c>
      <c r="I2" s="541" t="s">
        <v>1390</v>
      </c>
      <c r="J2" s="541" t="s">
        <v>1391</v>
      </c>
      <c r="K2" s="542" t="s">
        <v>1392</v>
      </c>
      <c r="L2" s="542" t="s">
        <v>1393</v>
      </c>
      <c r="M2" s="543" t="s">
        <v>1394</v>
      </c>
      <c r="N2" s="543" t="s">
        <v>1395</v>
      </c>
      <c r="O2" s="543" t="s">
        <v>1396</v>
      </c>
      <c r="P2" s="543" t="s">
        <v>1397</v>
      </c>
      <c r="Q2" s="541" t="s">
        <v>1398</v>
      </c>
      <c r="R2" s="544" t="s">
        <v>1399</v>
      </c>
      <c r="S2" s="545" t="s">
        <v>1400</v>
      </c>
      <c r="T2" s="545" t="s">
        <v>1401</v>
      </c>
      <c r="U2" s="545" t="s">
        <v>1402</v>
      </c>
      <c r="V2" s="545" t="s">
        <v>1403</v>
      </c>
      <c r="W2" s="545" t="s">
        <v>1404</v>
      </c>
      <c r="X2" s="545" t="s">
        <v>1405</v>
      </c>
      <c r="Y2" s="545" t="s">
        <v>1406</v>
      </c>
      <c r="Z2" s="545" t="s">
        <v>1407</v>
      </c>
      <c r="AA2" s="546" t="s">
        <v>1408</v>
      </c>
    </row>
    <row r="3" ht="25.5" customHeight="1">
      <c r="A3" s="547">
        <v>1.0</v>
      </c>
      <c r="B3" s="547"/>
      <c r="C3" s="547"/>
      <c r="D3" s="547" t="s">
        <v>1409</v>
      </c>
      <c r="E3" s="548" t="s">
        <v>1410</v>
      </c>
      <c r="F3" s="547"/>
      <c r="G3" s="547"/>
      <c r="H3" s="547"/>
      <c r="I3" s="547"/>
      <c r="J3" s="547"/>
      <c r="K3" s="547"/>
      <c r="L3" s="547"/>
      <c r="M3" s="547"/>
      <c r="N3" s="547"/>
      <c r="O3" s="547"/>
      <c r="P3" s="547"/>
      <c r="Q3" s="549"/>
      <c r="R3" s="550"/>
      <c r="S3" s="551"/>
      <c r="T3" s="551"/>
      <c r="U3" s="551"/>
      <c r="V3" s="551"/>
      <c r="W3" s="551"/>
      <c r="X3" s="551"/>
      <c r="Y3" s="551"/>
      <c r="Z3" s="552"/>
      <c r="AA3" s="551"/>
    </row>
    <row r="4" ht="12.75" customHeight="1">
      <c r="A4" s="538"/>
      <c r="B4" s="538" t="s">
        <v>621</v>
      </c>
      <c r="C4" s="538"/>
      <c r="D4" s="553"/>
      <c r="E4" s="554" t="s">
        <v>1411</v>
      </c>
      <c r="F4" s="538">
        <v>6.0</v>
      </c>
      <c r="G4" s="538"/>
      <c r="H4" s="538"/>
      <c r="I4" s="538"/>
      <c r="J4" s="538"/>
      <c r="K4" s="538"/>
      <c r="L4" s="538"/>
      <c r="M4" s="538"/>
      <c r="N4" s="538"/>
      <c r="O4" s="538"/>
      <c r="P4" s="538"/>
      <c r="Q4" s="553"/>
      <c r="R4" s="555"/>
      <c r="S4" s="427"/>
      <c r="T4" s="427"/>
      <c r="U4" s="427"/>
      <c r="V4" s="427"/>
      <c r="W4" s="427"/>
      <c r="X4" s="427"/>
      <c r="Y4" s="427"/>
      <c r="Z4" s="556"/>
      <c r="AA4" s="427"/>
    </row>
    <row r="5" ht="12.75" customHeight="1">
      <c r="A5" s="538"/>
      <c r="B5" s="538"/>
      <c r="C5" s="538"/>
      <c r="D5" s="538"/>
      <c r="E5" s="553" t="s">
        <v>1412</v>
      </c>
      <c r="F5" s="538"/>
      <c r="G5" s="538"/>
      <c r="H5" s="538"/>
      <c r="I5" s="538">
        <f>F4</f>
        <v>6</v>
      </c>
      <c r="J5" s="538"/>
      <c r="K5" s="538"/>
      <c r="L5" s="538"/>
      <c r="M5" s="538" t="s">
        <v>1413</v>
      </c>
      <c r="N5" s="538"/>
      <c r="O5" s="538" t="s">
        <v>1413</v>
      </c>
      <c r="P5" s="538"/>
      <c r="Q5" s="553" t="s">
        <v>1414</v>
      </c>
      <c r="R5" s="555" t="s">
        <v>1415</v>
      </c>
      <c r="S5" s="427">
        <f>I5</f>
        <v>6</v>
      </c>
      <c r="T5" s="427"/>
      <c r="U5" s="427"/>
      <c r="V5" s="427"/>
      <c r="W5" s="427"/>
      <c r="X5" s="427"/>
      <c r="Y5" s="427"/>
      <c r="Z5" s="556"/>
      <c r="AA5" s="427"/>
    </row>
    <row r="6" ht="12.75" customHeight="1">
      <c r="A6" s="538"/>
      <c r="B6" s="538"/>
      <c r="C6" s="538"/>
      <c r="D6" s="538"/>
      <c r="E6" s="553" t="s">
        <v>1416</v>
      </c>
      <c r="F6" s="538"/>
      <c r="G6" s="538">
        <f>F4*1</f>
        <v>6</v>
      </c>
      <c r="H6" s="538">
        <f>F4*1</f>
        <v>6</v>
      </c>
      <c r="I6" s="538"/>
      <c r="J6" s="538"/>
      <c r="K6" s="538"/>
      <c r="L6" s="538"/>
      <c r="M6" s="538" t="s">
        <v>1413</v>
      </c>
      <c r="N6" s="538" t="s">
        <v>1413</v>
      </c>
      <c r="O6" s="538"/>
      <c r="P6" s="538"/>
      <c r="Q6" s="553" t="s">
        <v>1417</v>
      </c>
      <c r="R6" s="555" t="s">
        <v>1418</v>
      </c>
      <c r="S6" s="427"/>
      <c r="T6" s="427"/>
      <c r="U6" s="427"/>
      <c r="V6" s="427"/>
      <c r="W6" s="427"/>
      <c r="X6" s="427"/>
      <c r="Y6" s="427"/>
      <c r="Z6" s="556"/>
      <c r="AA6" s="427"/>
    </row>
    <row r="7" ht="21.75" customHeight="1">
      <c r="A7" s="538"/>
      <c r="B7" s="538"/>
      <c r="C7" s="538"/>
      <c r="D7" s="538"/>
      <c r="E7" s="553" t="s">
        <v>1419</v>
      </c>
      <c r="F7" s="538"/>
      <c r="G7" s="538">
        <v>12.0</v>
      </c>
      <c r="H7" s="538"/>
      <c r="I7" s="538"/>
      <c r="J7" s="538"/>
      <c r="K7" s="538"/>
      <c r="L7" s="538"/>
      <c r="M7" s="538" t="s">
        <v>1413</v>
      </c>
      <c r="N7" s="538"/>
      <c r="O7" s="538" t="s">
        <v>1413</v>
      </c>
      <c r="P7" s="538" t="s">
        <v>1413</v>
      </c>
      <c r="Q7" s="553" t="s">
        <v>1420</v>
      </c>
      <c r="R7" s="555" t="s">
        <v>1415</v>
      </c>
      <c r="S7" s="427"/>
      <c r="T7" s="427">
        <f>G7</f>
        <v>12</v>
      </c>
      <c r="U7" s="427"/>
      <c r="V7" s="427"/>
      <c r="W7" s="427"/>
      <c r="X7" s="427"/>
      <c r="Y7" s="427"/>
      <c r="Z7" s="556"/>
      <c r="AA7" s="427"/>
    </row>
    <row r="8" ht="22.5" customHeight="1">
      <c r="A8" s="557"/>
      <c r="B8" s="557"/>
      <c r="C8" s="557"/>
      <c r="D8" s="557"/>
      <c r="E8" s="553" t="s">
        <v>1421</v>
      </c>
      <c r="F8" s="538"/>
      <c r="G8" s="538">
        <v>14.0</v>
      </c>
      <c r="H8" s="558"/>
      <c r="I8" s="558"/>
      <c r="J8" s="558"/>
      <c r="K8" s="538"/>
      <c r="L8" s="538"/>
      <c r="M8" s="538" t="s">
        <v>1413</v>
      </c>
      <c r="N8" s="538"/>
      <c r="O8" s="538" t="s">
        <v>1413</v>
      </c>
      <c r="P8" s="538"/>
      <c r="Q8" s="553" t="s">
        <v>1422</v>
      </c>
      <c r="R8" s="555" t="s">
        <v>1415</v>
      </c>
      <c r="S8" s="427"/>
      <c r="T8" s="427"/>
      <c r="U8" s="427">
        <f>G8</f>
        <v>14</v>
      </c>
      <c r="V8" s="427"/>
      <c r="W8" s="427"/>
      <c r="X8" s="427"/>
      <c r="Y8" s="427"/>
      <c r="Z8" s="556"/>
      <c r="AA8" s="427"/>
    </row>
    <row r="9" ht="12.75" customHeight="1">
      <c r="A9" s="538"/>
      <c r="B9" s="538"/>
      <c r="C9" s="538"/>
      <c r="D9" s="538"/>
      <c r="E9" s="553" t="s">
        <v>1423</v>
      </c>
      <c r="F9" s="538"/>
      <c r="G9" s="538"/>
      <c r="H9" s="538"/>
      <c r="I9" s="538">
        <v>36.0</v>
      </c>
      <c r="J9" s="538"/>
      <c r="K9" s="538"/>
      <c r="L9" s="538"/>
      <c r="M9" s="538" t="s">
        <v>1413</v>
      </c>
      <c r="N9" s="538"/>
      <c r="O9" s="538" t="s">
        <v>1413</v>
      </c>
      <c r="P9" s="538"/>
      <c r="Q9" s="553" t="s">
        <v>1424</v>
      </c>
      <c r="R9" s="555" t="s">
        <v>1425</v>
      </c>
      <c r="S9" s="427"/>
      <c r="T9" s="427"/>
      <c r="U9" s="427"/>
      <c r="V9" s="427"/>
      <c r="W9" s="427"/>
      <c r="X9" s="427"/>
      <c r="Y9" s="427"/>
      <c r="Z9" s="556"/>
      <c r="AA9" s="427"/>
    </row>
    <row r="10" ht="12.75" customHeight="1">
      <c r="A10" s="538"/>
      <c r="B10" s="538"/>
      <c r="C10" s="538"/>
      <c r="D10" s="538"/>
      <c r="E10" s="553" t="s">
        <v>1426</v>
      </c>
      <c r="F10" s="538"/>
      <c r="G10" s="538">
        <v>6.0</v>
      </c>
      <c r="H10" s="538"/>
      <c r="I10" s="538"/>
      <c r="J10" s="538"/>
      <c r="K10" s="538"/>
      <c r="L10" s="538"/>
      <c r="M10" s="538" t="s">
        <v>1413</v>
      </c>
      <c r="N10" s="538"/>
      <c r="O10" s="538"/>
      <c r="P10" s="538" t="s">
        <v>1413</v>
      </c>
      <c r="Q10" s="553" t="s">
        <v>1427</v>
      </c>
      <c r="R10" s="555" t="s">
        <v>1415</v>
      </c>
      <c r="S10" s="427"/>
      <c r="T10" s="427"/>
      <c r="U10" s="427"/>
      <c r="V10" s="427">
        <f>G10</f>
        <v>6</v>
      </c>
      <c r="W10" s="427"/>
      <c r="X10" s="427"/>
      <c r="Y10" s="427"/>
      <c r="Z10" s="556"/>
      <c r="AA10" s="427"/>
    </row>
    <row r="11" ht="31.5" customHeight="1">
      <c r="A11" s="538"/>
      <c r="B11" s="538"/>
      <c r="C11" s="538"/>
      <c r="D11" s="538"/>
      <c r="E11" s="553" t="s">
        <v>1428</v>
      </c>
      <c r="F11" s="538"/>
      <c r="G11" s="538">
        <f>F4</f>
        <v>6</v>
      </c>
      <c r="H11" s="538"/>
      <c r="I11" s="538"/>
      <c r="J11" s="538"/>
      <c r="K11" s="538"/>
      <c r="L11" s="538"/>
      <c r="M11" s="538" t="s">
        <v>1413</v>
      </c>
      <c r="N11" s="538"/>
      <c r="O11" s="538"/>
      <c r="P11" s="538" t="s">
        <v>1413</v>
      </c>
      <c r="Q11" s="553" t="s">
        <v>1429</v>
      </c>
      <c r="R11" s="555" t="s">
        <v>1415</v>
      </c>
      <c r="S11" s="551"/>
      <c r="T11" s="551"/>
      <c r="U11" s="551"/>
      <c r="V11" s="551"/>
      <c r="W11" s="427">
        <f>G11</f>
        <v>6</v>
      </c>
      <c r="X11" s="551"/>
      <c r="Y11" s="551"/>
      <c r="Z11" s="552"/>
      <c r="AA11" s="551"/>
    </row>
    <row r="12" ht="31.5" customHeight="1">
      <c r="A12" s="538"/>
      <c r="B12" s="538"/>
      <c r="C12" s="538"/>
      <c r="D12" s="538"/>
      <c r="E12" s="553" t="s">
        <v>1430</v>
      </c>
      <c r="F12" s="538"/>
      <c r="G12" s="538">
        <v>6.0</v>
      </c>
      <c r="H12" s="538"/>
      <c r="I12" s="538"/>
      <c r="J12" s="538"/>
      <c r="K12" s="538"/>
      <c r="L12" s="538"/>
      <c r="M12" s="538" t="s">
        <v>1413</v>
      </c>
      <c r="N12" s="538"/>
      <c r="O12" s="538"/>
      <c r="P12" s="538" t="s">
        <v>1413</v>
      </c>
      <c r="Q12" s="553" t="s">
        <v>1431</v>
      </c>
      <c r="R12" s="555" t="s">
        <v>1415</v>
      </c>
      <c r="S12" s="551"/>
      <c r="T12" s="551"/>
      <c r="U12" s="551"/>
      <c r="V12" s="551"/>
      <c r="W12" s="427"/>
      <c r="X12" s="551"/>
      <c r="Y12" s="551">
        <f>G12</f>
        <v>6</v>
      </c>
      <c r="Z12" s="552"/>
      <c r="AA12" s="551"/>
    </row>
    <row r="13" ht="31.5" customHeight="1">
      <c r="A13" s="538"/>
      <c r="B13" s="538"/>
      <c r="C13" s="538"/>
      <c r="D13" s="538"/>
      <c r="E13" s="553" t="s">
        <v>1432</v>
      </c>
      <c r="F13" s="538"/>
      <c r="G13" s="538">
        <v>18.0</v>
      </c>
      <c r="H13" s="538"/>
      <c r="I13" s="538"/>
      <c r="J13" s="538"/>
      <c r="K13" s="538"/>
      <c r="L13" s="538"/>
      <c r="M13" s="538" t="s">
        <v>1413</v>
      </c>
      <c r="N13" s="538"/>
      <c r="O13" s="538"/>
      <c r="P13" s="538" t="s">
        <v>1413</v>
      </c>
      <c r="Q13" s="553" t="s">
        <v>1433</v>
      </c>
      <c r="R13" s="555" t="s">
        <v>1415</v>
      </c>
      <c r="S13" s="551"/>
      <c r="T13" s="551"/>
      <c r="U13" s="551"/>
      <c r="V13" s="551"/>
      <c r="W13" s="427"/>
      <c r="X13" s="551"/>
      <c r="Y13" s="551"/>
      <c r="Z13" s="552"/>
      <c r="AA13" s="551">
        <v>10.0</v>
      </c>
    </row>
    <row r="14" ht="12.75" customHeight="1">
      <c r="A14" s="557"/>
      <c r="B14" s="557"/>
      <c r="C14" s="557"/>
      <c r="D14" s="557"/>
      <c r="E14" s="553" t="s">
        <v>1434</v>
      </c>
      <c r="F14" s="538"/>
      <c r="G14" s="538"/>
      <c r="H14" s="538"/>
      <c r="I14" s="538">
        <v>6.0</v>
      </c>
      <c r="J14" s="538"/>
      <c r="K14" s="538"/>
      <c r="L14" s="538"/>
      <c r="M14" s="538" t="s">
        <v>1413</v>
      </c>
      <c r="N14" s="538"/>
      <c r="O14" s="538" t="s">
        <v>1413</v>
      </c>
      <c r="P14" s="538"/>
      <c r="Q14" s="553" t="s">
        <v>1435</v>
      </c>
      <c r="R14" s="555" t="s">
        <v>1415</v>
      </c>
      <c r="S14" s="427">
        <f t="shared" ref="S14:S15" si="1">I14</f>
        <v>6</v>
      </c>
      <c r="T14" s="427"/>
      <c r="U14" s="427"/>
      <c r="V14" s="427"/>
      <c r="W14" s="427"/>
      <c r="X14" s="427"/>
      <c r="Y14" s="427"/>
      <c r="Z14" s="556"/>
      <c r="AA14" s="427"/>
    </row>
    <row r="15" ht="12.75" customHeight="1">
      <c r="A15" s="557"/>
      <c r="B15" s="557"/>
      <c r="C15" s="557"/>
      <c r="D15" s="557"/>
      <c r="E15" s="553" t="s">
        <v>1436</v>
      </c>
      <c r="F15" s="538"/>
      <c r="G15" s="538"/>
      <c r="H15" s="538"/>
      <c r="I15" s="538">
        <v>6.0</v>
      </c>
      <c r="J15" s="538"/>
      <c r="K15" s="538"/>
      <c r="L15" s="538"/>
      <c r="M15" s="538" t="s">
        <v>1413</v>
      </c>
      <c r="N15" s="538"/>
      <c r="O15" s="538" t="s">
        <v>1413</v>
      </c>
      <c r="P15" s="538"/>
      <c r="Q15" s="553" t="s">
        <v>1435</v>
      </c>
      <c r="R15" s="555" t="s">
        <v>1415</v>
      </c>
      <c r="S15" s="427">
        <f t="shared" si="1"/>
        <v>6</v>
      </c>
      <c r="T15" s="427"/>
      <c r="U15" s="427"/>
      <c r="V15" s="427"/>
      <c r="W15" s="427"/>
      <c r="X15" s="427"/>
      <c r="Y15" s="427"/>
      <c r="Z15" s="556"/>
      <c r="AA15" s="427"/>
    </row>
    <row r="16" ht="12.75" customHeight="1">
      <c r="A16" s="559"/>
      <c r="B16" s="559"/>
      <c r="C16" s="559"/>
      <c r="D16" s="559"/>
      <c r="E16" s="554" t="s">
        <v>1437</v>
      </c>
      <c r="F16" s="559"/>
      <c r="G16" s="560">
        <f t="shared" ref="G16:J16" si="2">ROUNDUP(SUM(G5:G15)*15%,0)</f>
        <v>11</v>
      </c>
      <c r="H16" s="560">
        <f t="shared" si="2"/>
        <v>1</v>
      </c>
      <c r="I16" s="560">
        <f t="shared" si="2"/>
        <v>9</v>
      </c>
      <c r="J16" s="560">
        <f t="shared" si="2"/>
        <v>0</v>
      </c>
      <c r="K16" s="560"/>
      <c r="L16" s="560"/>
      <c r="M16" s="559"/>
      <c r="N16" s="559"/>
      <c r="O16" s="559"/>
      <c r="P16" s="559"/>
      <c r="Q16" s="561"/>
      <c r="R16" s="562"/>
      <c r="S16" s="427"/>
      <c r="T16" s="427"/>
      <c r="U16" s="427"/>
      <c r="V16" s="427"/>
      <c r="W16" s="427"/>
      <c r="X16" s="427"/>
      <c r="Y16" s="427"/>
      <c r="Z16" s="556"/>
      <c r="AA16" s="427"/>
    </row>
    <row r="17" ht="12.75" customHeight="1">
      <c r="A17" s="563"/>
      <c r="B17" s="563"/>
      <c r="C17" s="563"/>
      <c r="D17" s="563"/>
      <c r="E17" s="563" t="s">
        <v>1438</v>
      </c>
      <c r="F17" s="564"/>
      <c r="G17" s="565">
        <f t="shared" ref="G17:J17" si="3">SUM(G5:G15)+G16</f>
        <v>79</v>
      </c>
      <c r="H17" s="565">
        <f t="shared" si="3"/>
        <v>7</v>
      </c>
      <c r="I17" s="565">
        <f t="shared" si="3"/>
        <v>63</v>
      </c>
      <c r="J17" s="565">
        <f t="shared" si="3"/>
        <v>0</v>
      </c>
      <c r="K17" s="565"/>
      <c r="L17" s="565"/>
      <c r="M17" s="564"/>
      <c r="N17" s="564"/>
      <c r="O17" s="564"/>
      <c r="P17" s="564"/>
      <c r="Q17" s="566"/>
      <c r="R17" s="567"/>
      <c r="S17" s="427"/>
      <c r="T17" s="427"/>
      <c r="U17" s="427"/>
      <c r="V17" s="427"/>
      <c r="W17" s="427"/>
      <c r="X17" s="427"/>
      <c r="Y17" s="427"/>
      <c r="Z17" s="556"/>
      <c r="AA17" s="427"/>
    </row>
    <row r="18" ht="12.75" customHeight="1">
      <c r="A18" s="568"/>
      <c r="B18" s="568"/>
      <c r="C18" s="568"/>
      <c r="D18" s="568"/>
      <c r="E18" s="569"/>
      <c r="F18" s="568"/>
      <c r="G18" s="568"/>
      <c r="H18" s="568"/>
      <c r="I18" s="568"/>
      <c r="J18" s="568"/>
      <c r="K18" s="568"/>
      <c r="L18" s="568"/>
      <c r="M18" s="568"/>
      <c r="N18" s="568"/>
      <c r="O18" s="568"/>
      <c r="P18" s="568"/>
      <c r="Q18" s="569"/>
      <c r="R18" s="570"/>
      <c r="S18" s="427"/>
      <c r="T18" s="427"/>
      <c r="U18" s="427"/>
      <c r="V18" s="427"/>
      <c r="W18" s="427"/>
      <c r="X18" s="427"/>
      <c r="Y18" s="427"/>
      <c r="Z18" s="556"/>
      <c r="AA18" s="427"/>
    </row>
    <row r="19" ht="12.75" customHeight="1">
      <c r="A19" s="547">
        <v>2.0</v>
      </c>
      <c r="B19" s="547"/>
      <c r="C19" s="547"/>
      <c r="D19" s="547" t="s">
        <v>1439</v>
      </c>
      <c r="E19" s="554" t="s">
        <v>1440</v>
      </c>
      <c r="F19" s="538">
        <v>6.0</v>
      </c>
      <c r="G19" s="538"/>
      <c r="H19" s="538"/>
      <c r="I19" s="538"/>
      <c r="J19" s="538"/>
      <c r="K19" s="538"/>
      <c r="L19" s="538"/>
      <c r="M19" s="538"/>
      <c r="N19" s="538"/>
      <c r="O19" s="538"/>
      <c r="P19" s="538"/>
      <c r="Q19" s="553"/>
      <c r="R19" s="555"/>
      <c r="S19" s="427"/>
      <c r="T19" s="427"/>
      <c r="U19" s="427"/>
      <c r="V19" s="427"/>
      <c r="W19" s="427"/>
      <c r="X19" s="427"/>
      <c r="Y19" s="427"/>
      <c r="Z19" s="556"/>
      <c r="AA19" s="427"/>
    </row>
    <row r="20" ht="12.75" customHeight="1">
      <c r="A20" s="538"/>
      <c r="B20" s="538"/>
      <c r="C20" s="538"/>
      <c r="D20" s="538"/>
      <c r="E20" s="553" t="s">
        <v>1412</v>
      </c>
      <c r="F20" s="538"/>
      <c r="G20" s="538"/>
      <c r="H20" s="538"/>
      <c r="I20" s="538">
        <f>F19</f>
        <v>6</v>
      </c>
      <c r="J20" s="538"/>
      <c r="K20" s="538"/>
      <c r="L20" s="538"/>
      <c r="M20" s="538" t="s">
        <v>1413</v>
      </c>
      <c r="N20" s="538"/>
      <c r="O20" s="538" t="s">
        <v>1413</v>
      </c>
      <c r="P20" s="538"/>
      <c r="Q20" s="553" t="s">
        <v>1414</v>
      </c>
      <c r="R20" s="555" t="s">
        <v>1415</v>
      </c>
      <c r="S20" s="427">
        <f>I20</f>
        <v>6</v>
      </c>
      <c r="T20" s="427"/>
      <c r="U20" s="427"/>
      <c r="V20" s="427"/>
      <c r="W20" s="427"/>
      <c r="X20" s="427"/>
      <c r="Y20" s="427"/>
      <c r="Z20" s="556"/>
      <c r="AA20" s="427"/>
    </row>
    <row r="21" ht="12.75" customHeight="1">
      <c r="A21" s="538"/>
      <c r="B21" s="538"/>
      <c r="C21" s="538"/>
      <c r="D21" s="538"/>
      <c r="E21" s="553" t="s">
        <v>1441</v>
      </c>
      <c r="F21" s="538"/>
      <c r="G21" s="538">
        <f>F19*1</f>
        <v>6</v>
      </c>
      <c r="H21" s="538">
        <f>F19*1</f>
        <v>6</v>
      </c>
      <c r="I21" s="538"/>
      <c r="J21" s="538"/>
      <c r="K21" s="538"/>
      <c r="L21" s="538"/>
      <c r="M21" s="538" t="s">
        <v>1413</v>
      </c>
      <c r="N21" s="538" t="s">
        <v>1413</v>
      </c>
      <c r="O21" s="538"/>
      <c r="P21" s="538"/>
      <c r="Q21" s="553" t="s">
        <v>1442</v>
      </c>
      <c r="R21" s="555" t="s">
        <v>1418</v>
      </c>
      <c r="S21" s="427"/>
      <c r="T21" s="427"/>
      <c r="U21" s="427"/>
      <c r="V21" s="427"/>
      <c r="W21" s="427"/>
      <c r="X21" s="427"/>
      <c r="Y21" s="427"/>
      <c r="Z21" s="556"/>
      <c r="AA21" s="427"/>
    </row>
    <row r="22" ht="12.75" customHeight="1">
      <c r="A22" s="538"/>
      <c r="B22" s="538"/>
      <c r="C22" s="538"/>
      <c r="D22" s="538"/>
      <c r="E22" s="553" t="s">
        <v>1443</v>
      </c>
      <c r="F22" s="538"/>
      <c r="G22" s="538">
        <f>F19</f>
        <v>6</v>
      </c>
      <c r="H22" s="538"/>
      <c r="I22" s="538"/>
      <c r="J22" s="538"/>
      <c r="K22" s="538"/>
      <c r="L22" s="538"/>
      <c r="M22" s="538" t="s">
        <v>1413</v>
      </c>
      <c r="N22" s="538"/>
      <c r="O22" s="538" t="s">
        <v>1413</v>
      </c>
      <c r="P22" s="538" t="s">
        <v>1413</v>
      </c>
      <c r="Q22" s="553" t="s">
        <v>1420</v>
      </c>
      <c r="R22" s="555" t="s">
        <v>1415</v>
      </c>
      <c r="S22" s="427"/>
      <c r="T22" s="427">
        <f>G22</f>
        <v>6</v>
      </c>
      <c r="U22" s="427"/>
      <c r="V22" s="427"/>
      <c r="W22" s="427"/>
      <c r="X22" s="427"/>
      <c r="Y22" s="427"/>
      <c r="Z22" s="556"/>
      <c r="AA22" s="427"/>
    </row>
    <row r="23" ht="12.75" customHeight="1">
      <c r="A23" s="557"/>
      <c r="B23" s="557"/>
      <c r="C23" s="557"/>
      <c r="D23" s="557"/>
      <c r="E23" s="553" t="s">
        <v>1421</v>
      </c>
      <c r="F23" s="538"/>
      <c r="G23" s="538">
        <v>0.0</v>
      </c>
      <c r="H23" s="558"/>
      <c r="I23" s="558"/>
      <c r="J23" s="558"/>
      <c r="K23" s="538"/>
      <c r="L23" s="538"/>
      <c r="M23" s="538" t="s">
        <v>1413</v>
      </c>
      <c r="N23" s="538"/>
      <c r="O23" s="538" t="s">
        <v>1413</v>
      </c>
      <c r="P23" s="538"/>
      <c r="Q23" s="553" t="s">
        <v>1422</v>
      </c>
      <c r="R23" s="555" t="s">
        <v>1415</v>
      </c>
      <c r="S23" s="427"/>
      <c r="T23" s="427"/>
      <c r="U23" s="427">
        <f>G23</f>
        <v>0</v>
      </c>
      <c r="V23" s="427"/>
      <c r="W23" s="427"/>
      <c r="X23" s="427"/>
      <c r="Y23" s="427"/>
      <c r="Z23" s="556"/>
      <c r="AA23" s="427"/>
    </row>
    <row r="24" ht="12.75" customHeight="1">
      <c r="A24" s="538"/>
      <c r="B24" s="538"/>
      <c r="C24" s="538"/>
      <c r="D24" s="538"/>
      <c r="E24" s="553" t="s">
        <v>1426</v>
      </c>
      <c r="F24" s="538"/>
      <c r="G24" s="538">
        <f>F19</f>
        <v>6</v>
      </c>
      <c r="H24" s="538"/>
      <c r="I24" s="538"/>
      <c r="J24" s="538"/>
      <c r="K24" s="538"/>
      <c r="L24" s="538"/>
      <c r="M24" s="538" t="s">
        <v>1413</v>
      </c>
      <c r="N24" s="538"/>
      <c r="O24" s="538"/>
      <c r="P24" s="538" t="s">
        <v>1413</v>
      </c>
      <c r="Q24" s="553" t="s">
        <v>1444</v>
      </c>
      <c r="R24" s="555" t="s">
        <v>1415</v>
      </c>
      <c r="S24" s="427"/>
      <c r="T24" s="427"/>
      <c r="U24" s="427"/>
      <c r="V24" s="427">
        <f>G24</f>
        <v>6</v>
      </c>
      <c r="W24" s="427"/>
      <c r="X24" s="427"/>
      <c r="Y24" s="427"/>
      <c r="Z24" s="556"/>
      <c r="AA24" s="427"/>
    </row>
    <row r="25" ht="12.75" customHeight="1">
      <c r="A25" s="538"/>
      <c r="B25" s="538"/>
      <c r="C25" s="538"/>
      <c r="D25" s="538"/>
      <c r="E25" s="553" t="s">
        <v>1428</v>
      </c>
      <c r="F25" s="538"/>
      <c r="G25" s="538">
        <f>1*F19</f>
        <v>6</v>
      </c>
      <c r="H25" s="538"/>
      <c r="I25" s="538"/>
      <c r="J25" s="538"/>
      <c r="K25" s="538"/>
      <c r="L25" s="538"/>
      <c r="M25" s="538" t="s">
        <v>1413</v>
      </c>
      <c r="N25" s="538"/>
      <c r="O25" s="538"/>
      <c r="P25" s="538" t="s">
        <v>1413</v>
      </c>
      <c r="Q25" s="553" t="s">
        <v>1429</v>
      </c>
      <c r="R25" s="555" t="s">
        <v>1415</v>
      </c>
      <c r="S25" s="427"/>
      <c r="T25" s="427"/>
      <c r="U25" s="427"/>
      <c r="V25" s="427"/>
      <c r="W25" s="427">
        <f>G25</f>
        <v>6</v>
      </c>
      <c r="X25" s="427"/>
      <c r="Y25" s="427"/>
      <c r="Z25" s="556"/>
      <c r="AA25" s="427"/>
    </row>
    <row r="26" ht="12.75" customHeight="1">
      <c r="A26" s="557"/>
      <c r="B26" s="557"/>
      <c r="C26" s="557"/>
      <c r="D26" s="557"/>
      <c r="E26" s="553" t="s">
        <v>1434</v>
      </c>
      <c r="F26" s="538"/>
      <c r="G26" s="538"/>
      <c r="H26" s="558"/>
      <c r="I26" s="558">
        <v>6.0</v>
      </c>
      <c r="J26" s="558"/>
      <c r="K26" s="538"/>
      <c r="L26" s="538"/>
      <c r="M26" s="538" t="s">
        <v>1413</v>
      </c>
      <c r="N26" s="538"/>
      <c r="O26" s="538" t="s">
        <v>1413</v>
      </c>
      <c r="P26" s="538"/>
      <c r="Q26" s="553" t="s">
        <v>1435</v>
      </c>
      <c r="R26" s="555" t="s">
        <v>1418</v>
      </c>
      <c r="S26" s="427">
        <f t="shared" ref="S26:S27" si="4">I26</f>
        <v>6</v>
      </c>
      <c r="T26" s="427"/>
      <c r="U26" s="427"/>
      <c r="V26" s="427"/>
      <c r="W26" s="427"/>
      <c r="X26" s="427"/>
      <c r="Y26" s="427"/>
      <c r="Z26" s="556"/>
      <c r="AA26" s="427"/>
    </row>
    <row r="27" ht="12.75" customHeight="1">
      <c r="A27" s="557"/>
      <c r="B27" s="557"/>
      <c r="C27" s="557"/>
      <c r="D27" s="557"/>
      <c r="E27" s="553" t="s">
        <v>1445</v>
      </c>
      <c r="F27" s="538"/>
      <c r="G27" s="538"/>
      <c r="H27" s="558"/>
      <c r="I27" s="558">
        <v>6.0</v>
      </c>
      <c r="J27" s="558"/>
      <c r="K27" s="538"/>
      <c r="L27" s="538"/>
      <c r="M27" s="538" t="s">
        <v>1413</v>
      </c>
      <c r="N27" s="538"/>
      <c r="O27" s="538" t="s">
        <v>1413</v>
      </c>
      <c r="P27" s="538"/>
      <c r="Q27" s="553" t="s">
        <v>1435</v>
      </c>
      <c r="R27" s="555" t="s">
        <v>1418</v>
      </c>
      <c r="S27" s="427">
        <f t="shared" si="4"/>
        <v>6</v>
      </c>
      <c r="T27" s="427"/>
      <c r="U27" s="427"/>
      <c r="V27" s="427"/>
      <c r="W27" s="427"/>
      <c r="X27" s="427"/>
      <c r="Y27" s="427"/>
      <c r="Z27" s="556"/>
      <c r="AA27" s="427"/>
    </row>
    <row r="28" ht="12.75" customHeight="1">
      <c r="A28" s="559"/>
      <c r="B28" s="559"/>
      <c r="C28" s="559"/>
      <c r="D28" s="559"/>
      <c r="E28" s="554" t="s">
        <v>1437</v>
      </c>
      <c r="F28" s="559"/>
      <c r="G28" s="560">
        <f t="shared" ref="G28:J28" si="5">ROUNDUP(SUM(G20:G27)*15%,0)</f>
        <v>4</v>
      </c>
      <c r="H28" s="560">
        <f t="shared" si="5"/>
        <v>1</v>
      </c>
      <c r="I28" s="560">
        <f t="shared" si="5"/>
        <v>3</v>
      </c>
      <c r="J28" s="560">
        <f t="shared" si="5"/>
        <v>0</v>
      </c>
      <c r="K28" s="560"/>
      <c r="L28" s="560"/>
      <c r="M28" s="559"/>
      <c r="N28" s="559"/>
      <c r="O28" s="559"/>
      <c r="P28" s="559"/>
      <c r="Q28" s="561"/>
      <c r="R28" s="562"/>
      <c r="S28" s="427"/>
      <c r="T28" s="427"/>
      <c r="U28" s="427"/>
      <c r="V28" s="427"/>
      <c r="W28" s="427"/>
      <c r="X28" s="427"/>
      <c r="Y28" s="427"/>
      <c r="Z28" s="556"/>
      <c r="AA28" s="427"/>
    </row>
    <row r="29" ht="12.75" customHeight="1">
      <c r="A29" s="564"/>
      <c r="B29" s="564"/>
      <c r="C29" s="564"/>
      <c r="D29" s="564"/>
      <c r="E29" s="563" t="s">
        <v>1438</v>
      </c>
      <c r="F29" s="564"/>
      <c r="G29" s="565">
        <f t="shared" ref="G29:J29" si="6">SUM(G20:G27)+G28</f>
        <v>28</v>
      </c>
      <c r="H29" s="565">
        <f t="shared" si="6"/>
        <v>7</v>
      </c>
      <c r="I29" s="565">
        <f t="shared" si="6"/>
        <v>21</v>
      </c>
      <c r="J29" s="565">
        <f t="shared" si="6"/>
        <v>0</v>
      </c>
      <c r="K29" s="565"/>
      <c r="L29" s="565"/>
      <c r="M29" s="564"/>
      <c r="N29" s="564"/>
      <c r="O29" s="564"/>
      <c r="P29" s="564"/>
      <c r="Q29" s="566"/>
      <c r="R29" s="567"/>
      <c r="S29" s="427"/>
      <c r="T29" s="427"/>
      <c r="U29" s="427"/>
      <c r="V29" s="427"/>
      <c r="W29" s="427"/>
      <c r="X29" s="427"/>
      <c r="Y29" s="427"/>
      <c r="Z29" s="556"/>
      <c r="AA29" s="427"/>
    </row>
    <row r="30" ht="12.75" customHeight="1">
      <c r="A30" s="568"/>
      <c r="B30" s="568"/>
      <c r="C30" s="568"/>
      <c r="D30" s="568"/>
      <c r="E30" s="569"/>
      <c r="F30" s="568"/>
      <c r="G30" s="568"/>
      <c r="H30" s="568"/>
      <c r="I30" s="568"/>
      <c r="J30" s="568"/>
      <c r="K30" s="568"/>
      <c r="L30" s="568"/>
      <c r="M30" s="568"/>
      <c r="N30" s="568"/>
      <c r="O30" s="568"/>
      <c r="P30" s="568"/>
      <c r="Q30" s="569"/>
      <c r="R30" s="570"/>
      <c r="S30" s="427"/>
      <c r="T30" s="427"/>
      <c r="U30" s="427"/>
      <c r="V30" s="427"/>
      <c r="W30" s="427"/>
      <c r="X30" s="427"/>
      <c r="Y30" s="427"/>
      <c r="Z30" s="556"/>
      <c r="AA30" s="427"/>
    </row>
    <row r="31" ht="12.75" customHeight="1">
      <c r="A31" s="415"/>
      <c r="B31" s="415"/>
      <c r="C31" s="415"/>
      <c r="D31" s="415"/>
      <c r="E31" s="571"/>
      <c r="F31" s="415"/>
      <c r="G31" s="572"/>
      <c r="H31" s="572"/>
      <c r="I31" s="572"/>
      <c r="J31" s="572"/>
      <c r="K31" s="572"/>
      <c r="L31" s="572"/>
      <c r="M31" s="415"/>
      <c r="N31" s="415"/>
      <c r="O31" s="415"/>
      <c r="P31" s="415"/>
      <c r="Q31" s="553"/>
      <c r="R31" s="539"/>
      <c r="S31" s="427"/>
      <c r="T31" s="427"/>
      <c r="U31" s="427"/>
      <c r="V31" s="427"/>
      <c r="W31" s="427"/>
      <c r="X31" s="427"/>
      <c r="Y31" s="427"/>
      <c r="Z31" s="556"/>
      <c r="AA31" s="427"/>
    </row>
    <row r="32" ht="12.75" customHeight="1">
      <c r="A32" s="547">
        <v>3.0</v>
      </c>
      <c r="B32" s="547"/>
      <c r="C32" s="547"/>
      <c r="D32" s="547" t="s">
        <v>1446</v>
      </c>
      <c r="E32" s="548" t="s">
        <v>1447</v>
      </c>
      <c r="F32" s="547"/>
      <c r="G32" s="547"/>
      <c r="H32" s="547"/>
      <c r="I32" s="547"/>
      <c r="J32" s="547"/>
      <c r="K32" s="547"/>
      <c r="L32" s="547"/>
      <c r="M32" s="547"/>
      <c r="N32" s="547"/>
      <c r="O32" s="547"/>
      <c r="P32" s="547"/>
      <c r="Q32" s="573"/>
      <c r="R32" s="550"/>
      <c r="S32" s="427"/>
      <c r="T32" s="427"/>
      <c r="U32" s="427"/>
      <c r="V32" s="427"/>
      <c r="W32" s="427"/>
      <c r="X32" s="427"/>
      <c r="Y32" s="427"/>
      <c r="Z32" s="556"/>
      <c r="AA32" s="427"/>
    </row>
    <row r="33" ht="12.75" customHeight="1">
      <c r="A33" s="538"/>
      <c r="B33" s="538"/>
      <c r="C33" s="538"/>
      <c r="D33" s="538"/>
      <c r="E33" s="554" t="s">
        <v>1448</v>
      </c>
      <c r="F33" s="538"/>
      <c r="G33" s="538"/>
      <c r="H33" s="538"/>
      <c r="I33" s="538"/>
      <c r="J33" s="538"/>
      <c r="K33" s="538"/>
      <c r="L33" s="538"/>
      <c r="M33" s="538"/>
      <c r="N33" s="538"/>
      <c r="O33" s="538"/>
      <c r="P33" s="538"/>
      <c r="Q33" s="553"/>
      <c r="R33" s="555"/>
      <c r="S33" s="427"/>
      <c r="T33" s="427"/>
      <c r="U33" s="427"/>
      <c r="V33" s="427"/>
      <c r="W33" s="427"/>
      <c r="X33" s="427"/>
      <c r="Y33" s="427"/>
      <c r="Z33" s="556"/>
      <c r="AA33" s="427"/>
    </row>
    <row r="34" ht="12.75" customHeight="1">
      <c r="A34" s="415"/>
      <c r="B34" s="415"/>
      <c r="C34" s="415"/>
      <c r="D34" s="415"/>
      <c r="E34" s="553" t="s">
        <v>1449</v>
      </c>
      <c r="F34" s="538">
        <v>6.0</v>
      </c>
      <c r="G34" s="538"/>
      <c r="H34" s="538"/>
      <c r="I34" s="538"/>
      <c r="J34" s="538"/>
      <c r="K34" s="538">
        <v>17.0</v>
      </c>
      <c r="L34" s="538">
        <f>8*F35</f>
        <v>784</v>
      </c>
      <c r="M34" s="538"/>
      <c r="N34" s="538"/>
      <c r="O34" s="538"/>
      <c r="P34" s="538"/>
      <c r="Q34" s="553" t="s">
        <v>1450</v>
      </c>
      <c r="R34" s="555" t="s">
        <v>1418</v>
      </c>
      <c r="S34" s="427"/>
      <c r="T34" s="427"/>
      <c r="U34" s="427"/>
      <c r="V34" s="427"/>
      <c r="W34" s="427"/>
      <c r="X34" s="427"/>
      <c r="Y34" s="427"/>
      <c r="Z34" s="556"/>
      <c r="AA34" s="427"/>
    </row>
    <row r="35" ht="12.75" customHeight="1">
      <c r="A35" s="557"/>
      <c r="B35" s="557"/>
      <c r="C35" s="557"/>
      <c r="D35" s="557"/>
      <c r="E35" s="571" t="s">
        <v>1451</v>
      </c>
      <c r="F35" s="538">
        <v>98.0</v>
      </c>
      <c r="G35" s="538"/>
      <c r="H35" s="558"/>
      <c r="I35" s="558"/>
      <c r="J35" s="558"/>
      <c r="K35" s="538"/>
      <c r="L35" s="538"/>
      <c r="M35" s="538"/>
      <c r="N35" s="538"/>
      <c r="O35" s="538"/>
      <c r="P35" s="538"/>
      <c r="Q35" s="553"/>
      <c r="R35" s="555"/>
      <c r="S35" s="427"/>
      <c r="T35" s="427"/>
      <c r="U35" s="427"/>
      <c r="V35" s="427"/>
      <c r="W35" s="427"/>
      <c r="X35" s="427"/>
      <c r="Y35" s="427"/>
      <c r="Z35" s="556"/>
      <c r="AA35" s="427"/>
    </row>
    <row r="36" ht="12.75" customHeight="1">
      <c r="A36" s="538"/>
      <c r="B36" s="538"/>
      <c r="C36" s="538"/>
      <c r="D36" s="538">
        <v>1.0</v>
      </c>
      <c r="E36" s="553" t="s">
        <v>1452</v>
      </c>
      <c r="F36" s="538"/>
      <c r="G36" s="538"/>
      <c r="H36" s="538"/>
      <c r="I36" s="538"/>
      <c r="J36" s="538"/>
      <c r="K36" s="538"/>
      <c r="L36" s="538"/>
      <c r="M36" s="538"/>
      <c r="N36" s="538"/>
      <c r="O36" s="538"/>
      <c r="P36" s="538"/>
      <c r="Q36" s="553"/>
      <c r="R36" s="555"/>
      <c r="S36" s="427"/>
      <c r="T36" s="427"/>
      <c r="U36" s="427"/>
      <c r="V36" s="427"/>
      <c r="W36" s="427"/>
      <c r="X36" s="427"/>
      <c r="Y36" s="427"/>
      <c r="Z36" s="556"/>
      <c r="AA36" s="427"/>
    </row>
    <row r="37" ht="12.75" customHeight="1">
      <c r="A37" s="538"/>
      <c r="B37" s="538"/>
      <c r="C37" s="538"/>
      <c r="D37" s="538">
        <v>2.0</v>
      </c>
      <c r="E37" s="553" t="s">
        <v>1453</v>
      </c>
      <c r="F37" s="538"/>
      <c r="G37" s="538"/>
      <c r="H37" s="538"/>
      <c r="I37" s="538"/>
      <c r="J37" s="538"/>
      <c r="K37" s="538"/>
      <c r="L37" s="538"/>
      <c r="M37" s="538"/>
      <c r="N37" s="538"/>
      <c r="O37" s="538"/>
      <c r="P37" s="538"/>
      <c r="Q37" s="553"/>
      <c r="R37" s="555"/>
      <c r="S37" s="427"/>
      <c r="T37" s="427"/>
      <c r="U37" s="427"/>
      <c r="V37" s="427"/>
      <c r="W37" s="427"/>
      <c r="X37" s="427"/>
      <c r="Y37" s="427"/>
      <c r="Z37" s="556"/>
      <c r="AA37" s="427"/>
    </row>
    <row r="38" ht="12.75" customHeight="1">
      <c r="A38" s="538"/>
      <c r="B38" s="538"/>
      <c r="C38" s="538"/>
      <c r="D38" s="538">
        <v>3.0</v>
      </c>
      <c r="E38" s="553" t="s">
        <v>1454</v>
      </c>
      <c r="F38" s="538"/>
      <c r="G38" s="538"/>
      <c r="H38" s="538"/>
      <c r="I38" s="538"/>
      <c r="J38" s="538"/>
      <c r="K38" s="538"/>
      <c r="L38" s="538"/>
      <c r="M38" s="538"/>
      <c r="N38" s="538"/>
      <c r="O38" s="538"/>
      <c r="P38" s="538"/>
      <c r="Q38" s="553"/>
      <c r="R38" s="555"/>
      <c r="S38" s="427"/>
      <c r="T38" s="427"/>
      <c r="U38" s="427"/>
      <c r="V38" s="427"/>
      <c r="W38" s="427"/>
      <c r="X38" s="427"/>
      <c r="Y38" s="427"/>
      <c r="Z38" s="556"/>
      <c r="AA38" s="427"/>
    </row>
    <row r="39" ht="12.75" customHeight="1">
      <c r="A39" s="538"/>
      <c r="B39" s="538"/>
      <c r="C39" s="538"/>
      <c r="D39" s="538">
        <v>4.0</v>
      </c>
      <c r="E39" s="553" t="s">
        <v>1455</v>
      </c>
      <c r="F39" s="538"/>
      <c r="G39" s="538"/>
      <c r="H39" s="538"/>
      <c r="I39" s="538"/>
      <c r="J39" s="538"/>
      <c r="K39" s="538"/>
      <c r="L39" s="538"/>
      <c r="M39" s="538"/>
      <c r="N39" s="538"/>
      <c r="O39" s="538"/>
      <c r="P39" s="538"/>
      <c r="Q39" s="553"/>
      <c r="R39" s="555"/>
      <c r="S39" s="427"/>
      <c r="T39" s="427"/>
      <c r="U39" s="427"/>
      <c r="V39" s="427"/>
      <c r="W39" s="427"/>
      <c r="X39" s="427"/>
      <c r="Y39" s="427"/>
      <c r="Z39" s="556"/>
      <c r="AA39" s="427"/>
    </row>
    <row r="40" ht="12.75" customHeight="1">
      <c r="A40" s="538"/>
      <c r="B40" s="538"/>
      <c r="C40" s="538"/>
      <c r="D40" s="538">
        <v>5.0</v>
      </c>
      <c r="E40" s="553" t="s">
        <v>1456</v>
      </c>
      <c r="F40" s="538"/>
      <c r="G40" s="538"/>
      <c r="H40" s="538"/>
      <c r="I40" s="538"/>
      <c r="J40" s="538"/>
      <c r="K40" s="538"/>
      <c r="L40" s="538"/>
      <c r="M40" s="538"/>
      <c r="N40" s="538"/>
      <c r="O40" s="538"/>
      <c r="P40" s="538"/>
      <c r="Q40" s="553"/>
      <c r="R40" s="555"/>
      <c r="S40" s="427"/>
      <c r="T40" s="427"/>
      <c r="U40" s="427"/>
      <c r="V40" s="427"/>
      <c r="W40" s="427"/>
      <c r="X40" s="427"/>
      <c r="Y40" s="427"/>
      <c r="Z40" s="556"/>
      <c r="AA40" s="427"/>
    </row>
    <row r="41" ht="12.75" customHeight="1">
      <c r="A41" s="538"/>
      <c r="B41" s="538"/>
      <c r="C41" s="538"/>
      <c r="D41" s="538">
        <v>6.0</v>
      </c>
      <c r="E41" s="553" t="s">
        <v>1457</v>
      </c>
      <c r="F41" s="538"/>
      <c r="G41" s="538"/>
      <c r="H41" s="538"/>
      <c r="I41" s="538"/>
      <c r="J41" s="538"/>
      <c r="K41" s="538"/>
      <c r="L41" s="538"/>
      <c r="M41" s="538"/>
      <c r="N41" s="538"/>
      <c r="O41" s="538"/>
      <c r="P41" s="538"/>
      <c r="Q41" s="553"/>
      <c r="R41" s="555"/>
      <c r="S41" s="427"/>
      <c r="T41" s="427"/>
      <c r="U41" s="427"/>
      <c r="V41" s="427"/>
      <c r="W41" s="427"/>
      <c r="X41" s="427"/>
      <c r="Y41" s="427"/>
      <c r="Z41" s="556"/>
      <c r="AA41" s="427"/>
    </row>
    <row r="42" ht="12.75" customHeight="1">
      <c r="A42" s="538"/>
      <c r="B42" s="538"/>
      <c r="C42" s="538"/>
      <c r="D42" s="538">
        <v>7.0</v>
      </c>
      <c r="E42" s="553" t="s">
        <v>1458</v>
      </c>
      <c r="F42" s="538"/>
      <c r="G42" s="538"/>
      <c r="H42" s="538"/>
      <c r="I42" s="538"/>
      <c r="J42" s="538"/>
      <c r="K42" s="538"/>
      <c r="L42" s="538"/>
      <c r="M42" s="538"/>
      <c r="N42" s="538"/>
      <c r="O42" s="538"/>
      <c r="P42" s="538"/>
      <c r="Q42" s="553"/>
      <c r="R42" s="555"/>
      <c r="S42" s="427"/>
      <c r="T42" s="427"/>
      <c r="U42" s="427"/>
      <c r="V42" s="427"/>
      <c r="W42" s="427"/>
      <c r="X42" s="427"/>
      <c r="Y42" s="427"/>
      <c r="Z42" s="556"/>
      <c r="AA42" s="427"/>
    </row>
    <row r="43" ht="19.5" customHeight="1">
      <c r="A43" s="538"/>
      <c r="B43" s="538"/>
      <c r="C43" s="538"/>
      <c r="D43" s="538">
        <v>8.0</v>
      </c>
      <c r="E43" s="553" t="s">
        <v>1459</v>
      </c>
      <c r="F43" s="538"/>
      <c r="G43" s="538"/>
      <c r="H43" s="538"/>
      <c r="I43" s="538"/>
      <c r="J43" s="538"/>
      <c r="K43" s="538"/>
      <c r="L43" s="538"/>
      <c r="M43" s="538"/>
      <c r="N43" s="538"/>
      <c r="O43" s="538"/>
      <c r="P43" s="538"/>
      <c r="Q43" s="553"/>
      <c r="R43" s="555"/>
      <c r="S43" s="427"/>
      <c r="T43" s="427"/>
      <c r="U43" s="427"/>
      <c r="V43" s="427"/>
      <c r="W43" s="427"/>
      <c r="X43" s="427"/>
      <c r="Y43" s="427"/>
      <c r="Z43" s="556"/>
      <c r="AA43" s="427"/>
    </row>
    <row r="44" ht="19.5" customHeight="1">
      <c r="A44" s="538"/>
      <c r="B44" s="538"/>
      <c r="C44" s="538"/>
      <c r="D44" s="538"/>
      <c r="E44" s="553"/>
      <c r="F44" s="538"/>
      <c r="G44" s="538"/>
      <c r="H44" s="538"/>
      <c r="I44" s="538"/>
      <c r="J44" s="538"/>
      <c r="K44" s="538"/>
      <c r="L44" s="538"/>
      <c r="M44" s="538"/>
      <c r="N44" s="538"/>
      <c r="O44" s="538"/>
      <c r="P44" s="538"/>
      <c r="Q44" s="553"/>
      <c r="R44" s="555"/>
      <c r="S44" s="427"/>
      <c r="T44" s="427"/>
      <c r="U44" s="427"/>
      <c r="V44" s="427"/>
      <c r="W44" s="427"/>
      <c r="X44" s="427"/>
      <c r="Y44" s="427"/>
      <c r="Z44" s="556"/>
      <c r="AA44" s="427"/>
    </row>
    <row r="45" ht="12.75" customHeight="1">
      <c r="A45" s="559"/>
      <c r="B45" s="559"/>
      <c r="C45" s="559"/>
      <c r="D45" s="559"/>
      <c r="E45" s="554" t="s">
        <v>1437</v>
      </c>
      <c r="F45" s="559"/>
      <c r="G45" s="559"/>
      <c r="H45" s="559"/>
      <c r="I45" s="559"/>
      <c r="J45" s="559"/>
      <c r="K45" s="559"/>
      <c r="L45" s="559">
        <f>ROUNDUP(SUM(L34:L44)*15%,0)</f>
        <v>118</v>
      </c>
      <c r="M45" s="559"/>
      <c r="N45" s="559"/>
      <c r="O45" s="559"/>
      <c r="P45" s="559"/>
      <c r="Q45" s="561"/>
      <c r="R45" s="562"/>
      <c r="S45" s="427"/>
      <c r="T45" s="427"/>
      <c r="U45" s="427"/>
      <c r="V45" s="427"/>
      <c r="W45" s="427"/>
      <c r="X45" s="427"/>
      <c r="Y45" s="427"/>
      <c r="Z45" s="556"/>
      <c r="AA45" s="427"/>
    </row>
    <row r="46" ht="12.75" customHeight="1">
      <c r="A46" s="564"/>
      <c r="B46" s="564"/>
      <c r="C46" s="564"/>
      <c r="D46" s="564"/>
      <c r="E46" s="563" t="s">
        <v>1460</v>
      </c>
      <c r="F46" s="564"/>
      <c r="G46" s="564"/>
      <c r="H46" s="564"/>
      <c r="I46" s="564"/>
      <c r="J46" s="564"/>
      <c r="K46" s="564"/>
      <c r="L46" s="564">
        <f>SUM(L34:L44)+L45</f>
        <v>902</v>
      </c>
      <c r="M46" s="564"/>
      <c r="N46" s="564"/>
      <c r="O46" s="564"/>
      <c r="P46" s="564"/>
      <c r="Q46" s="566"/>
      <c r="R46" s="567"/>
      <c r="S46" s="427"/>
      <c r="T46" s="427"/>
      <c r="U46" s="427"/>
      <c r="V46" s="427"/>
      <c r="W46" s="427"/>
      <c r="X46" s="427"/>
      <c r="Y46" s="427"/>
      <c r="Z46" s="556"/>
      <c r="AA46" s="427"/>
    </row>
    <row r="47" ht="12.75" customHeight="1">
      <c r="A47" s="538"/>
      <c r="B47" s="538"/>
      <c r="C47" s="538"/>
      <c r="D47" s="538"/>
      <c r="E47" s="553"/>
      <c r="F47" s="538"/>
      <c r="G47" s="538"/>
      <c r="H47" s="538"/>
      <c r="I47" s="538"/>
      <c r="J47" s="538"/>
      <c r="K47" s="538"/>
      <c r="L47" s="538"/>
      <c r="M47" s="538"/>
      <c r="N47" s="538"/>
      <c r="O47" s="538"/>
      <c r="P47" s="538"/>
      <c r="Q47" s="553"/>
      <c r="R47" s="555"/>
      <c r="S47" s="427"/>
      <c r="T47" s="427"/>
      <c r="U47" s="427"/>
      <c r="V47" s="427"/>
      <c r="W47" s="427"/>
      <c r="X47" s="427"/>
      <c r="Y47" s="427"/>
      <c r="Z47" s="556"/>
      <c r="AA47" s="427"/>
    </row>
    <row r="48" ht="12.75" customHeight="1">
      <c r="A48" s="547">
        <v>4.0</v>
      </c>
      <c r="B48" s="547"/>
      <c r="C48" s="547"/>
      <c r="D48" s="547" t="s">
        <v>1446</v>
      </c>
      <c r="E48" s="548" t="s">
        <v>1461</v>
      </c>
      <c r="F48" s="547"/>
      <c r="G48" s="547"/>
      <c r="H48" s="547"/>
      <c r="I48" s="547"/>
      <c r="J48" s="547"/>
      <c r="K48" s="547"/>
      <c r="L48" s="547"/>
      <c r="M48" s="547"/>
      <c r="N48" s="547"/>
      <c r="O48" s="547"/>
      <c r="P48" s="547"/>
      <c r="Q48" s="573"/>
      <c r="R48" s="550"/>
      <c r="S48" s="427"/>
      <c r="T48" s="427"/>
      <c r="U48" s="427"/>
      <c r="V48" s="427"/>
      <c r="W48" s="427"/>
      <c r="X48" s="427"/>
      <c r="Y48" s="427"/>
      <c r="Z48" s="556"/>
      <c r="AA48" s="427"/>
    </row>
    <row r="49" ht="12.75" customHeight="1">
      <c r="A49" s="538"/>
      <c r="B49" s="538"/>
      <c r="C49" s="538"/>
      <c r="D49" s="538"/>
      <c r="E49" s="554" t="s">
        <v>1448</v>
      </c>
      <c r="F49" s="538"/>
      <c r="G49" s="538"/>
      <c r="H49" s="538"/>
      <c r="I49" s="538"/>
      <c r="J49" s="538"/>
      <c r="K49" s="538"/>
      <c r="L49" s="538"/>
      <c r="M49" s="538"/>
      <c r="N49" s="538"/>
      <c r="O49" s="538"/>
      <c r="P49" s="538"/>
      <c r="Q49" s="553"/>
      <c r="R49" s="555"/>
      <c r="S49" s="427"/>
      <c r="T49" s="427"/>
      <c r="U49" s="427"/>
      <c r="V49" s="427"/>
      <c r="W49" s="427"/>
      <c r="X49" s="427"/>
      <c r="Y49" s="427"/>
      <c r="Z49" s="556"/>
      <c r="AA49" s="427"/>
    </row>
    <row r="50" ht="12.75" customHeight="1">
      <c r="A50" s="415"/>
      <c r="B50" s="415"/>
      <c r="C50" s="415"/>
      <c r="D50" s="415"/>
      <c r="E50" s="571" t="s">
        <v>1462</v>
      </c>
      <c r="F50" s="538">
        <v>0.0</v>
      </c>
      <c r="G50" s="538"/>
      <c r="H50" s="538"/>
      <c r="I50" s="538"/>
      <c r="J50" s="538"/>
      <c r="K50" s="538"/>
      <c r="L50" s="538"/>
      <c r="M50" s="538"/>
      <c r="N50" s="538"/>
      <c r="O50" s="538"/>
      <c r="P50" s="538"/>
      <c r="Q50" s="553"/>
      <c r="R50" s="555"/>
      <c r="S50" s="551"/>
      <c r="T50" s="551"/>
      <c r="U50" s="551"/>
      <c r="V50" s="551"/>
      <c r="W50" s="551"/>
      <c r="X50" s="551"/>
      <c r="Y50" s="551"/>
      <c r="Z50" s="552"/>
      <c r="AA50" s="551"/>
    </row>
    <row r="51" ht="12.75" customHeight="1">
      <c r="A51" s="415"/>
      <c r="B51" s="538"/>
      <c r="C51" s="538"/>
      <c r="D51" s="538"/>
      <c r="E51" s="553" t="s">
        <v>1463</v>
      </c>
      <c r="F51" s="538"/>
      <c r="G51" s="538"/>
      <c r="H51" s="538"/>
      <c r="I51" s="538"/>
      <c r="J51" s="538"/>
      <c r="K51" s="538">
        <f>F50</f>
        <v>0</v>
      </c>
      <c r="L51" s="538">
        <f>K51*6</f>
        <v>0</v>
      </c>
      <c r="M51" s="538" t="s">
        <v>1413</v>
      </c>
      <c r="N51" s="538"/>
      <c r="O51" s="538"/>
      <c r="P51" s="538" t="s">
        <v>1413</v>
      </c>
      <c r="Q51" s="553" t="s">
        <v>1464</v>
      </c>
      <c r="R51" s="555" t="s">
        <v>1465</v>
      </c>
      <c r="S51" s="427"/>
      <c r="T51" s="427"/>
      <c r="U51" s="427"/>
      <c r="V51" s="427"/>
      <c r="W51" s="427"/>
      <c r="X51" s="427"/>
      <c r="Y51" s="427"/>
      <c r="Z51" s="556"/>
      <c r="AA51" s="427"/>
    </row>
    <row r="52" ht="12.75" customHeight="1">
      <c r="A52" s="538"/>
      <c r="B52" s="538"/>
      <c r="C52" s="538"/>
      <c r="D52" s="538">
        <v>1.0</v>
      </c>
      <c r="E52" s="553" t="s">
        <v>1466</v>
      </c>
      <c r="F52" s="538"/>
      <c r="G52" s="538"/>
      <c r="H52" s="538"/>
      <c r="I52" s="538"/>
      <c r="J52" s="538"/>
      <c r="K52" s="538"/>
      <c r="L52" s="538"/>
      <c r="M52" s="538"/>
      <c r="N52" s="538"/>
      <c r="O52" s="538"/>
      <c r="P52" s="538"/>
      <c r="Q52" s="553"/>
      <c r="R52" s="555"/>
      <c r="S52" s="427"/>
      <c r="T52" s="427"/>
      <c r="U52" s="427"/>
      <c r="V52" s="427"/>
      <c r="W52" s="427"/>
      <c r="X52" s="427"/>
      <c r="Y52" s="427"/>
      <c r="Z52" s="556"/>
      <c r="AA52" s="427"/>
    </row>
    <row r="53" ht="12.75" customHeight="1">
      <c r="A53" s="538"/>
      <c r="B53" s="538"/>
      <c r="C53" s="538"/>
      <c r="D53" s="538">
        <v>2.0</v>
      </c>
      <c r="E53" s="553" t="s">
        <v>1467</v>
      </c>
      <c r="F53" s="538"/>
      <c r="G53" s="538"/>
      <c r="H53" s="538"/>
      <c r="I53" s="538"/>
      <c r="J53" s="538"/>
      <c r="K53" s="538"/>
      <c r="L53" s="538"/>
      <c r="M53" s="538"/>
      <c r="N53" s="538"/>
      <c r="O53" s="538"/>
      <c r="P53" s="538"/>
      <c r="Q53" s="553"/>
      <c r="R53" s="555"/>
      <c r="S53" s="427"/>
      <c r="T53" s="427"/>
      <c r="U53" s="427"/>
      <c r="V53" s="427"/>
      <c r="W53" s="427"/>
      <c r="X53" s="427"/>
      <c r="Y53" s="427"/>
      <c r="Z53" s="556"/>
      <c r="AA53" s="427"/>
    </row>
    <row r="54" ht="12.75" customHeight="1">
      <c r="A54" s="538"/>
      <c r="B54" s="538"/>
      <c r="C54" s="538"/>
      <c r="D54" s="538">
        <v>3.0</v>
      </c>
      <c r="E54" s="553" t="s">
        <v>1468</v>
      </c>
      <c r="F54" s="538"/>
      <c r="G54" s="538"/>
      <c r="H54" s="538"/>
      <c r="I54" s="538"/>
      <c r="J54" s="538"/>
      <c r="K54" s="538"/>
      <c r="L54" s="538"/>
      <c r="M54" s="538"/>
      <c r="N54" s="538"/>
      <c r="O54" s="538"/>
      <c r="P54" s="538"/>
      <c r="Q54" s="553"/>
      <c r="R54" s="555"/>
      <c r="S54" s="427"/>
      <c r="T54" s="427"/>
      <c r="U54" s="427"/>
      <c r="V54" s="427"/>
      <c r="W54" s="427"/>
      <c r="X54" s="427"/>
      <c r="Y54" s="427"/>
      <c r="Z54" s="556"/>
      <c r="AA54" s="427"/>
    </row>
    <row r="55" ht="12.75" customHeight="1">
      <c r="A55" s="538"/>
      <c r="B55" s="538"/>
      <c r="C55" s="538"/>
      <c r="D55" s="538">
        <v>4.0</v>
      </c>
      <c r="E55" s="553" t="s">
        <v>1469</v>
      </c>
      <c r="F55" s="538"/>
      <c r="G55" s="538"/>
      <c r="H55" s="538"/>
      <c r="I55" s="538"/>
      <c r="J55" s="538"/>
      <c r="K55" s="538"/>
      <c r="L55" s="538"/>
      <c r="M55" s="538"/>
      <c r="N55" s="538"/>
      <c r="O55" s="538"/>
      <c r="P55" s="538"/>
      <c r="Q55" s="553"/>
      <c r="R55" s="555"/>
      <c r="S55" s="427"/>
      <c r="T55" s="427"/>
      <c r="U55" s="427"/>
      <c r="V55" s="427"/>
      <c r="W55" s="427"/>
      <c r="X55" s="427"/>
      <c r="Y55" s="427"/>
      <c r="Z55" s="556"/>
      <c r="AA55" s="427"/>
    </row>
    <row r="56" ht="12.75" customHeight="1">
      <c r="A56" s="538"/>
      <c r="B56" s="538"/>
      <c r="C56" s="538"/>
      <c r="D56" s="538">
        <v>5.0</v>
      </c>
      <c r="E56" s="553" t="s">
        <v>1470</v>
      </c>
      <c r="F56" s="538"/>
      <c r="G56" s="538"/>
      <c r="H56" s="538"/>
      <c r="I56" s="538"/>
      <c r="J56" s="538"/>
      <c r="K56" s="538"/>
      <c r="L56" s="538"/>
      <c r="M56" s="538"/>
      <c r="N56" s="538"/>
      <c r="O56" s="538"/>
      <c r="P56" s="538"/>
      <c r="Q56" s="553"/>
      <c r="R56" s="555"/>
      <c r="S56" s="427"/>
      <c r="T56" s="427"/>
      <c r="U56" s="427"/>
      <c r="V56" s="427"/>
      <c r="W56" s="427"/>
      <c r="X56" s="427"/>
      <c r="Y56" s="427"/>
      <c r="Z56" s="556"/>
      <c r="AA56" s="427"/>
    </row>
    <row r="57" ht="12.75" customHeight="1">
      <c r="A57" s="538"/>
      <c r="B57" s="538"/>
      <c r="C57" s="538"/>
      <c r="D57" s="538">
        <v>6.0</v>
      </c>
      <c r="E57" s="553" t="s">
        <v>1471</v>
      </c>
      <c r="F57" s="538"/>
      <c r="G57" s="538"/>
      <c r="H57" s="538"/>
      <c r="I57" s="538"/>
      <c r="J57" s="538"/>
      <c r="K57" s="538"/>
      <c r="L57" s="538"/>
      <c r="M57" s="538"/>
      <c r="N57" s="538"/>
      <c r="O57" s="538"/>
      <c r="P57" s="538"/>
      <c r="Q57" s="553"/>
      <c r="R57" s="555"/>
      <c r="S57" s="427"/>
      <c r="T57" s="427"/>
      <c r="U57" s="427"/>
      <c r="V57" s="427"/>
      <c r="W57" s="427"/>
      <c r="X57" s="427"/>
      <c r="Y57" s="427"/>
      <c r="Z57" s="556"/>
      <c r="AA57" s="427"/>
    </row>
    <row r="58" ht="12.75" customHeight="1">
      <c r="A58" s="559"/>
      <c r="B58" s="559"/>
      <c r="C58" s="559"/>
      <c r="D58" s="559"/>
      <c r="E58" s="554" t="s">
        <v>1437</v>
      </c>
      <c r="F58" s="559"/>
      <c r="G58" s="560"/>
      <c r="H58" s="560"/>
      <c r="I58" s="560"/>
      <c r="J58" s="560"/>
      <c r="K58" s="560"/>
      <c r="L58" s="560">
        <f>ROUNDUP(SUM(L50:L51)*15%,0)</f>
        <v>0</v>
      </c>
      <c r="M58" s="559"/>
      <c r="N58" s="559"/>
      <c r="O58" s="559"/>
      <c r="P58" s="559"/>
      <c r="Q58" s="561"/>
      <c r="R58" s="562"/>
      <c r="S58" s="427"/>
      <c r="T58" s="427"/>
      <c r="U58" s="427"/>
      <c r="V58" s="427"/>
      <c r="W58" s="427"/>
      <c r="X58" s="427"/>
      <c r="Y58" s="427"/>
      <c r="Z58" s="556"/>
      <c r="AA58" s="427"/>
    </row>
    <row r="59" ht="12.75" customHeight="1">
      <c r="A59" s="564"/>
      <c r="B59" s="564"/>
      <c r="C59" s="564"/>
      <c r="D59" s="564"/>
      <c r="E59" s="563" t="s">
        <v>1472</v>
      </c>
      <c r="F59" s="564"/>
      <c r="G59" s="565"/>
      <c r="H59" s="565"/>
      <c r="I59" s="565"/>
      <c r="J59" s="565"/>
      <c r="K59" s="565"/>
      <c r="L59" s="565">
        <f>SUM(L50:L51)+L58</f>
        <v>0</v>
      </c>
      <c r="M59" s="564"/>
      <c r="N59" s="564"/>
      <c r="O59" s="564"/>
      <c r="P59" s="564"/>
      <c r="Q59" s="566"/>
      <c r="R59" s="567"/>
      <c r="S59" s="427"/>
      <c r="T59" s="427"/>
      <c r="U59" s="427"/>
      <c r="V59" s="427"/>
      <c r="W59" s="427"/>
      <c r="X59" s="427"/>
      <c r="Y59" s="427"/>
      <c r="Z59" s="556"/>
      <c r="AA59" s="427"/>
    </row>
    <row r="60" ht="12.75" customHeight="1">
      <c r="A60" s="568"/>
      <c r="B60" s="568"/>
      <c r="C60" s="568"/>
      <c r="D60" s="568"/>
      <c r="E60" s="569"/>
      <c r="F60" s="568"/>
      <c r="G60" s="568"/>
      <c r="H60" s="568"/>
      <c r="I60" s="568"/>
      <c r="J60" s="568"/>
      <c r="K60" s="568"/>
      <c r="L60" s="568"/>
      <c r="M60" s="568"/>
      <c r="N60" s="568"/>
      <c r="O60" s="568"/>
      <c r="P60" s="568"/>
      <c r="Q60" s="569"/>
      <c r="R60" s="570"/>
      <c r="S60" s="427"/>
      <c r="T60" s="427"/>
      <c r="U60" s="427"/>
      <c r="V60" s="427"/>
      <c r="W60" s="427"/>
      <c r="X60" s="427"/>
      <c r="Y60" s="427"/>
      <c r="Z60" s="556"/>
      <c r="AA60" s="427"/>
    </row>
    <row r="61" ht="12.75" customHeight="1">
      <c r="A61" s="538"/>
      <c r="B61" s="538"/>
      <c r="C61" s="538"/>
      <c r="D61" s="538"/>
      <c r="E61" s="553"/>
      <c r="F61" s="538"/>
      <c r="G61" s="538"/>
      <c r="H61" s="538"/>
      <c r="I61" s="538"/>
      <c r="J61" s="538"/>
      <c r="K61" s="538"/>
      <c r="L61" s="538"/>
      <c r="M61" s="538"/>
      <c r="N61" s="538"/>
      <c r="O61" s="538"/>
      <c r="P61" s="538"/>
      <c r="Q61" s="553"/>
      <c r="R61" s="555"/>
      <c r="S61" s="427"/>
      <c r="T61" s="427"/>
      <c r="U61" s="427"/>
      <c r="V61" s="427"/>
      <c r="W61" s="427"/>
      <c r="X61" s="427"/>
      <c r="Y61" s="427"/>
      <c r="Z61" s="556"/>
      <c r="AA61" s="427"/>
    </row>
    <row r="62" ht="12.75" customHeight="1">
      <c r="A62" s="547">
        <v>5.0</v>
      </c>
      <c r="B62" s="547"/>
      <c r="C62" s="547"/>
      <c r="D62" s="547" t="s">
        <v>1446</v>
      </c>
      <c r="E62" s="548" t="s">
        <v>1473</v>
      </c>
      <c r="F62" s="547"/>
      <c r="G62" s="547"/>
      <c r="H62" s="547"/>
      <c r="I62" s="547"/>
      <c r="J62" s="547"/>
      <c r="K62" s="547"/>
      <c r="L62" s="547"/>
      <c r="M62" s="547"/>
      <c r="N62" s="547"/>
      <c r="O62" s="547"/>
      <c r="P62" s="547"/>
      <c r="Q62" s="573"/>
      <c r="R62" s="550"/>
      <c r="S62" s="427"/>
      <c r="T62" s="427"/>
      <c r="U62" s="427"/>
      <c r="V62" s="427"/>
      <c r="W62" s="427"/>
      <c r="X62" s="427"/>
      <c r="Y62" s="427"/>
      <c r="Z62" s="556"/>
      <c r="AA62" s="427"/>
    </row>
    <row r="63" ht="12.75" customHeight="1">
      <c r="A63" s="538"/>
      <c r="B63" s="538"/>
      <c r="C63" s="538"/>
      <c r="D63" s="538"/>
      <c r="E63" s="554" t="s">
        <v>1474</v>
      </c>
      <c r="F63" s="538"/>
      <c r="G63" s="538"/>
      <c r="H63" s="538"/>
      <c r="I63" s="538"/>
      <c r="J63" s="538"/>
      <c r="K63" s="538"/>
      <c r="L63" s="538"/>
      <c r="M63" s="538"/>
      <c r="N63" s="538"/>
      <c r="O63" s="538"/>
      <c r="P63" s="538"/>
      <c r="Q63" s="553"/>
      <c r="R63" s="555"/>
      <c r="S63" s="427"/>
      <c r="T63" s="427"/>
      <c r="U63" s="427"/>
      <c r="V63" s="427"/>
      <c r="W63" s="427"/>
      <c r="X63" s="427"/>
      <c r="Y63" s="427"/>
      <c r="Z63" s="556"/>
      <c r="AA63" s="427"/>
    </row>
    <row r="64" ht="12.75" customHeight="1">
      <c r="A64" s="415"/>
      <c r="B64" s="538"/>
      <c r="C64" s="538"/>
      <c r="D64" s="538"/>
      <c r="E64" s="571" t="s">
        <v>1475</v>
      </c>
      <c r="F64" s="538">
        <v>6.0</v>
      </c>
      <c r="G64" s="538"/>
      <c r="H64" s="538"/>
      <c r="I64" s="538"/>
      <c r="J64" s="538"/>
      <c r="K64" s="538"/>
      <c r="L64" s="538"/>
      <c r="M64" s="538"/>
      <c r="N64" s="538"/>
      <c r="O64" s="538"/>
      <c r="P64" s="538"/>
      <c r="Q64" s="553"/>
      <c r="R64" s="555"/>
      <c r="S64" s="427"/>
      <c r="T64" s="427"/>
      <c r="U64" s="427"/>
      <c r="V64" s="427"/>
      <c r="W64" s="427"/>
      <c r="X64" s="427"/>
      <c r="Y64" s="427"/>
      <c r="Z64" s="556"/>
      <c r="AA64" s="427"/>
    </row>
    <row r="65" ht="12.75" customHeight="1">
      <c r="A65" s="415"/>
      <c r="B65" s="538"/>
      <c r="C65" s="538"/>
      <c r="D65" s="538"/>
      <c r="E65" s="553" t="s">
        <v>1476</v>
      </c>
      <c r="F65" s="538"/>
      <c r="G65" s="538"/>
      <c r="H65" s="538"/>
      <c r="I65" s="538"/>
      <c r="J65" s="538"/>
      <c r="K65" s="538">
        <f>F64</f>
        <v>6</v>
      </c>
      <c r="L65" s="538">
        <f>K65</f>
        <v>6</v>
      </c>
      <c r="M65" s="538" t="s">
        <v>1413</v>
      </c>
      <c r="N65" s="538"/>
      <c r="O65" s="538"/>
      <c r="P65" s="538" t="s">
        <v>1413</v>
      </c>
      <c r="Q65" s="553" t="s">
        <v>1477</v>
      </c>
      <c r="R65" s="555" t="s">
        <v>1465</v>
      </c>
      <c r="S65" s="427"/>
      <c r="T65" s="427"/>
      <c r="U65" s="427"/>
      <c r="V65" s="427"/>
      <c r="W65" s="427"/>
      <c r="X65" s="427"/>
      <c r="Y65" s="427"/>
      <c r="Z65" s="556"/>
      <c r="AA65" s="427"/>
    </row>
    <row r="66" ht="12.75" customHeight="1">
      <c r="A66" s="559"/>
      <c r="B66" s="559"/>
      <c r="C66" s="559"/>
      <c r="D66" s="559"/>
      <c r="E66" s="554" t="s">
        <v>1437</v>
      </c>
      <c r="F66" s="559"/>
      <c r="G66" s="560"/>
      <c r="H66" s="560"/>
      <c r="I66" s="560"/>
      <c r="J66" s="560"/>
      <c r="K66" s="560"/>
      <c r="L66" s="560">
        <f>ROUNDUP(SUM(L64:L65)*15%,0)</f>
        <v>1</v>
      </c>
      <c r="M66" s="559"/>
      <c r="N66" s="559"/>
      <c r="O66" s="559"/>
      <c r="P66" s="559"/>
      <c r="Q66" s="561"/>
      <c r="R66" s="562"/>
      <c r="S66" s="427"/>
      <c r="T66" s="427"/>
      <c r="U66" s="427"/>
      <c r="V66" s="427"/>
      <c r="W66" s="427"/>
      <c r="X66" s="427"/>
      <c r="Y66" s="427"/>
      <c r="Z66" s="556"/>
      <c r="AA66" s="427"/>
    </row>
    <row r="67" ht="12.75" customHeight="1">
      <c r="A67" s="564"/>
      <c r="B67" s="564"/>
      <c r="C67" s="564"/>
      <c r="D67" s="564"/>
      <c r="E67" s="563" t="s">
        <v>1438</v>
      </c>
      <c r="F67" s="564"/>
      <c r="G67" s="565"/>
      <c r="H67" s="565"/>
      <c r="I67" s="565"/>
      <c r="J67" s="565"/>
      <c r="K67" s="565"/>
      <c r="L67" s="565">
        <f>SUM(L64:L65)+L66</f>
        <v>7</v>
      </c>
      <c r="M67" s="564"/>
      <c r="N67" s="564"/>
      <c r="O67" s="564"/>
      <c r="P67" s="564"/>
      <c r="Q67" s="566"/>
      <c r="R67" s="567"/>
      <c r="S67" s="427"/>
      <c r="T67" s="427"/>
      <c r="U67" s="427"/>
      <c r="V67" s="427"/>
      <c r="W67" s="427"/>
      <c r="X67" s="427"/>
      <c r="Y67" s="427"/>
      <c r="Z67" s="556"/>
      <c r="AA67" s="427"/>
    </row>
    <row r="68" ht="12.75" customHeight="1">
      <c r="A68" s="568"/>
      <c r="B68" s="568"/>
      <c r="C68" s="568"/>
      <c r="D68" s="568"/>
      <c r="E68" s="569"/>
      <c r="F68" s="568"/>
      <c r="G68" s="568"/>
      <c r="H68" s="568"/>
      <c r="I68" s="568"/>
      <c r="J68" s="568"/>
      <c r="K68" s="568"/>
      <c r="L68" s="568"/>
      <c r="M68" s="568"/>
      <c r="N68" s="568"/>
      <c r="O68" s="568"/>
      <c r="P68" s="568"/>
      <c r="Q68" s="569"/>
      <c r="R68" s="570"/>
      <c r="S68" s="427"/>
      <c r="T68" s="427"/>
      <c r="U68" s="427"/>
      <c r="V68" s="427"/>
      <c r="W68" s="427"/>
      <c r="X68" s="427"/>
      <c r="Y68" s="427"/>
      <c r="Z68" s="556"/>
      <c r="AA68" s="427"/>
    </row>
    <row r="69" ht="12.75" customHeight="1">
      <c r="A69" s="547">
        <v>6.0</v>
      </c>
      <c r="B69" s="547"/>
      <c r="C69" s="547"/>
      <c r="D69" s="547" t="s">
        <v>1478</v>
      </c>
      <c r="E69" s="554" t="s">
        <v>1479</v>
      </c>
      <c r="F69" s="538">
        <v>0.0</v>
      </c>
      <c r="G69" s="538"/>
      <c r="H69" s="538"/>
      <c r="I69" s="538"/>
      <c r="J69" s="538"/>
      <c r="K69" s="538"/>
      <c r="L69" s="538"/>
      <c r="M69" s="538" t="s">
        <v>1413</v>
      </c>
      <c r="N69" s="538"/>
      <c r="O69" s="538"/>
      <c r="P69" s="538"/>
      <c r="Q69" s="553"/>
      <c r="R69" s="555"/>
      <c r="S69" s="427"/>
      <c r="T69" s="427"/>
      <c r="U69" s="427"/>
      <c r="V69" s="427"/>
      <c r="W69" s="427"/>
      <c r="X69" s="427"/>
      <c r="Y69" s="427"/>
      <c r="Z69" s="556"/>
      <c r="AA69" s="427"/>
    </row>
    <row r="70" ht="12.75" customHeight="1">
      <c r="A70" s="538"/>
      <c r="B70" s="538"/>
      <c r="C70" s="538"/>
      <c r="D70" s="538"/>
      <c r="E70" s="553" t="s">
        <v>1480</v>
      </c>
      <c r="F70" s="538"/>
      <c r="G70" s="538"/>
      <c r="H70" s="538"/>
      <c r="I70" s="538"/>
      <c r="J70" s="538">
        <f>F69</f>
        <v>0</v>
      </c>
      <c r="K70" s="538"/>
      <c r="L70" s="538"/>
      <c r="M70" s="538"/>
      <c r="N70" s="538" t="s">
        <v>1413</v>
      </c>
      <c r="O70" s="538"/>
      <c r="P70" s="538"/>
      <c r="Q70" s="553" t="s">
        <v>1481</v>
      </c>
      <c r="R70" s="555" t="s">
        <v>1418</v>
      </c>
      <c r="S70" s="427"/>
      <c r="T70" s="427"/>
      <c r="U70" s="427"/>
      <c r="V70" s="427"/>
      <c r="W70" s="427"/>
      <c r="X70" s="427"/>
      <c r="Y70" s="427"/>
      <c r="Z70" s="556"/>
      <c r="AA70" s="427"/>
    </row>
    <row r="71" ht="12.75" customHeight="1">
      <c r="A71" s="538"/>
      <c r="B71" s="538"/>
      <c r="C71" s="538"/>
      <c r="D71" s="538"/>
      <c r="E71" s="553" t="s">
        <v>1482</v>
      </c>
      <c r="F71" s="538"/>
      <c r="G71" s="538"/>
      <c r="H71" s="538"/>
      <c r="I71" s="538">
        <f>F69</f>
        <v>0</v>
      </c>
      <c r="J71" s="538"/>
      <c r="K71" s="538"/>
      <c r="L71" s="538"/>
      <c r="M71" s="538" t="s">
        <v>1413</v>
      </c>
      <c r="N71" s="538"/>
      <c r="O71" s="538" t="s">
        <v>1413</v>
      </c>
      <c r="P71" s="538"/>
      <c r="Q71" s="553" t="s">
        <v>1483</v>
      </c>
      <c r="R71" s="555" t="s">
        <v>1418</v>
      </c>
      <c r="S71" s="427"/>
      <c r="T71" s="427"/>
      <c r="U71" s="427"/>
      <c r="V71" s="427"/>
      <c r="W71" s="427"/>
      <c r="X71" s="427"/>
      <c r="Y71" s="427"/>
      <c r="Z71" s="556"/>
      <c r="AA71" s="427"/>
    </row>
    <row r="72" ht="12.75" customHeight="1">
      <c r="A72" s="538"/>
      <c r="B72" s="538"/>
      <c r="C72" s="538"/>
      <c r="D72" s="538"/>
      <c r="E72" s="553" t="s">
        <v>1484</v>
      </c>
      <c r="F72" s="538"/>
      <c r="G72" s="538"/>
      <c r="H72" s="538"/>
      <c r="I72" s="538">
        <f>F69</f>
        <v>0</v>
      </c>
      <c r="J72" s="538"/>
      <c r="K72" s="538"/>
      <c r="L72" s="538"/>
      <c r="M72" s="538" t="s">
        <v>1413</v>
      </c>
      <c r="N72" s="538"/>
      <c r="O72" s="538"/>
      <c r="P72" s="538"/>
      <c r="Q72" s="553" t="s">
        <v>1485</v>
      </c>
      <c r="R72" s="555" t="s">
        <v>1418</v>
      </c>
      <c r="S72" s="427"/>
      <c r="T72" s="427"/>
      <c r="U72" s="427"/>
      <c r="V72" s="427"/>
      <c r="W72" s="427"/>
      <c r="X72" s="427"/>
      <c r="Y72" s="427"/>
      <c r="Z72" s="556"/>
      <c r="AA72" s="427"/>
    </row>
    <row r="73" ht="12.75" customHeight="1">
      <c r="A73" s="538"/>
      <c r="B73" s="538"/>
      <c r="C73" s="538"/>
      <c r="D73" s="538"/>
      <c r="E73" s="553" t="s">
        <v>1486</v>
      </c>
      <c r="F73" s="538"/>
      <c r="G73" s="538"/>
      <c r="H73" s="538"/>
      <c r="I73" s="538">
        <f>F69</f>
        <v>0</v>
      </c>
      <c r="J73" s="538"/>
      <c r="K73" s="538"/>
      <c r="L73" s="538"/>
      <c r="M73" s="538" t="s">
        <v>1413</v>
      </c>
      <c r="N73" s="538"/>
      <c r="O73" s="538"/>
      <c r="P73" s="538" t="s">
        <v>1413</v>
      </c>
      <c r="Q73" s="553" t="s">
        <v>1414</v>
      </c>
      <c r="R73" s="555" t="s">
        <v>1415</v>
      </c>
      <c r="S73" s="427">
        <f>I73</f>
        <v>0</v>
      </c>
      <c r="T73" s="427"/>
      <c r="U73" s="427"/>
      <c r="V73" s="427"/>
      <c r="W73" s="427"/>
      <c r="X73" s="427"/>
      <c r="Y73" s="427"/>
      <c r="Z73" s="556"/>
      <c r="AA73" s="427"/>
    </row>
    <row r="74" ht="12.75" customHeight="1">
      <c r="A74" s="559"/>
      <c r="B74" s="559"/>
      <c r="C74" s="559"/>
      <c r="D74" s="559"/>
      <c r="E74" s="554" t="s">
        <v>1437</v>
      </c>
      <c r="F74" s="559"/>
      <c r="G74" s="559">
        <f t="shared" ref="G74:J74" si="7">ROUNDUP(SUM(G69:G73)*15%,0)</f>
        <v>0</v>
      </c>
      <c r="H74" s="559">
        <f t="shared" si="7"/>
        <v>0</v>
      </c>
      <c r="I74" s="559">
        <f t="shared" si="7"/>
        <v>0</v>
      </c>
      <c r="J74" s="559">
        <f t="shared" si="7"/>
        <v>0</v>
      </c>
      <c r="K74" s="559"/>
      <c r="L74" s="559"/>
      <c r="M74" s="559"/>
      <c r="N74" s="559"/>
      <c r="O74" s="559"/>
      <c r="P74" s="559"/>
      <c r="Q74" s="561"/>
      <c r="R74" s="562"/>
      <c r="S74" s="427"/>
      <c r="T74" s="427"/>
      <c r="U74" s="427"/>
      <c r="V74" s="427"/>
      <c r="W74" s="427"/>
      <c r="X74" s="427"/>
      <c r="Y74" s="427"/>
      <c r="Z74" s="556"/>
      <c r="AA74" s="427"/>
    </row>
    <row r="75" ht="12.75" customHeight="1">
      <c r="A75" s="564"/>
      <c r="B75" s="564"/>
      <c r="C75" s="564"/>
      <c r="D75" s="564"/>
      <c r="E75" s="563" t="s">
        <v>1487</v>
      </c>
      <c r="F75" s="564"/>
      <c r="G75" s="565">
        <f t="shared" ref="G75:J75" si="8">SUM(G69:G73)+G74</f>
        <v>0</v>
      </c>
      <c r="H75" s="565">
        <f t="shared" si="8"/>
        <v>0</v>
      </c>
      <c r="I75" s="565">
        <f t="shared" si="8"/>
        <v>0</v>
      </c>
      <c r="J75" s="565">
        <f t="shared" si="8"/>
        <v>0</v>
      </c>
      <c r="K75" s="565"/>
      <c r="L75" s="565"/>
      <c r="M75" s="564"/>
      <c r="N75" s="564"/>
      <c r="O75" s="564"/>
      <c r="P75" s="564"/>
      <c r="Q75" s="566"/>
      <c r="R75" s="567"/>
      <c r="S75" s="427"/>
      <c r="T75" s="427"/>
      <c r="U75" s="427"/>
      <c r="V75" s="427"/>
      <c r="W75" s="427"/>
      <c r="X75" s="427"/>
      <c r="Y75" s="427"/>
      <c r="Z75" s="556"/>
      <c r="AA75" s="427"/>
    </row>
    <row r="76" ht="12.75" customHeight="1">
      <c r="A76" s="568"/>
      <c r="B76" s="568"/>
      <c r="C76" s="568"/>
      <c r="D76" s="568"/>
      <c r="E76" s="569"/>
      <c r="F76" s="568"/>
      <c r="G76" s="568"/>
      <c r="H76" s="568"/>
      <c r="I76" s="568"/>
      <c r="J76" s="568"/>
      <c r="K76" s="568"/>
      <c r="L76" s="568"/>
      <c r="M76" s="568"/>
      <c r="N76" s="568"/>
      <c r="O76" s="568"/>
      <c r="P76" s="568"/>
      <c r="Q76" s="569"/>
      <c r="R76" s="570"/>
      <c r="S76" s="427"/>
      <c r="T76" s="427"/>
      <c r="U76" s="427"/>
      <c r="V76" s="427"/>
      <c r="W76" s="427"/>
      <c r="X76" s="427"/>
      <c r="Y76" s="427"/>
      <c r="Z76" s="556"/>
      <c r="AA76" s="427"/>
    </row>
    <row r="77" ht="12.75" customHeight="1">
      <c r="A77" s="547">
        <v>6.0</v>
      </c>
      <c r="B77" s="547"/>
      <c r="C77" s="547"/>
      <c r="D77" s="547" t="s">
        <v>1488</v>
      </c>
      <c r="E77" s="554" t="s">
        <v>1489</v>
      </c>
      <c r="F77" s="538">
        <v>1.0</v>
      </c>
      <c r="G77" s="538"/>
      <c r="H77" s="538"/>
      <c r="I77" s="538"/>
      <c r="J77" s="538"/>
      <c r="K77" s="538"/>
      <c r="L77" s="538"/>
      <c r="M77" s="538" t="s">
        <v>1413</v>
      </c>
      <c r="N77" s="538"/>
      <c r="O77" s="538"/>
      <c r="P77" s="538"/>
      <c r="Q77" s="553"/>
      <c r="R77" s="555"/>
      <c r="S77" s="427"/>
      <c r="T77" s="427"/>
      <c r="U77" s="427"/>
      <c r="V77" s="427"/>
      <c r="W77" s="427"/>
      <c r="X77" s="427"/>
      <c r="Y77" s="427"/>
      <c r="Z77" s="556"/>
      <c r="AA77" s="427"/>
    </row>
    <row r="78" ht="12.75" customHeight="1">
      <c r="A78" s="538"/>
      <c r="B78" s="538"/>
      <c r="C78" s="538"/>
      <c r="D78" s="538"/>
      <c r="E78" s="553" t="s">
        <v>1480</v>
      </c>
      <c r="F78" s="538"/>
      <c r="G78" s="538"/>
      <c r="H78" s="538"/>
      <c r="I78" s="538"/>
      <c r="J78" s="538">
        <f>F77</f>
        <v>1</v>
      </c>
      <c r="K78" s="538"/>
      <c r="L78" s="538"/>
      <c r="M78" s="538"/>
      <c r="N78" s="538" t="s">
        <v>1413</v>
      </c>
      <c r="O78" s="538"/>
      <c r="P78" s="538"/>
      <c r="Q78" s="553" t="s">
        <v>1481</v>
      </c>
      <c r="R78" s="555" t="s">
        <v>1418</v>
      </c>
      <c r="S78" s="427"/>
      <c r="T78" s="427"/>
      <c r="U78" s="427"/>
      <c r="V78" s="427"/>
      <c r="W78" s="427"/>
      <c r="X78" s="427"/>
      <c r="Y78" s="427"/>
      <c r="Z78" s="556"/>
      <c r="AA78" s="427"/>
    </row>
    <row r="79" ht="12.75" customHeight="1">
      <c r="A79" s="538"/>
      <c r="B79" s="538"/>
      <c r="C79" s="538"/>
      <c r="D79" s="538"/>
      <c r="E79" s="553" t="s">
        <v>1482</v>
      </c>
      <c r="F79" s="538"/>
      <c r="G79" s="538"/>
      <c r="H79" s="538"/>
      <c r="I79" s="538">
        <f>F77</f>
        <v>1</v>
      </c>
      <c r="J79" s="538"/>
      <c r="K79" s="538"/>
      <c r="L79" s="538"/>
      <c r="M79" s="538" t="s">
        <v>1413</v>
      </c>
      <c r="N79" s="538"/>
      <c r="O79" s="538" t="s">
        <v>1413</v>
      </c>
      <c r="P79" s="538"/>
      <c r="Q79" s="553" t="s">
        <v>1483</v>
      </c>
      <c r="R79" s="555" t="s">
        <v>1418</v>
      </c>
      <c r="S79" s="427"/>
      <c r="T79" s="427"/>
      <c r="U79" s="427"/>
      <c r="V79" s="427"/>
      <c r="W79" s="427"/>
      <c r="X79" s="427"/>
      <c r="Y79" s="427"/>
      <c r="Z79" s="556"/>
      <c r="AA79" s="427"/>
    </row>
    <row r="80" ht="12.75" customHeight="1">
      <c r="A80" s="538"/>
      <c r="B80" s="538"/>
      <c r="C80" s="538"/>
      <c r="D80" s="538"/>
      <c r="E80" s="553" t="s">
        <v>1484</v>
      </c>
      <c r="F80" s="538"/>
      <c r="G80" s="538"/>
      <c r="H80" s="538"/>
      <c r="I80" s="538">
        <f>F77</f>
        <v>1</v>
      </c>
      <c r="J80" s="538"/>
      <c r="K80" s="538"/>
      <c r="L80" s="538"/>
      <c r="M80" s="538" t="s">
        <v>1413</v>
      </c>
      <c r="N80" s="538"/>
      <c r="O80" s="538"/>
      <c r="P80" s="538"/>
      <c r="Q80" s="553" t="s">
        <v>1485</v>
      </c>
      <c r="R80" s="555" t="s">
        <v>1418</v>
      </c>
      <c r="S80" s="427"/>
      <c r="T80" s="427"/>
      <c r="U80" s="427"/>
      <c r="V80" s="427"/>
      <c r="W80" s="427"/>
      <c r="X80" s="427"/>
      <c r="Y80" s="427"/>
      <c r="Z80" s="556"/>
      <c r="AA80" s="427"/>
    </row>
    <row r="81" ht="12.75" customHeight="1">
      <c r="A81" s="538"/>
      <c r="B81" s="538"/>
      <c r="C81" s="538"/>
      <c r="D81" s="538"/>
      <c r="E81" s="553" t="s">
        <v>1486</v>
      </c>
      <c r="F81" s="538"/>
      <c r="G81" s="538"/>
      <c r="H81" s="538"/>
      <c r="I81" s="538">
        <f>F77</f>
        <v>1</v>
      </c>
      <c r="J81" s="538"/>
      <c r="K81" s="538"/>
      <c r="L81" s="538"/>
      <c r="M81" s="538" t="s">
        <v>1413</v>
      </c>
      <c r="N81" s="538"/>
      <c r="O81" s="538"/>
      <c r="P81" s="538" t="s">
        <v>1413</v>
      </c>
      <c r="Q81" s="553" t="s">
        <v>1414</v>
      </c>
      <c r="R81" s="555" t="s">
        <v>1415</v>
      </c>
      <c r="S81" s="427">
        <f>I81</f>
        <v>1</v>
      </c>
      <c r="T81" s="427"/>
      <c r="U81" s="427"/>
      <c r="V81" s="427"/>
      <c r="W81" s="427"/>
      <c r="X81" s="427"/>
      <c r="Y81" s="427"/>
      <c r="Z81" s="556"/>
      <c r="AA81" s="427"/>
    </row>
    <row r="82" ht="12.75" customHeight="1">
      <c r="A82" s="538"/>
      <c r="B82" s="538"/>
      <c r="C82" s="538"/>
      <c r="D82" s="538"/>
      <c r="E82" s="553" t="s">
        <v>1490</v>
      </c>
      <c r="F82" s="538"/>
      <c r="G82" s="538">
        <v>1.0</v>
      </c>
      <c r="H82" s="538"/>
      <c r="I82" s="538"/>
      <c r="J82" s="538"/>
      <c r="K82" s="538"/>
      <c r="L82" s="538"/>
      <c r="M82" s="538"/>
      <c r="N82" s="538"/>
      <c r="O82" s="538"/>
      <c r="P82" s="538"/>
      <c r="Q82" s="553"/>
      <c r="R82" s="555"/>
      <c r="S82" s="427"/>
      <c r="T82" s="427"/>
      <c r="U82" s="427"/>
      <c r="V82" s="427"/>
      <c r="W82" s="427"/>
      <c r="X82" s="427"/>
      <c r="Y82" s="427"/>
      <c r="Z82" s="556"/>
      <c r="AA82" s="427"/>
    </row>
    <row r="83" ht="12.75" customHeight="1">
      <c r="A83" s="538"/>
      <c r="B83" s="538"/>
      <c r="C83" s="538"/>
      <c r="D83" s="538"/>
      <c r="E83" s="553" t="s">
        <v>1491</v>
      </c>
      <c r="F83" s="538"/>
      <c r="G83" s="538">
        <f>1*F77</f>
        <v>1</v>
      </c>
      <c r="H83" s="538"/>
      <c r="I83" s="538"/>
      <c r="J83" s="538"/>
      <c r="K83" s="538"/>
      <c r="L83" s="538"/>
      <c r="M83" s="538" t="s">
        <v>1413</v>
      </c>
      <c r="N83" s="538"/>
      <c r="O83" s="538" t="s">
        <v>1413</v>
      </c>
      <c r="P83" s="538" t="s">
        <v>1413</v>
      </c>
      <c r="Q83" s="553" t="s">
        <v>1492</v>
      </c>
      <c r="R83" s="555" t="s">
        <v>1418</v>
      </c>
      <c r="S83" s="427"/>
      <c r="T83" s="427"/>
      <c r="U83" s="427"/>
      <c r="V83" s="427"/>
      <c r="W83" s="427"/>
      <c r="X83" s="427"/>
      <c r="Y83" s="427"/>
      <c r="Z83" s="556"/>
      <c r="AA83" s="427"/>
    </row>
    <row r="84" ht="12.75" customHeight="1">
      <c r="A84" s="559"/>
      <c r="B84" s="559"/>
      <c r="C84" s="559"/>
      <c r="D84" s="559"/>
      <c r="E84" s="554" t="s">
        <v>1437</v>
      </c>
      <c r="F84" s="559"/>
      <c r="G84" s="559">
        <f t="shared" ref="G84:J84" si="9">ROUNDUP(SUM(G77:G83)*15%,0)</f>
        <v>1</v>
      </c>
      <c r="H84" s="559">
        <f t="shared" si="9"/>
        <v>0</v>
      </c>
      <c r="I84" s="559">
        <f t="shared" si="9"/>
        <v>1</v>
      </c>
      <c r="J84" s="559">
        <f t="shared" si="9"/>
        <v>1</v>
      </c>
      <c r="K84" s="559"/>
      <c r="L84" s="559"/>
      <c r="M84" s="559"/>
      <c r="N84" s="559"/>
      <c r="O84" s="559"/>
      <c r="P84" s="559"/>
      <c r="Q84" s="561"/>
      <c r="R84" s="562"/>
      <c r="S84" s="427"/>
      <c r="T84" s="427"/>
      <c r="U84" s="427"/>
      <c r="V84" s="427"/>
      <c r="W84" s="427"/>
      <c r="X84" s="427"/>
      <c r="Y84" s="427"/>
      <c r="Z84" s="556"/>
      <c r="AA84" s="427"/>
    </row>
    <row r="85" ht="12.75" customHeight="1">
      <c r="A85" s="564"/>
      <c r="B85" s="564"/>
      <c r="C85" s="564"/>
      <c r="D85" s="564"/>
      <c r="E85" s="563" t="s">
        <v>1487</v>
      </c>
      <c r="F85" s="564"/>
      <c r="G85" s="565">
        <f t="shared" ref="G85:J85" si="10">SUM(G77:G83)+G84</f>
        <v>3</v>
      </c>
      <c r="H85" s="565">
        <f t="shared" si="10"/>
        <v>0</v>
      </c>
      <c r="I85" s="565">
        <f t="shared" si="10"/>
        <v>4</v>
      </c>
      <c r="J85" s="565">
        <f t="shared" si="10"/>
        <v>2</v>
      </c>
      <c r="K85" s="565"/>
      <c r="L85" s="565"/>
      <c r="M85" s="564"/>
      <c r="N85" s="564"/>
      <c r="O85" s="564"/>
      <c r="P85" s="564"/>
      <c r="Q85" s="566"/>
      <c r="R85" s="567"/>
      <c r="S85" s="427"/>
      <c r="T85" s="427"/>
      <c r="U85" s="427"/>
      <c r="V85" s="427"/>
      <c r="W85" s="427"/>
      <c r="X85" s="427"/>
      <c r="Y85" s="427"/>
      <c r="Z85" s="556"/>
      <c r="AA85" s="427"/>
    </row>
    <row r="86" ht="12.75" customHeight="1">
      <c r="A86" s="568"/>
      <c r="B86" s="568"/>
      <c r="C86" s="568"/>
      <c r="D86" s="568"/>
      <c r="E86" s="569"/>
      <c r="F86" s="568"/>
      <c r="G86" s="568"/>
      <c r="H86" s="568"/>
      <c r="I86" s="568"/>
      <c r="J86" s="568"/>
      <c r="K86" s="568"/>
      <c r="L86" s="568"/>
      <c r="M86" s="568"/>
      <c r="N86" s="568"/>
      <c r="O86" s="568"/>
      <c r="P86" s="568"/>
      <c r="Q86" s="569"/>
      <c r="R86" s="570"/>
      <c r="S86" s="427"/>
      <c r="T86" s="427"/>
      <c r="U86" s="427"/>
      <c r="V86" s="427"/>
      <c r="W86" s="427"/>
      <c r="X86" s="427"/>
      <c r="Y86" s="427"/>
      <c r="Z86" s="556"/>
      <c r="AA86" s="427"/>
    </row>
    <row r="87" ht="12.75" customHeight="1">
      <c r="A87" s="547">
        <v>7.0</v>
      </c>
      <c r="B87" s="547"/>
      <c r="C87" s="547"/>
      <c r="D87" s="547" t="s">
        <v>1493</v>
      </c>
      <c r="E87" s="554" t="s">
        <v>1494</v>
      </c>
      <c r="F87" s="538">
        <v>6.0</v>
      </c>
      <c r="G87" s="538"/>
      <c r="H87" s="538"/>
      <c r="I87" s="538"/>
      <c r="J87" s="538"/>
      <c r="K87" s="538"/>
      <c r="L87" s="538"/>
      <c r="M87" s="538" t="s">
        <v>1413</v>
      </c>
      <c r="N87" s="538"/>
      <c r="O87" s="538"/>
      <c r="P87" s="538"/>
      <c r="Q87" s="553"/>
      <c r="R87" s="555"/>
      <c r="S87" s="427"/>
      <c r="T87" s="427"/>
      <c r="U87" s="427"/>
      <c r="V87" s="427"/>
      <c r="W87" s="427"/>
      <c r="X87" s="427"/>
      <c r="Y87" s="427"/>
      <c r="Z87" s="556"/>
      <c r="AA87" s="427"/>
    </row>
    <row r="88" ht="12.75" customHeight="1">
      <c r="A88" s="538"/>
      <c r="B88" s="538"/>
      <c r="C88" s="538"/>
      <c r="D88" s="538"/>
      <c r="E88" s="553" t="s">
        <v>1480</v>
      </c>
      <c r="F88" s="538"/>
      <c r="G88" s="538"/>
      <c r="H88" s="538"/>
      <c r="I88" s="538"/>
      <c r="J88" s="538">
        <f>F87</f>
        <v>6</v>
      </c>
      <c r="K88" s="538"/>
      <c r="L88" s="538"/>
      <c r="M88" s="538"/>
      <c r="N88" s="538" t="s">
        <v>1413</v>
      </c>
      <c r="O88" s="538"/>
      <c r="P88" s="538"/>
      <c r="Q88" s="553" t="s">
        <v>1481</v>
      </c>
      <c r="R88" s="555" t="s">
        <v>1418</v>
      </c>
      <c r="S88" s="427"/>
      <c r="T88" s="427"/>
      <c r="U88" s="427"/>
      <c r="V88" s="427"/>
      <c r="W88" s="427"/>
      <c r="X88" s="427"/>
      <c r="Y88" s="427"/>
      <c r="Z88" s="556"/>
      <c r="AA88" s="427"/>
    </row>
    <row r="89" ht="12.75" customHeight="1">
      <c r="A89" s="538"/>
      <c r="B89" s="538"/>
      <c r="C89" s="538"/>
      <c r="D89" s="538"/>
      <c r="E89" s="553" t="s">
        <v>1482</v>
      </c>
      <c r="F89" s="538"/>
      <c r="G89" s="538"/>
      <c r="H89" s="538"/>
      <c r="I89" s="538">
        <f>F87</f>
        <v>6</v>
      </c>
      <c r="J89" s="538"/>
      <c r="K89" s="538"/>
      <c r="L89" s="538"/>
      <c r="M89" s="538" t="s">
        <v>1413</v>
      </c>
      <c r="N89" s="538"/>
      <c r="O89" s="538" t="s">
        <v>1413</v>
      </c>
      <c r="P89" s="538"/>
      <c r="Q89" s="553" t="s">
        <v>1483</v>
      </c>
      <c r="R89" s="555" t="s">
        <v>1418</v>
      </c>
      <c r="S89" s="427"/>
      <c r="T89" s="427"/>
      <c r="U89" s="427"/>
      <c r="V89" s="427"/>
      <c r="W89" s="427"/>
      <c r="X89" s="427"/>
      <c r="Y89" s="427"/>
      <c r="Z89" s="556"/>
      <c r="AA89" s="427"/>
    </row>
    <row r="90" ht="12.75" customHeight="1">
      <c r="A90" s="538"/>
      <c r="B90" s="538"/>
      <c r="C90" s="538"/>
      <c r="D90" s="538"/>
      <c r="E90" s="553" t="s">
        <v>1484</v>
      </c>
      <c r="F90" s="538"/>
      <c r="G90" s="538"/>
      <c r="H90" s="538"/>
      <c r="I90" s="538">
        <f>F87</f>
        <v>6</v>
      </c>
      <c r="J90" s="538"/>
      <c r="K90" s="538"/>
      <c r="L90" s="538"/>
      <c r="M90" s="538" t="s">
        <v>1413</v>
      </c>
      <c r="N90" s="538"/>
      <c r="O90" s="538"/>
      <c r="P90" s="538"/>
      <c r="Q90" s="553" t="s">
        <v>1485</v>
      </c>
      <c r="R90" s="555" t="s">
        <v>1418</v>
      </c>
      <c r="S90" s="427"/>
      <c r="T90" s="427"/>
      <c r="U90" s="427"/>
      <c r="V90" s="427"/>
      <c r="W90" s="427"/>
      <c r="X90" s="427"/>
      <c r="Y90" s="427"/>
      <c r="Z90" s="556"/>
      <c r="AA90" s="427"/>
    </row>
    <row r="91" ht="12.75" customHeight="1">
      <c r="A91" s="538"/>
      <c r="B91" s="538"/>
      <c r="C91" s="538"/>
      <c r="D91" s="538"/>
      <c r="E91" s="553" t="s">
        <v>1486</v>
      </c>
      <c r="F91" s="538"/>
      <c r="G91" s="538"/>
      <c r="H91" s="538"/>
      <c r="I91" s="538">
        <f>F87</f>
        <v>6</v>
      </c>
      <c r="J91" s="538"/>
      <c r="K91" s="538"/>
      <c r="L91" s="538"/>
      <c r="M91" s="538" t="s">
        <v>1413</v>
      </c>
      <c r="N91" s="538"/>
      <c r="O91" s="538"/>
      <c r="P91" s="538" t="s">
        <v>1413</v>
      </c>
      <c r="Q91" s="553" t="s">
        <v>1414</v>
      </c>
      <c r="R91" s="555" t="s">
        <v>1415</v>
      </c>
      <c r="S91" s="427">
        <f>I91</f>
        <v>6</v>
      </c>
      <c r="T91" s="427"/>
      <c r="U91" s="427"/>
      <c r="V91" s="427"/>
      <c r="W91" s="427"/>
      <c r="X91" s="427"/>
      <c r="Y91" s="427"/>
      <c r="Z91" s="556"/>
      <c r="AA91" s="427"/>
    </row>
    <row r="92" ht="12.75" customHeight="1">
      <c r="A92" s="559"/>
      <c r="B92" s="559"/>
      <c r="C92" s="559"/>
      <c r="D92" s="559"/>
      <c r="E92" s="554" t="s">
        <v>1437</v>
      </c>
      <c r="F92" s="559"/>
      <c r="G92" s="559">
        <f t="shared" ref="G92:J92" si="11">ROUNDUP(SUM(G87:G91)*15%,0)</f>
        <v>0</v>
      </c>
      <c r="H92" s="559">
        <f t="shared" si="11"/>
        <v>0</v>
      </c>
      <c r="I92" s="559">
        <f t="shared" si="11"/>
        <v>3</v>
      </c>
      <c r="J92" s="559">
        <f t="shared" si="11"/>
        <v>1</v>
      </c>
      <c r="K92" s="559"/>
      <c r="L92" s="559"/>
      <c r="M92" s="559"/>
      <c r="N92" s="559"/>
      <c r="O92" s="559"/>
      <c r="P92" s="559"/>
      <c r="Q92" s="561"/>
      <c r="R92" s="562"/>
      <c r="S92" s="427"/>
      <c r="T92" s="427"/>
      <c r="U92" s="427"/>
      <c r="V92" s="427"/>
      <c r="W92" s="427"/>
      <c r="X92" s="427"/>
      <c r="Y92" s="427"/>
      <c r="Z92" s="556"/>
      <c r="AA92" s="427"/>
    </row>
    <row r="93" ht="12.75" customHeight="1">
      <c r="A93" s="564"/>
      <c r="B93" s="564"/>
      <c r="C93" s="564"/>
      <c r="D93" s="564"/>
      <c r="E93" s="563" t="s">
        <v>1487</v>
      </c>
      <c r="F93" s="564"/>
      <c r="G93" s="565">
        <f t="shared" ref="G93:J93" si="12">SUM(G87:G91)+G92</f>
        <v>0</v>
      </c>
      <c r="H93" s="565">
        <f t="shared" si="12"/>
        <v>0</v>
      </c>
      <c r="I93" s="565">
        <f t="shared" si="12"/>
        <v>21</v>
      </c>
      <c r="J93" s="565">
        <f t="shared" si="12"/>
        <v>7</v>
      </c>
      <c r="K93" s="565"/>
      <c r="L93" s="565"/>
      <c r="M93" s="564"/>
      <c r="N93" s="564"/>
      <c r="O93" s="564"/>
      <c r="P93" s="564"/>
      <c r="Q93" s="566"/>
      <c r="R93" s="567"/>
      <c r="S93" s="427"/>
      <c r="T93" s="427"/>
      <c r="U93" s="427"/>
      <c r="V93" s="427"/>
      <c r="W93" s="427"/>
      <c r="X93" s="427"/>
      <c r="Y93" s="427"/>
      <c r="Z93" s="556"/>
      <c r="AA93" s="427"/>
    </row>
    <row r="94" ht="12.75" customHeight="1">
      <c r="A94" s="568"/>
      <c r="B94" s="568"/>
      <c r="C94" s="568"/>
      <c r="D94" s="568"/>
      <c r="E94" s="569"/>
      <c r="F94" s="568"/>
      <c r="G94" s="568"/>
      <c r="H94" s="568"/>
      <c r="I94" s="568"/>
      <c r="J94" s="568"/>
      <c r="K94" s="568"/>
      <c r="L94" s="568"/>
      <c r="M94" s="568"/>
      <c r="N94" s="568"/>
      <c r="O94" s="568"/>
      <c r="P94" s="568"/>
      <c r="Q94" s="569"/>
      <c r="R94" s="570"/>
      <c r="S94" s="427"/>
      <c r="T94" s="427"/>
      <c r="U94" s="427"/>
      <c r="V94" s="427"/>
      <c r="W94" s="427"/>
      <c r="X94" s="427"/>
      <c r="Y94" s="427"/>
      <c r="Z94" s="556"/>
      <c r="AA94" s="427"/>
    </row>
    <row r="95" ht="12.75" customHeight="1">
      <c r="A95" s="547">
        <v>8.0</v>
      </c>
      <c r="B95" s="547"/>
      <c r="C95" s="547"/>
      <c r="D95" s="547" t="s">
        <v>1495</v>
      </c>
      <c r="E95" s="548" t="s">
        <v>1496</v>
      </c>
      <c r="F95" s="547"/>
      <c r="G95" s="547"/>
      <c r="H95" s="547"/>
      <c r="I95" s="547"/>
      <c r="J95" s="547"/>
      <c r="K95" s="547"/>
      <c r="L95" s="547"/>
      <c r="M95" s="547"/>
      <c r="N95" s="547"/>
      <c r="O95" s="547"/>
      <c r="P95" s="547"/>
      <c r="Q95" s="573"/>
      <c r="R95" s="550"/>
      <c r="S95" s="427"/>
      <c r="T95" s="427"/>
      <c r="U95" s="427"/>
      <c r="V95" s="427"/>
      <c r="W95" s="427"/>
      <c r="X95" s="427"/>
      <c r="Y95" s="427"/>
      <c r="Z95" s="556"/>
      <c r="AA95" s="427"/>
    </row>
    <row r="96" ht="12.75" customHeight="1">
      <c r="A96" s="557"/>
      <c r="B96" s="557"/>
      <c r="C96" s="557"/>
      <c r="D96" s="557"/>
      <c r="E96" s="571" t="s">
        <v>1497</v>
      </c>
      <c r="F96" s="558">
        <v>1.0</v>
      </c>
      <c r="G96" s="538"/>
      <c r="H96" s="558"/>
      <c r="I96" s="558"/>
      <c r="J96" s="558"/>
      <c r="K96" s="538">
        <v>1.0</v>
      </c>
      <c r="L96" s="538">
        <f>(F97*7)+(F105*6)</f>
        <v>162</v>
      </c>
      <c r="M96" s="538"/>
      <c r="N96" s="538"/>
      <c r="O96" s="538"/>
      <c r="P96" s="538"/>
      <c r="Q96" s="553" t="s">
        <v>1498</v>
      </c>
      <c r="R96" s="555" t="s">
        <v>1418</v>
      </c>
      <c r="S96" s="427"/>
      <c r="T96" s="427"/>
      <c r="U96" s="427"/>
      <c r="V96" s="427"/>
      <c r="W96" s="427"/>
      <c r="X96" s="427"/>
      <c r="Y96" s="427"/>
      <c r="Z96" s="556"/>
      <c r="AA96" s="427"/>
    </row>
    <row r="97" ht="12.75" customHeight="1">
      <c r="A97" s="557"/>
      <c r="B97" s="557"/>
      <c r="C97" s="557"/>
      <c r="D97" s="557"/>
      <c r="E97" s="571" t="s">
        <v>1499</v>
      </c>
      <c r="F97" s="558">
        <v>18.0</v>
      </c>
      <c r="G97" s="538"/>
      <c r="H97" s="558"/>
      <c r="I97" s="558"/>
      <c r="J97" s="558"/>
      <c r="K97" s="538"/>
      <c r="L97" s="538"/>
      <c r="M97" s="538"/>
      <c r="N97" s="538"/>
      <c r="O97" s="538"/>
      <c r="P97" s="538"/>
      <c r="Q97" s="553"/>
      <c r="R97" s="555"/>
      <c r="S97" s="427"/>
      <c r="T97" s="427"/>
      <c r="U97" s="427"/>
      <c r="V97" s="427"/>
      <c r="W97" s="427"/>
      <c r="X97" s="427"/>
      <c r="Y97" s="427"/>
      <c r="Z97" s="556"/>
      <c r="AA97" s="427"/>
    </row>
    <row r="98" ht="12.75" customHeight="1">
      <c r="A98" s="538"/>
      <c r="B98" s="538"/>
      <c r="C98" s="538"/>
      <c r="D98" s="538">
        <v>1.0</v>
      </c>
      <c r="E98" s="553" t="s">
        <v>1500</v>
      </c>
      <c r="F98" s="538"/>
      <c r="G98" s="538"/>
      <c r="H98" s="538"/>
      <c r="I98" s="538"/>
      <c r="J98" s="538"/>
      <c r="K98" s="538"/>
      <c r="L98" s="538"/>
      <c r="M98" s="538"/>
      <c r="N98" s="538"/>
      <c r="O98" s="538"/>
      <c r="P98" s="538"/>
      <c r="Q98" s="553"/>
      <c r="R98" s="555"/>
      <c r="S98" s="427"/>
      <c r="T98" s="427"/>
      <c r="U98" s="427"/>
      <c r="V98" s="427"/>
      <c r="W98" s="427"/>
      <c r="X98" s="427"/>
      <c r="Y98" s="427"/>
      <c r="Z98" s="556"/>
      <c r="AA98" s="427"/>
    </row>
    <row r="99" ht="12.75" customHeight="1">
      <c r="A99" s="538"/>
      <c r="B99" s="538"/>
      <c r="C99" s="538"/>
      <c r="D99" s="538">
        <v>2.0</v>
      </c>
      <c r="E99" s="553" t="s">
        <v>1501</v>
      </c>
      <c r="F99" s="538"/>
      <c r="G99" s="538"/>
      <c r="H99" s="538"/>
      <c r="I99" s="538"/>
      <c r="J99" s="538"/>
      <c r="K99" s="538"/>
      <c r="L99" s="538"/>
      <c r="M99" s="538"/>
      <c r="N99" s="538"/>
      <c r="O99" s="538"/>
      <c r="P99" s="538"/>
      <c r="Q99" s="553"/>
      <c r="R99" s="555"/>
      <c r="S99" s="427"/>
      <c r="T99" s="427"/>
      <c r="U99" s="427"/>
      <c r="V99" s="427"/>
      <c r="W99" s="427"/>
      <c r="X99" s="427"/>
      <c r="Y99" s="427"/>
      <c r="Z99" s="556"/>
      <c r="AA99" s="427"/>
    </row>
    <row r="100" ht="12.75" customHeight="1">
      <c r="A100" s="538"/>
      <c r="B100" s="538"/>
      <c r="C100" s="538"/>
      <c r="D100" s="538">
        <v>3.0</v>
      </c>
      <c r="E100" s="553" t="s">
        <v>1502</v>
      </c>
      <c r="F100" s="538"/>
      <c r="G100" s="538"/>
      <c r="H100" s="538"/>
      <c r="I100" s="538"/>
      <c r="J100" s="538"/>
      <c r="K100" s="538"/>
      <c r="L100" s="538"/>
      <c r="M100" s="538"/>
      <c r="N100" s="538"/>
      <c r="O100" s="538"/>
      <c r="P100" s="538"/>
      <c r="Q100" s="553"/>
      <c r="R100" s="555"/>
      <c r="S100" s="427"/>
      <c r="T100" s="427"/>
      <c r="U100" s="427"/>
      <c r="V100" s="427"/>
      <c r="W100" s="427"/>
      <c r="X100" s="427"/>
      <c r="Y100" s="427"/>
      <c r="Z100" s="556"/>
      <c r="AA100" s="427"/>
    </row>
    <row r="101" ht="12.75" customHeight="1">
      <c r="A101" s="538"/>
      <c r="B101" s="538"/>
      <c r="C101" s="538"/>
      <c r="D101" s="538">
        <v>4.0</v>
      </c>
      <c r="E101" s="553" t="s">
        <v>1503</v>
      </c>
      <c r="F101" s="538"/>
      <c r="G101" s="538"/>
      <c r="H101" s="538"/>
      <c r="I101" s="538"/>
      <c r="J101" s="538"/>
      <c r="K101" s="538"/>
      <c r="L101" s="538"/>
      <c r="M101" s="538"/>
      <c r="N101" s="538"/>
      <c r="O101" s="538"/>
      <c r="P101" s="538"/>
      <c r="Q101" s="553"/>
      <c r="R101" s="555"/>
      <c r="S101" s="427"/>
      <c r="T101" s="427"/>
      <c r="U101" s="427"/>
      <c r="V101" s="427"/>
      <c r="W101" s="427"/>
      <c r="X101" s="427"/>
      <c r="Y101" s="427"/>
      <c r="Z101" s="556"/>
      <c r="AA101" s="427"/>
    </row>
    <row r="102" ht="12.75" customHeight="1">
      <c r="A102" s="538"/>
      <c r="B102" s="538"/>
      <c r="C102" s="538"/>
      <c r="D102" s="538">
        <v>5.0</v>
      </c>
      <c r="E102" s="553" t="s">
        <v>1504</v>
      </c>
      <c r="F102" s="538"/>
      <c r="G102" s="538"/>
      <c r="H102" s="538"/>
      <c r="I102" s="538"/>
      <c r="J102" s="538"/>
      <c r="K102" s="538"/>
      <c r="L102" s="538"/>
      <c r="M102" s="538"/>
      <c r="N102" s="538"/>
      <c r="O102" s="538"/>
      <c r="P102" s="538"/>
      <c r="Q102" s="553"/>
      <c r="R102" s="555"/>
      <c r="S102" s="427"/>
      <c r="T102" s="427"/>
      <c r="U102" s="427"/>
      <c r="V102" s="427"/>
      <c r="W102" s="427"/>
      <c r="X102" s="427"/>
      <c r="Y102" s="427"/>
      <c r="Z102" s="556"/>
      <c r="AA102" s="427"/>
    </row>
    <row r="103" ht="12.75" customHeight="1">
      <c r="A103" s="538"/>
      <c r="B103" s="538"/>
      <c r="C103" s="538"/>
      <c r="D103" s="538">
        <v>6.0</v>
      </c>
      <c r="E103" s="553" t="s">
        <v>1505</v>
      </c>
      <c r="F103" s="538"/>
      <c r="G103" s="538"/>
      <c r="H103" s="538"/>
      <c r="I103" s="538"/>
      <c r="J103" s="538"/>
      <c r="K103" s="538"/>
      <c r="L103" s="538"/>
      <c r="M103" s="538"/>
      <c r="N103" s="538"/>
      <c r="O103" s="538"/>
      <c r="P103" s="538"/>
      <c r="Q103" s="553"/>
      <c r="R103" s="555"/>
      <c r="S103" s="427"/>
      <c r="T103" s="427"/>
      <c r="U103" s="427"/>
      <c r="V103" s="427"/>
      <c r="W103" s="427"/>
      <c r="X103" s="427"/>
      <c r="Y103" s="427"/>
      <c r="Z103" s="556"/>
      <c r="AA103" s="427"/>
    </row>
    <row r="104" ht="12.75" customHeight="1">
      <c r="A104" s="538"/>
      <c r="B104" s="538"/>
      <c r="C104" s="538"/>
      <c r="D104" s="538">
        <v>7.0</v>
      </c>
      <c r="E104" s="553" t="s">
        <v>1506</v>
      </c>
      <c r="F104" s="538"/>
      <c r="G104" s="538"/>
      <c r="H104" s="538"/>
      <c r="I104" s="538"/>
      <c r="J104" s="538"/>
      <c r="K104" s="538"/>
      <c r="L104" s="538"/>
      <c r="M104" s="538"/>
      <c r="N104" s="538"/>
      <c r="O104" s="538"/>
      <c r="P104" s="538"/>
      <c r="Q104" s="553"/>
      <c r="R104" s="555"/>
      <c r="S104" s="427"/>
      <c r="T104" s="427"/>
      <c r="U104" s="427"/>
      <c r="V104" s="427"/>
      <c r="W104" s="427"/>
      <c r="X104" s="427"/>
      <c r="Y104" s="427"/>
      <c r="Z104" s="556"/>
      <c r="AA104" s="427"/>
    </row>
    <row r="105" ht="12.75" customHeight="1">
      <c r="A105" s="557"/>
      <c r="B105" s="557"/>
      <c r="C105" s="557"/>
      <c r="D105" s="557"/>
      <c r="E105" s="571" t="s">
        <v>1507</v>
      </c>
      <c r="F105" s="558">
        <v>6.0</v>
      </c>
      <c r="G105" s="538"/>
      <c r="H105" s="558"/>
      <c r="I105" s="558"/>
      <c r="J105" s="558"/>
      <c r="K105" s="538"/>
      <c r="L105" s="538"/>
      <c r="M105" s="538"/>
      <c r="N105" s="538"/>
      <c r="O105" s="538"/>
      <c r="P105" s="538"/>
      <c r="Q105" s="553"/>
      <c r="R105" s="555"/>
      <c r="S105" s="427"/>
      <c r="T105" s="427"/>
      <c r="U105" s="427"/>
      <c r="V105" s="427"/>
      <c r="W105" s="427"/>
      <c r="X105" s="427"/>
      <c r="Y105" s="427"/>
      <c r="Z105" s="556"/>
      <c r="AA105" s="427"/>
    </row>
    <row r="106" ht="12.75" customHeight="1">
      <c r="A106" s="538"/>
      <c r="B106" s="538"/>
      <c r="C106" s="538"/>
      <c r="D106" s="538">
        <v>1.0</v>
      </c>
      <c r="E106" s="553" t="s">
        <v>1500</v>
      </c>
      <c r="F106" s="538"/>
      <c r="G106" s="538"/>
      <c r="H106" s="538"/>
      <c r="I106" s="538"/>
      <c r="J106" s="538"/>
      <c r="K106" s="538"/>
      <c r="L106" s="538"/>
      <c r="M106" s="538"/>
      <c r="N106" s="538"/>
      <c r="O106" s="538"/>
      <c r="P106" s="538"/>
      <c r="Q106" s="553"/>
      <c r="R106" s="555"/>
      <c r="S106" s="427"/>
      <c r="T106" s="427"/>
      <c r="U106" s="427"/>
      <c r="V106" s="427"/>
      <c r="W106" s="427"/>
      <c r="X106" s="427"/>
      <c r="Y106" s="427"/>
      <c r="Z106" s="556"/>
      <c r="AA106" s="427"/>
    </row>
    <row r="107" ht="12.75" customHeight="1">
      <c r="A107" s="538"/>
      <c r="B107" s="538"/>
      <c r="C107" s="538"/>
      <c r="D107" s="538">
        <v>2.0</v>
      </c>
      <c r="E107" s="553" t="s">
        <v>1501</v>
      </c>
      <c r="F107" s="538"/>
      <c r="G107" s="538"/>
      <c r="H107" s="538"/>
      <c r="I107" s="538"/>
      <c r="J107" s="538"/>
      <c r="K107" s="538"/>
      <c r="L107" s="538"/>
      <c r="M107" s="538"/>
      <c r="N107" s="538"/>
      <c r="O107" s="538"/>
      <c r="P107" s="538"/>
      <c r="Q107" s="553"/>
      <c r="R107" s="555"/>
      <c r="S107" s="427"/>
      <c r="T107" s="427"/>
      <c r="U107" s="427"/>
      <c r="V107" s="427"/>
      <c r="W107" s="427"/>
      <c r="X107" s="427"/>
      <c r="Y107" s="427"/>
      <c r="Z107" s="556"/>
      <c r="AA107" s="427"/>
    </row>
    <row r="108" ht="12.75" customHeight="1">
      <c r="A108" s="538"/>
      <c r="B108" s="538"/>
      <c r="C108" s="538"/>
      <c r="D108" s="538">
        <v>3.0</v>
      </c>
      <c r="E108" s="553" t="s">
        <v>1502</v>
      </c>
      <c r="F108" s="538"/>
      <c r="G108" s="538"/>
      <c r="H108" s="538"/>
      <c r="I108" s="538"/>
      <c r="J108" s="538"/>
      <c r="K108" s="538"/>
      <c r="L108" s="538"/>
      <c r="M108" s="538"/>
      <c r="N108" s="538"/>
      <c r="O108" s="538"/>
      <c r="P108" s="538"/>
      <c r="Q108" s="553"/>
      <c r="R108" s="555"/>
      <c r="S108" s="427"/>
      <c r="T108" s="427"/>
      <c r="U108" s="427"/>
      <c r="V108" s="427"/>
      <c r="W108" s="427"/>
      <c r="X108" s="427"/>
      <c r="Y108" s="427"/>
      <c r="Z108" s="556"/>
      <c r="AA108" s="427"/>
    </row>
    <row r="109" ht="12.75" customHeight="1">
      <c r="A109" s="538"/>
      <c r="B109" s="538"/>
      <c r="C109" s="538"/>
      <c r="D109" s="538">
        <v>4.0</v>
      </c>
      <c r="E109" s="553" t="s">
        <v>1505</v>
      </c>
      <c r="F109" s="538"/>
      <c r="G109" s="538"/>
      <c r="H109" s="538"/>
      <c r="I109" s="538"/>
      <c r="J109" s="538"/>
      <c r="K109" s="538"/>
      <c r="L109" s="538"/>
      <c r="M109" s="538"/>
      <c r="N109" s="538"/>
      <c r="O109" s="538"/>
      <c r="P109" s="538"/>
      <c r="Q109" s="553"/>
      <c r="R109" s="555"/>
      <c r="S109" s="427"/>
      <c r="T109" s="427"/>
      <c r="U109" s="427"/>
      <c r="V109" s="427"/>
      <c r="W109" s="427"/>
      <c r="X109" s="427"/>
      <c r="Y109" s="427"/>
      <c r="Z109" s="556"/>
      <c r="AA109" s="427"/>
    </row>
    <row r="110" ht="12.75" customHeight="1">
      <c r="A110" s="538"/>
      <c r="B110" s="538"/>
      <c r="C110" s="538"/>
      <c r="D110" s="538">
        <v>5.0</v>
      </c>
      <c r="E110" s="553" t="s">
        <v>1508</v>
      </c>
      <c r="F110" s="538"/>
      <c r="G110" s="538"/>
      <c r="H110" s="538"/>
      <c r="I110" s="538"/>
      <c r="J110" s="538"/>
      <c r="K110" s="538"/>
      <c r="L110" s="538"/>
      <c r="M110" s="538"/>
      <c r="N110" s="538"/>
      <c r="O110" s="538"/>
      <c r="P110" s="538"/>
      <c r="Q110" s="553"/>
      <c r="R110" s="555"/>
      <c r="S110" s="427"/>
      <c r="T110" s="427"/>
      <c r="U110" s="427"/>
      <c r="V110" s="427"/>
      <c r="W110" s="427"/>
      <c r="X110" s="427"/>
      <c r="Y110" s="427"/>
      <c r="Z110" s="556"/>
      <c r="AA110" s="427"/>
    </row>
    <row r="111" ht="12.75" customHeight="1">
      <c r="A111" s="538"/>
      <c r="B111" s="538"/>
      <c r="C111" s="538"/>
      <c r="D111" s="538">
        <v>6.0</v>
      </c>
      <c r="E111" s="553" t="s">
        <v>1506</v>
      </c>
      <c r="F111" s="538"/>
      <c r="G111" s="538"/>
      <c r="H111" s="538"/>
      <c r="I111" s="538"/>
      <c r="J111" s="538"/>
      <c r="K111" s="538"/>
      <c r="L111" s="538"/>
      <c r="M111" s="538"/>
      <c r="N111" s="538"/>
      <c r="O111" s="538"/>
      <c r="P111" s="538"/>
      <c r="Q111" s="553"/>
      <c r="R111" s="555"/>
      <c r="S111" s="427"/>
      <c r="T111" s="427"/>
      <c r="U111" s="427"/>
      <c r="V111" s="427"/>
      <c r="W111" s="427"/>
      <c r="X111" s="427"/>
      <c r="Y111" s="427"/>
      <c r="Z111" s="556"/>
      <c r="AA111" s="427"/>
    </row>
    <row r="112" ht="12.75" customHeight="1">
      <c r="A112" s="559"/>
      <c r="B112" s="559"/>
      <c r="C112" s="559"/>
      <c r="D112" s="559"/>
      <c r="E112" s="554" t="s">
        <v>1437</v>
      </c>
      <c r="F112" s="559"/>
      <c r="G112" s="560"/>
      <c r="H112" s="560"/>
      <c r="I112" s="560"/>
      <c r="J112" s="560"/>
      <c r="K112" s="560"/>
      <c r="L112" s="560">
        <f>ROUNDUP(SUM(L96:L111)*15%,0)</f>
        <v>25</v>
      </c>
      <c r="M112" s="559"/>
      <c r="N112" s="559"/>
      <c r="O112" s="559"/>
      <c r="P112" s="559"/>
      <c r="Q112" s="561"/>
      <c r="R112" s="562"/>
      <c r="S112" s="427"/>
      <c r="T112" s="427"/>
      <c r="U112" s="427"/>
      <c r="V112" s="427"/>
      <c r="W112" s="427"/>
      <c r="X112" s="427"/>
      <c r="Y112" s="427"/>
      <c r="Z112" s="556"/>
      <c r="AA112" s="427"/>
    </row>
    <row r="113" ht="12.75" customHeight="1">
      <c r="A113" s="564"/>
      <c r="B113" s="564"/>
      <c r="C113" s="564"/>
      <c r="D113" s="564"/>
      <c r="E113" s="563" t="s">
        <v>1438</v>
      </c>
      <c r="F113" s="564"/>
      <c r="G113" s="565">
        <f>SUM(G96:G112)</f>
        <v>0</v>
      </c>
      <c r="H113" s="565"/>
      <c r="I113" s="565"/>
      <c r="J113" s="565"/>
      <c r="K113" s="565"/>
      <c r="L113" s="565">
        <f>SUM(L96:L111)+L112</f>
        <v>187</v>
      </c>
      <c r="M113" s="564"/>
      <c r="N113" s="564"/>
      <c r="O113" s="564"/>
      <c r="P113" s="564"/>
      <c r="Q113" s="566"/>
      <c r="R113" s="567"/>
      <c r="S113" s="427"/>
      <c r="T113" s="427"/>
      <c r="U113" s="427"/>
      <c r="V113" s="427"/>
      <c r="W113" s="427"/>
      <c r="X113" s="427"/>
      <c r="Y113" s="427"/>
      <c r="Z113" s="556"/>
      <c r="AA113" s="427"/>
    </row>
    <row r="114" ht="12.75" customHeight="1">
      <c r="A114" s="568"/>
      <c r="B114" s="568"/>
      <c r="C114" s="568"/>
      <c r="D114" s="568"/>
      <c r="E114" s="574"/>
      <c r="F114" s="568"/>
      <c r="G114" s="568"/>
      <c r="H114" s="568"/>
      <c r="I114" s="568"/>
      <c r="J114" s="568"/>
      <c r="K114" s="568"/>
      <c r="L114" s="568"/>
      <c r="M114" s="568"/>
      <c r="N114" s="568"/>
      <c r="O114" s="568"/>
      <c r="P114" s="568"/>
      <c r="Q114" s="569"/>
      <c r="R114" s="570"/>
      <c r="S114" s="427"/>
      <c r="T114" s="427"/>
      <c r="U114" s="427"/>
      <c r="V114" s="427"/>
      <c r="W114" s="427"/>
      <c r="X114" s="427"/>
      <c r="Y114" s="427"/>
      <c r="Z114" s="556"/>
      <c r="AA114" s="427"/>
    </row>
    <row r="115" ht="12.75" customHeight="1">
      <c r="A115" s="547">
        <v>9.0</v>
      </c>
      <c r="B115" s="547"/>
      <c r="C115" s="547"/>
      <c r="D115" s="547"/>
      <c r="E115" s="548" t="s">
        <v>1509</v>
      </c>
      <c r="F115" s="547"/>
      <c r="G115" s="547"/>
      <c r="H115" s="547"/>
      <c r="I115" s="547"/>
      <c r="J115" s="547"/>
      <c r="K115" s="564"/>
      <c r="L115" s="564"/>
      <c r="M115" s="547"/>
      <c r="N115" s="547"/>
      <c r="O115" s="547"/>
      <c r="P115" s="547"/>
      <c r="Q115" s="549"/>
      <c r="R115" s="550"/>
      <c r="S115" s="427"/>
      <c r="T115" s="427"/>
      <c r="U115" s="427"/>
      <c r="V115" s="427"/>
      <c r="W115" s="427"/>
      <c r="X115" s="427"/>
      <c r="Y115" s="427"/>
      <c r="Z115" s="556"/>
      <c r="AA115" s="427"/>
    </row>
    <row r="116" ht="12.75" customHeight="1">
      <c r="A116" s="538"/>
      <c r="B116" s="538"/>
      <c r="C116" s="538"/>
      <c r="D116" s="538"/>
      <c r="E116" s="554" t="s">
        <v>1510</v>
      </c>
      <c r="F116" s="538">
        <v>36.0</v>
      </c>
      <c r="G116" s="538"/>
      <c r="H116" s="538"/>
      <c r="I116" s="538"/>
      <c r="J116" s="538"/>
      <c r="K116" s="538"/>
      <c r="L116" s="538"/>
      <c r="M116" s="538"/>
      <c r="N116" s="538"/>
      <c r="O116" s="538"/>
      <c r="P116" s="538"/>
      <c r="Q116" s="553"/>
      <c r="R116" s="555"/>
      <c r="S116" s="427"/>
      <c r="T116" s="427"/>
      <c r="U116" s="427"/>
      <c r="V116" s="427"/>
      <c r="W116" s="427"/>
      <c r="X116" s="427"/>
      <c r="Y116" s="427"/>
      <c r="Z116" s="556"/>
      <c r="AA116" s="427"/>
    </row>
    <row r="117" ht="12.75" customHeight="1">
      <c r="A117" s="538"/>
      <c r="B117" s="538"/>
      <c r="C117" s="538"/>
      <c r="D117" s="538"/>
      <c r="E117" s="553" t="s">
        <v>1511</v>
      </c>
      <c r="F117" s="538"/>
      <c r="G117" s="538"/>
      <c r="H117" s="538"/>
      <c r="I117" s="538">
        <f>F116</f>
        <v>36</v>
      </c>
      <c r="J117" s="538"/>
      <c r="K117" s="538"/>
      <c r="L117" s="538"/>
      <c r="M117" s="538"/>
      <c r="N117" s="538"/>
      <c r="O117" s="538"/>
      <c r="P117" s="538"/>
      <c r="Q117" s="553"/>
      <c r="R117" s="555" t="s">
        <v>1415</v>
      </c>
      <c r="S117" s="427"/>
      <c r="T117" s="427"/>
      <c r="U117" s="427"/>
      <c r="V117" s="427"/>
      <c r="W117" s="427"/>
      <c r="X117" s="427"/>
      <c r="Y117" s="427"/>
      <c r="Z117" s="556"/>
      <c r="AA117" s="427"/>
    </row>
    <row r="118" ht="12.75" customHeight="1">
      <c r="A118" s="559"/>
      <c r="B118" s="559"/>
      <c r="C118" s="559"/>
      <c r="D118" s="559"/>
      <c r="E118" s="554" t="s">
        <v>1437</v>
      </c>
      <c r="F118" s="559"/>
      <c r="G118" s="559">
        <f t="shared" ref="G118:J118" si="13">ROUNDUP(SUM(G117)*15%,0)</f>
        <v>0</v>
      </c>
      <c r="H118" s="559">
        <f t="shared" si="13"/>
        <v>0</v>
      </c>
      <c r="I118" s="559">
        <f t="shared" si="13"/>
        <v>6</v>
      </c>
      <c r="J118" s="559">
        <f t="shared" si="13"/>
        <v>0</v>
      </c>
      <c r="K118" s="559"/>
      <c r="L118" s="559"/>
      <c r="M118" s="559"/>
      <c r="N118" s="559"/>
      <c r="O118" s="559"/>
      <c r="P118" s="559"/>
      <c r="Q118" s="561"/>
      <c r="R118" s="562"/>
      <c r="S118" s="427"/>
      <c r="T118" s="427"/>
      <c r="U118" s="427"/>
      <c r="V118" s="427"/>
      <c r="W118" s="427"/>
      <c r="X118" s="427"/>
      <c r="Y118" s="427"/>
      <c r="Z118" s="556"/>
      <c r="AA118" s="427"/>
    </row>
    <row r="119" ht="12.75" customHeight="1">
      <c r="A119" s="564"/>
      <c r="B119" s="564"/>
      <c r="C119" s="564"/>
      <c r="D119" s="564"/>
      <c r="E119" s="563" t="s">
        <v>1512</v>
      </c>
      <c r="F119" s="564"/>
      <c r="G119" s="564">
        <f t="shared" ref="G119:J119" si="14">SUM(G117)+G118</f>
        <v>0</v>
      </c>
      <c r="H119" s="564">
        <f t="shared" si="14"/>
        <v>0</v>
      </c>
      <c r="I119" s="564">
        <f t="shared" si="14"/>
        <v>42</v>
      </c>
      <c r="J119" s="564">
        <f t="shared" si="14"/>
        <v>0</v>
      </c>
      <c r="K119" s="564"/>
      <c r="L119" s="564"/>
      <c r="M119" s="564"/>
      <c r="N119" s="564"/>
      <c r="O119" s="564"/>
      <c r="P119" s="564"/>
      <c r="Q119" s="566"/>
      <c r="R119" s="567"/>
      <c r="S119" s="427"/>
      <c r="T119" s="427"/>
      <c r="U119" s="427"/>
      <c r="V119" s="427"/>
      <c r="W119" s="427"/>
      <c r="X119" s="427"/>
      <c r="Y119" s="427"/>
      <c r="Z119" s="556"/>
      <c r="AA119" s="427"/>
    </row>
    <row r="120" ht="12.75" customHeight="1">
      <c r="A120" s="568"/>
      <c r="B120" s="568"/>
      <c r="C120" s="568"/>
      <c r="D120" s="568"/>
      <c r="E120" s="574"/>
      <c r="F120" s="568"/>
      <c r="G120" s="568"/>
      <c r="H120" s="568"/>
      <c r="I120" s="568"/>
      <c r="J120" s="568"/>
      <c r="K120" s="568"/>
      <c r="L120" s="568"/>
      <c r="M120" s="568"/>
      <c r="N120" s="568"/>
      <c r="O120" s="568"/>
      <c r="P120" s="568"/>
      <c r="Q120" s="569"/>
      <c r="R120" s="570"/>
      <c r="S120" s="427"/>
      <c r="T120" s="427"/>
      <c r="U120" s="427"/>
      <c r="V120" s="427"/>
      <c r="W120" s="427"/>
      <c r="X120" s="427"/>
      <c r="Y120" s="427"/>
      <c r="Z120" s="556"/>
      <c r="AA120" s="427"/>
    </row>
    <row r="121" ht="12.75" customHeight="1">
      <c r="A121" s="547">
        <v>10.0</v>
      </c>
      <c r="B121" s="547"/>
      <c r="C121" s="547"/>
      <c r="D121" s="547"/>
      <c r="E121" s="548" t="s">
        <v>1513</v>
      </c>
      <c r="F121" s="547"/>
      <c r="G121" s="547"/>
      <c r="H121" s="547"/>
      <c r="I121" s="547"/>
      <c r="J121" s="547"/>
      <c r="K121" s="564"/>
      <c r="L121" s="564"/>
      <c r="M121" s="547"/>
      <c r="N121" s="547"/>
      <c r="O121" s="547"/>
      <c r="P121" s="547"/>
      <c r="Q121" s="549"/>
      <c r="R121" s="550"/>
      <c r="S121" s="427"/>
      <c r="T121" s="427"/>
      <c r="U121" s="427"/>
      <c r="V121" s="427"/>
      <c r="W121" s="427"/>
      <c r="X121" s="427"/>
      <c r="Y121" s="427"/>
      <c r="Z121" s="556"/>
      <c r="AA121" s="427"/>
    </row>
    <row r="122" ht="12.75" customHeight="1">
      <c r="A122" s="538"/>
      <c r="B122" s="538"/>
      <c r="C122" s="538"/>
      <c r="D122" s="538"/>
      <c r="E122" s="554" t="s">
        <v>1514</v>
      </c>
      <c r="F122" s="538">
        <v>1.0</v>
      </c>
      <c r="G122" s="538"/>
      <c r="H122" s="538"/>
      <c r="I122" s="538"/>
      <c r="J122" s="538"/>
      <c r="K122" s="538"/>
      <c r="L122" s="538"/>
      <c r="M122" s="538"/>
      <c r="N122" s="538"/>
      <c r="O122" s="538"/>
      <c r="P122" s="538"/>
      <c r="Q122" s="553"/>
      <c r="R122" s="555"/>
      <c r="S122" s="427"/>
      <c r="T122" s="427"/>
      <c r="U122" s="427"/>
      <c r="V122" s="427"/>
      <c r="W122" s="427"/>
      <c r="X122" s="427"/>
      <c r="Y122" s="427"/>
      <c r="Z122" s="556"/>
      <c r="AA122" s="427"/>
    </row>
    <row r="123" ht="12.75" customHeight="1">
      <c r="A123" s="538"/>
      <c r="B123" s="538"/>
      <c r="C123" s="538"/>
      <c r="D123" s="538"/>
      <c r="E123" s="553" t="s">
        <v>1515</v>
      </c>
      <c r="F123" s="538"/>
      <c r="G123" s="538">
        <f>2*F122</f>
        <v>2</v>
      </c>
      <c r="H123" s="538"/>
      <c r="I123" s="538"/>
      <c r="J123" s="538"/>
      <c r="K123" s="538"/>
      <c r="L123" s="538"/>
      <c r="M123" s="538" t="s">
        <v>1413</v>
      </c>
      <c r="N123" s="538"/>
      <c r="O123" s="538"/>
      <c r="P123" s="538"/>
      <c r="Q123" s="553" t="s">
        <v>1516</v>
      </c>
      <c r="R123" s="555" t="s">
        <v>1415</v>
      </c>
      <c r="S123" s="427"/>
      <c r="T123" s="427"/>
      <c r="U123" s="427"/>
      <c r="V123" s="427"/>
      <c r="W123" s="427"/>
      <c r="X123" s="427"/>
      <c r="Y123" s="427"/>
      <c r="Z123" s="556"/>
      <c r="AA123" s="427"/>
    </row>
    <row r="124" ht="12.75" customHeight="1">
      <c r="A124" s="538"/>
      <c r="B124" s="538"/>
      <c r="C124" s="538"/>
      <c r="D124" s="538"/>
      <c r="E124" s="553" t="s">
        <v>1430</v>
      </c>
      <c r="F124" s="538"/>
      <c r="G124" s="538">
        <f>1*F122</f>
        <v>1</v>
      </c>
      <c r="H124" s="538"/>
      <c r="I124" s="538"/>
      <c r="J124" s="538"/>
      <c r="K124" s="538"/>
      <c r="L124" s="538"/>
      <c r="M124" s="538" t="s">
        <v>1413</v>
      </c>
      <c r="N124" s="538"/>
      <c r="O124" s="538"/>
      <c r="P124" s="538"/>
      <c r="Q124" s="553" t="s">
        <v>1430</v>
      </c>
      <c r="R124" s="555" t="s">
        <v>1415</v>
      </c>
      <c r="S124" s="427"/>
      <c r="T124" s="427"/>
      <c r="U124" s="427"/>
      <c r="V124" s="427"/>
      <c r="W124" s="427"/>
      <c r="X124" s="427"/>
      <c r="Y124" s="427"/>
      <c r="Z124" s="556"/>
      <c r="AA124" s="427"/>
    </row>
    <row r="125" ht="12.75" customHeight="1">
      <c r="A125" s="559"/>
      <c r="B125" s="559"/>
      <c r="C125" s="559"/>
      <c r="D125" s="559"/>
      <c r="E125" s="554" t="s">
        <v>1437</v>
      </c>
      <c r="F125" s="559"/>
      <c r="G125" s="559">
        <f t="shared" ref="G125:J125" si="15">ROUNDUP(SUM(G123:G124)*15%,0)</f>
        <v>1</v>
      </c>
      <c r="H125" s="559">
        <f t="shared" si="15"/>
        <v>0</v>
      </c>
      <c r="I125" s="559">
        <f t="shared" si="15"/>
        <v>0</v>
      </c>
      <c r="J125" s="559">
        <f t="shared" si="15"/>
        <v>0</v>
      </c>
      <c r="K125" s="559"/>
      <c r="L125" s="559"/>
      <c r="M125" s="559"/>
      <c r="N125" s="559"/>
      <c r="O125" s="559"/>
      <c r="P125" s="559"/>
      <c r="Q125" s="561"/>
      <c r="R125" s="562"/>
      <c r="S125" s="427"/>
      <c r="T125" s="427"/>
      <c r="U125" s="427"/>
      <c r="V125" s="427"/>
      <c r="W125" s="427"/>
      <c r="X125" s="427"/>
      <c r="Y125" s="427"/>
      <c r="Z125" s="556"/>
      <c r="AA125" s="427"/>
    </row>
    <row r="126" ht="12.75" customHeight="1">
      <c r="A126" s="564"/>
      <c r="B126" s="564"/>
      <c r="C126" s="564"/>
      <c r="D126" s="564"/>
      <c r="E126" s="563" t="s">
        <v>1512</v>
      </c>
      <c r="F126" s="564"/>
      <c r="G126" s="564">
        <f t="shared" ref="G126:J126" si="16">SUM(G123:G124)+G125</f>
        <v>4</v>
      </c>
      <c r="H126" s="564">
        <f t="shared" si="16"/>
        <v>0</v>
      </c>
      <c r="I126" s="564">
        <f t="shared" si="16"/>
        <v>0</v>
      </c>
      <c r="J126" s="564">
        <f t="shared" si="16"/>
        <v>0</v>
      </c>
      <c r="K126" s="564"/>
      <c r="L126" s="564"/>
      <c r="M126" s="564"/>
      <c r="N126" s="564"/>
      <c r="O126" s="564"/>
      <c r="P126" s="564"/>
      <c r="Q126" s="566"/>
      <c r="R126" s="567"/>
      <c r="S126" s="427"/>
      <c r="T126" s="427"/>
      <c r="U126" s="427"/>
      <c r="V126" s="427"/>
      <c r="W126" s="427"/>
      <c r="X126" s="427"/>
      <c r="Y126" s="427"/>
      <c r="Z126" s="556"/>
      <c r="AA126" s="427"/>
    </row>
    <row r="127" ht="12.75" customHeight="1">
      <c r="A127" s="568"/>
      <c r="B127" s="568"/>
      <c r="C127" s="568"/>
      <c r="D127" s="568"/>
      <c r="E127" s="574"/>
      <c r="F127" s="568"/>
      <c r="G127" s="568"/>
      <c r="H127" s="568"/>
      <c r="I127" s="568"/>
      <c r="J127" s="568"/>
      <c r="K127" s="568"/>
      <c r="L127" s="568"/>
      <c r="M127" s="568"/>
      <c r="N127" s="568"/>
      <c r="O127" s="568"/>
      <c r="P127" s="568"/>
      <c r="Q127" s="569"/>
      <c r="R127" s="570"/>
      <c r="S127" s="427"/>
      <c r="T127" s="427"/>
      <c r="U127" s="427"/>
      <c r="V127" s="427"/>
      <c r="W127" s="427"/>
      <c r="X127" s="427"/>
      <c r="Y127" s="427"/>
      <c r="Z127" s="556"/>
      <c r="AA127" s="427"/>
    </row>
    <row r="128" ht="12.75" customHeight="1">
      <c r="A128" s="547">
        <v>11.0</v>
      </c>
      <c r="B128" s="547"/>
      <c r="C128" s="547"/>
      <c r="D128" s="547"/>
      <c r="E128" s="548" t="s">
        <v>1517</v>
      </c>
      <c r="F128" s="547"/>
      <c r="G128" s="547"/>
      <c r="H128" s="547"/>
      <c r="I128" s="547"/>
      <c r="J128" s="547"/>
      <c r="K128" s="564"/>
      <c r="L128" s="564"/>
      <c r="M128" s="547"/>
      <c r="N128" s="547"/>
      <c r="O128" s="547"/>
      <c r="P128" s="547"/>
      <c r="Q128" s="549"/>
      <c r="R128" s="550"/>
      <c r="S128" s="427"/>
      <c r="T128" s="427"/>
      <c r="U128" s="427"/>
      <c r="V128" s="427"/>
      <c r="W128" s="427"/>
      <c r="X128" s="427"/>
      <c r="Y128" s="427"/>
      <c r="Z128" s="556"/>
      <c r="AA128" s="427"/>
    </row>
    <row r="129" ht="12.75" customHeight="1">
      <c r="A129" s="538"/>
      <c r="B129" s="538"/>
      <c r="C129" s="538"/>
      <c r="D129" s="538"/>
      <c r="E129" s="554" t="s">
        <v>1510</v>
      </c>
      <c r="F129" s="538">
        <v>6.0</v>
      </c>
      <c r="G129" s="538"/>
      <c r="H129" s="538"/>
      <c r="I129" s="538"/>
      <c r="J129" s="538"/>
      <c r="K129" s="538"/>
      <c r="L129" s="538"/>
      <c r="M129" s="538"/>
      <c r="N129" s="538"/>
      <c r="O129" s="538"/>
      <c r="P129" s="538"/>
      <c r="Q129" s="553"/>
      <c r="R129" s="555"/>
      <c r="S129" s="427"/>
      <c r="T129" s="427"/>
      <c r="U129" s="427"/>
      <c r="V129" s="427"/>
      <c r="W129" s="427"/>
      <c r="X129" s="427"/>
      <c r="Y129" s="427"/>
      <c r="Z129" s="556"/>
      <c r="AA129" s="427"/>
    </row>
    <row r="130" ht="12.75" customHeight="1">
      <c r="A130" s="538"/>
      <c r="B130" s="538"/>
      <c r="C130" s="538"/>
      <c r="D130" s="538"/>
      <c r="E130" s="553" t="s">
        <v>1518</v>
      </c>
      <c r="F130" s="538"/>
      <c r="G130" s="538">
        <f>2*F129</f>
        <v>12</v>
      </c>
      <c r="H130" s="538"/>
      <c r="I130" s="538"/>
      <c r="J130" s="538"/>
      <c r="K130" s="538"/>
      <c r="L130" s="538"/>
      <c r="M130" s="538" t="s">
        <v>1413</v>
      </c>
      <c r="N130" s="538"/>
      <c r="O130" s="538" t="s">
        <v>1413</v>
      </c>
      <c r="P130" s="538" t="s">
        <v>1413</v>
      </c>
      <c r="Q130" s="553" t="s">
        <v>1519</v>
      </c>
      <c r="R130" s="555" t="s">
        <v>1415</v>
      </c>
      <c r="S130" s="427"/>
      <c r="T130" s="427"/>
      <c r="U130" s="427"/>
      <c r="V130" s="427"/>
      <c r="W130" s="427"/>
      <c r="X130" s="427"/>
      <c r="Y130" s="427"/>
      <c r="Z130" s="556"/>
      <c r="AA130" s="427"/>
    </row>
    <row r="131" ht="12.75" customHeight="1">
      <c r="A131" s="559"/>
      <c r="B131" s="559"/>
      <c r="C131" s="559"/>
      <c r="D131" s="559"/>
      <c r="E131" s="554" t="s">
        <v>1437</v>
      </c>
      <c r="F131" s="559"/>
      <c r="G131" s="559">
        <f t="shared" ref="G131:J131" si="17">ROUNDUP(SUM(G130)*15%,0)</f>
        <v>2</v>
      </c>
      <c r="H131" s="559">
        <f t="shared" si="17"/>
        <v>0</v>
      </c>
      <c r="I131" s="559">
        <f t="shared" si="17"/>
        <v>0</v>
      </c>
      <c r="J131" s="559">
        <f t="shared" si="17"/>
        <v>0</v>
      </c>
      <c r="K131" s="559"/>
      <c r="L131" s="559"/>
      <c r="M131" s="559"/>
      <c r="N131" s="559"/>
      <c r="O131" s="559"/>
      <c r="P131" s="559"/>
      <c r="Q131" s="561"/>
      <c r="R131" s="562"/>
      <c r="S131" s="427"/>
      <c r="T131" s="427"/>
      <c r="U131" s="427"/>
      <c r="V131" s="427"/>
      <c r="W131" s="427"/>
      <c r="X131" s="427"/>
      <c r="Y131" s="427"/>
      <c r="Z131" s="556"/>
      <c r="AA131" s="427"/>
    </row>
    <row r="132" ht="12.75" customHeight="1">
      <c r="A132" s="564"/>
      <c r="B132" s="564"/>
      <c r="C132" s="564"/>
      <c r="D132" s="564"/>
      <c r="E132" s="563" t="s">
        <v>1512</v>
      </c>
      <c r="F132" s="564"/>
      <c r="G132" s="564">
        <f t="shared" ref="G132:J132" si="18">SUM(G130)+G131</f>
        <v>14</v>
      </c>
      <c r="H132" s="564">
        <f t="shared" si="18"/>
        <v>0</v>
      </c>
      <c r="I132" s="564">
        <f t="shared" si="18"/>
        <v>0</v>
      </c>
      <c r="J132" s="564">
        <f t="shared" si="18"/>
        <v>0</v>
      </c>
      <c r="K132" s="564"/>
      <c r="L132" s="564"/>
      <c r="M132" s="564"/>
      <c r="N132" s="564"/>
      <c r="O132" s="564"/>
      <c r="P132" s="564"/>
      <c r="Q132" s="566"/>
      <c r="R132" s="567"/>
      <c r="S132" s="540"/>
      <c r="T132" s="540"/>
      <c r="U132" s="540"/>
      <c r="V132" s="540"/>
      <c r="W132" s="540"/>
      <c r="X132" s="540"/>
      <c r="Y132" s="540"/>
      <c r="Z132" s="556"/>
      <c r="AA132" s="427"/>
    </row>
    <row r="133" ht="12.75" customHeight="1">
      <c r="A133" s="568"/>
      <c r="B133" s="568"/>
      <c r="C133" s="568"/>
      <c r="D133" s="568"/>
      <c r="E133" s="574"/>
      <c r="F133" s="568"/>
      <c r="G133" s="568"/>
      <c r="H133" s="568"/>
      <c r="I133" s="568"/>
      <c r="J133" s="568"/>
      <c r="K133" s="568"/>
      <c r="L133" s="568"/>
      <c r="M133" s="568"/>
      <c r="N133" s="568"/>
      <c r="O133" s="568"/>
      <c r="P133" s="568"/>
      <c r="Q133" s="569"/>
      <c r="R133" s="570"/>
      <c r="S133" s="427"/>
      <c r="T133" s="427"/>
      <c r="U133" s="427"/>
      <c r="V133" s="427"/>
      <c r="W133" s="427"/>
      <c r="X133" s="427"/>
      <c r="Y133" s="427"/>
      <c r="Z133" s="556"/>
      <c r="AA133" s="427"/>
    </row>
    <row r="134" ht="12.75" customHeight="1">
      <c r="A134" s="415"/>
      <c r="B134" s="415"/>
      <c r="C134" s="415"/>
      <c r="D134" s="415"/>
      <c r="E134" s="571"/>
      <c r="F134" s="415"/>
      <c r="G134" s="415"/>
      <c r="H134" s="415"/>
      <c r="I134" s="415"/>
      <c r="J134" s="415"/>
      <c r="K134" s="415"/>
      <c r="L134" s="415"/>
      <c r="M134" s="415"/>
      <c r="N134" s="415"/>
      <c r="O134" s="415"/>
      <c r="P134" s="415"/>
      <c r="Q134" s="553"/>
      <c r="R134" s="539"/>
      <c r="S134" s="575"/>
      <c r="T134" s="575"/>
      <c r="U134" s="575"/>
      <c r="V134" s="575"/>
      <c r="W134" s="575"/>
      <c r="X134" s="575"/>
      <c r="Y134" s="575"/>
      <c r="Z134" s="556"/>
      <c r="AA134" s="427"/>
    </row>
    <row r="135" ht="12.75" customHeight="1">
      <c r="A135" s="564"/>
      <c r="B135" s="564"/>
      <c r="C135" s="564"/>
      <c r="D135" s="564"/>
      <c r="E135" s="563" t="s">
        <v>1520</v>
      </c>
      <c r="F135" s="564"/>
      <c r="G135" s="565">
        <f t="shared" ref="G135:N135" si="19">G17+G29+G46+G59+G67+G85+G93+G113+G119+G126+G132+G75</f>
        <v>128</v>
      </c>
      <c r="H135" s="565">
        <f t="shared" si="19"/>
        <v>14</v>
      </c>
      <c r="I135" s="565">
        <f t="shared" si="19"/>
        <v>151</v>
      </c>
      <c r="J135" s="565">
        <f t="shared" si="19"/>
        <v>9</v>
      </c>
      <c r="K135" s="565">
        <f t="shared" si="19"/>
        <v>0</v>
      </c>
      <c r="L135" s="565">
        <f t="shared" si="19"/>
        <v>1096</v>
      </c>
      <c r="M135" s="565">
        <f t="shared" si="19"/>
        <v>0</v>
      </c>
      <c r="N135" s="565">
        <f t="shared" si="19"/>
        <v>0</v>
      </c>
      <c r="O135" s="564"/>
      <c r="P135" s="564"/>
      <c r="Q135" s="566"/>
      <c r="R135" s="567"/>
      <c r="S135" s="567">
        <f t="shared" ref="S135:W135" si="20">SUM(S5:S134)</f>
        <v>43</v>
      </c>
      <c r="T135" s="567">
        <f t="shared" si="20"/>
        <v>18</v>
      </c>
      <c r="U135" s="567">
        <f t="shared" si="20"/>
        <v>14</v>
      </c>
      <c r="V135" s="567">
        <f t="shared" si="20"/>
        <v>12</v>
      </c>
      <c r="W135" s="567">
        <f t="shared" si="20"/>
        <v>12</v>
      </c>
      <c r="X135" s="567"/>
      <c r="Y135" s="567">
        <f>SUM(Y5:Y134)</f>
        <v>6</v>
      </c>
      <c r="Z135" s="567"/>
      <c r="AA135" s="564">
        <f>SUM(AA5:AA134)</f>
        <v>10</v>
      </c>
    </row>
    <row r="136" ht="12.75" customHeight="1">
      <c r="A136" s="540"/>
      <c r="B136" s="540"/>
      <c r="C136" s="540"/>
      <c r="D136" s="540"/>
      <c r="E136" s="540"/>
      <c r="F136" s="540"/>
      <c r="G136" s="540"/>
      <c r="H136" s="540"/>
      <c r="I136" s="540"/>
      <c r="J136" s="540"/>
      <c r="K136" s="540"/>
      <c r="L136" s="540"/>
      <c r="M136" s="540"/>
      <c r="N136" s="540"/>
      <c r="O136" s="540"/>
      <c r="P136" s="540"/>
      <c r="Q136" s="540"/>
      <c r="R136" s="540"/>
      <c r="S136" s="540"/>
      <c r="T136" s="540"/>
      <c r="U136" s="540"/>
      <c r="V136" s="540"/>
      <c r="W136" s="540"/>
      <c r="X136" s="540"/>
      <c r="Y136" s="540"/>
      <c r="Z136" s="540"/>
      <c r="AA136" s="540"/>
    </row>
    <row r="137" ht="12.75" customHeight="1">
      <c r="A137" s="540"/>
      <c r="B137" s="540"/>
      <c r="C137" s="540"/>
      <c r="D137" s="540"/>
      <c r="E137" s="540"/>
      <c r="F137" s="540"/>
      <c r="G137" s="540"/>
      <c r="H137" s="540"/>
      <c r="I137" s="540"/>
      <c r="J137" s="540"/>
      <c r="K137" s="540"/>
      <c r="L137" s="540"/>
      <c r="M137" s="540"/>
      <c r="N137" s="540"/>
      <c r="O137" s="540"/>
      <c r="P137" s="540"/>
      <c r="Q137" s="540"/>
      <c r="R137" s="540"/>
      <c r="S137" s="540"/>
      <c r="T137" s="540"/>
      <c r="U137" s="540"/>
      <c r="V137" s="540"/>
      <c r="W137" s="540"/>
      <c r="X137" s="540"/>
      <c r="Y137" s="540"/>
      <c r="Z137" s="540"/>
      <c r="AA137" s="540"/>
    </row>
    <row r="138" ht="12.75" customHeight="1">
      <c r="A138" s="540"/>
      <c r="B138" s="540"/>
      <c r="C138" s="540"/>
      <c r="D138" s="540"/>
      <c r="E138" s="540"/>
      <c r="F138" s="540"/>
      <c r="G138" s="540"/>
      <c r="H138" s="540"/>
      <c r="I138" s="540"/>
      <c r="J138" s="540"/>
      <c r="K138" s="540"/>
      <c r="L138" s="540"/>
      <c r="M138" s="540"/>
      <c r="N138" s="540"/>
      <c r="O138" s="540"/>
      <c r="P138" s="540"/>
      <c r="Q138" s="540"/>
      <c r="R138" s="540"/>
      <c r="S138" s="540"/>
      <c r="T138" s="540"/>
      <c r="U138" s="540"/>
      <c r="V138" s="540"/>
      <c r="W138" s="540"/>
      <c r="X138" s="540"/>
      <c r="Y138" s="540"/>
      <c r="Z138" s="540"/>
      <c r="AA138" s="540"/>
    </row>
    <row r="139" ht="12.75" customHeight="1">
      <c r="A139" s="540"/>
      <c r="B139" s="540"/>
      <c r="C139" s="540"/>
      <c r="D139" s="540"/>
      <c r="E139" s="540"/>
      <c r="F139" s="540"/>
      <c r="G139" s="540"/>
      <c r="H139" s="540"/>
      <c r="I139" s="540"/>
      <c r="J139" s="540"/>
      <c r="K139" s="540"/>
      <c r="L139" s="540"/>
      <c r="M139" s="540"/>
      <c r="N139" s="540"/>
      <c r="O139" s="540"/>
      <c r="P139" s="540"/>
      <c r="Q139" s="540"/>
      <c r="R139" s="540"/>
      <c r="S139" s="540"/>
      <c r="T139" s="540"/>
      <c r="U139" s="540"/>
      <c r="V139" s="540"/>
      <c r="W139" s="540"/>
      <c r="X139" s="540"/>
      <c r="Y139" s="540"/>
      <c r="Z139" s="540"/>
      <c r="AA139" s="540"/>
    </row>
    <row r="140" ht="12.75" customHeight="1">
      <c r="A140" s="540"/>
      <c r="B140" s="540"/>
      <c r="C140" s="540"/>
      <c r="D140" s="540"/>
      <c r="E140" s="540"/>
      <c r="F140" s="540"/>
      <c r="G140" s="540"/>
      <c r="H140" s="540"/>
      <c r="I140" s="540"/>
      <c r="J140" s="540"/>
      <c r="K140" s="540"/>
      <c r="L140" s="540"/>
      <c r="M140" s="540"/>
      <c r="N140" s="540"/>
      <c r="O140" s="540"/>
      <c r="P140" s="540"/>
      <c r="Q140" s="540"/>
      <c r="R140" s="540"/>
      <c r="S140" s="540"/>
      <c r="T140" s="540"/>
      <c r="U140" s="540"/>
      <c r="V140" s="540"/>
      <c r="W140" s="540"/>
      <c r="X140" s="540"/>
      <c r="Y140" s="540"/>
      <c r="Z140" s="540"/>
      <c r="AA140" s="540"/>
    </row>
    <row r="141" ht="12.75" customHeight="1">
      <c r="A141" s="540"/>
      <c r="B141" s="540"/>
      <c r="C141" s="540"/>
      <c r="D141" s="540"/>
      <c r="E141" s="540"/>
      <c r="F141" s="540"/>
      <c r="G141" s="540"/>
      <c r="H141" s="540"/>
      <c r="I141" s="540"/>
      <c r="J141" s="540"/>
      <c r="K141" s="540"/>
      <c r="L141" s="540"/>
      <c r="M141" s="540"/>
      <c r="N141" s="540"/>
      <c r="O141" s="540"/>
      <c r="P141" s="540"/>
      <c r="Q141" s="540"/>
      <c r="R141" s="540"/>
      <c r="S141" s="540"/>
      <c r="T141" s="540"/>
      <c r="U141" s="540"/>
      <c r="V141" s="540"/>
      <c r="W141" s="540"/>
      <c r="X141" s="540"/>
      <c r="Y141" s="540"/>
      <c r="Z141" s="540"/>
      <c r="AA141" s="540"/>
    </row>
    <row r="142" ht="12.75" customHeight="1">
      <c r="A142" s="540"/>
      <c r="B142" s="540"/>
      <c r="C142" s="540"/>
      <c r="D142" s="540"/>
      <c r="E142" s="540"/>
      <c r="F142" s="540"/>
      <c r="G142" s="540"/>
      <c r="H142" s="540"/>
      <c r="I142" s="540"/>
      <c r="J142" s="540"/>
      <c r="K142" s="540"/>
      <c r="L142" s="540"/>
      <c r="M142" s="540"/>
      <c r="N142" s="540"/>
      <c r="O142" s="540"/>
      <c r="P142" s="540"/>
      <c r="Q142" s="540"/>
      <c r="R142" s="540"/>
      <c r="S142" s="540"/>
      <c r="T142" s="540"/>
      <c r="U142" s="540"/>
      <c r="V142" s="540"/>
      <c r="W142" s="540"/>
      <c r="X142" s="540"/>
      <c r="Y142" s="540"/>
      <c r="Z142" s="540"/>
      <c r="AA142" s="540"/>
    </row>
    <row r="143" ht="12.75" customHeight="1">
      <c r="A143" s="540"/>
      <c r="B143" s="540"/>
      <c r="C143" s="540"/>
      <c r="D143" s="540"/>
      <c r="E143" s="540"/>
      <c r="F143" s="540"/>
      <c r="G143" s="540"/>
      <c r="H143" s="540"/>
      <c r="I143" s="540"/>
      <c r="J143" s="540"/>
      <c r="K143" s="540"/>
      <c r="L143" s="540"/>
      <c r="M143" s="540"/>
      <c r="N143" s="540"/>
      <c r="O143" s="540"/>
      <c r="P143" s="540"/>
      <c r="Q143" s="540"/>
      <c r="R143" s="540"/>
      <c r="S143" s="540"/>
      <c r="T143" s="540"/>
      <c r="U143" s="540"/>
      <c r="V143" s="540"/>
      <c r="W143" s="540"/>
      <c r="X143" s="540"/>
      <c r="Y143" s="540"/>
      <c r="Z143" s="540"/>
      <c r="AA143" s="540"/>
    </row>
    <row r="144" ht="12.75" customHeight="1">
      <c r="A144" s="540"/>
      <c r="B144" s="540"/>
      <c r="C144" s="540"/>
      <c r="D144" s="540"/>
      <c r="E144" s="540"/>
      <c r="F144" s="540"/>
      <c r="G144" s="540"/>
      <c r="H144" s="540"/>
      <c r="I144" s="540"/>
      <c r="J144" s="540"/>
      <c r="K144" s="540"/>
      <c r="L144" s="540"/>
      <c r="M144" s="540"/>
      <c r="N144" s="540"/>
      <c r="O144" s="540"/>
      <c r="P144" s="540"/>
      <c r="Q144" s="540"/>
      <c r="R144" s="540"/>
      <c r="S144" s="540"/>
      <c r="T144" s="540"/>
      <c r="U144" s="540"/>
      <c r="V144" s="540"/>
      <c r="W144" s="540"/>
      <c r="X144" s="540"/>
      <c r="Y144" s="540"/>
      <c r="Z144" s="540"/>
      <c r="AA144" s="540"/>
    </row>
    <row r="145" ht="12.75" customHeight="1">
      <c r="A145" s="540"/>
      <c r="B145" s="540"/>
      <c r="C145" s="540"/>
      <c r="D145" s="540"/>
      <c r="E145" s="540"/>
      <c r="F145" s="540"/>
      <c r="G145" s="540"/>
      <c r="H145" s="540"/>
      <c r="I145" s="540"/>
      <c r="J145" s="540"/>
      <c r="K145" s="540"/>
      <c r="L145" s="540"/>
      <c r="M145" s="540"/>
      <c r="N145" s="540"/>
      <c r="O145" s="540"/>
      <c r="P145" s="540"/>
      <c r="Q145" s="540"/>
      <c r="R145" s="540"/>
      <c r="S145" s="540"/>
      <c r="T145" s="540"/>
      <c r="U145" s="540"/>
      <c r="V145" s="540"/>
      <c r="W145" s="540"/>
      <c r="X145" s="540"/>
      <c r="Y145" s="540"/>
      <c r="Z145" s="540"/>
      <c r="AA145" s="540"/>
    </row>
    <row r="146" ht="12.75" customHeight="1">
      <c r="A146" s="540"/>
      <c r="B146" s="540"/>
      <c r="C146" s="540"/>
      <c r="D146" s="540"/>
      <c r="E146" s="540"/>
      <c r="F146" s="540"/>
      <c r="G146" s="540"/>
      <c r="H146" s="540"/>
      <c r="I146" s="540"/>
      <c r="J146" s="540"/>
      <c r="K146" s="540"/>
      <c r="L146" s="540"/>
      <c r="M146" s="540"/>
      <c r="N146" s="540"/>
      <c r="O146" s="540"/>
      <c r="P146" s="540"/>
      <c r="Q146" s="540"/>
      <c r="R146" s="540"/>
      <c r="S146" s="540"/>
      <c r="T146" s="540"/>
      <c r="U146" s="540"/>
      <c r="V146" s="540"/>
      <c r="W146" s="540"/>
      <c r="X146" s="540"/>
      <c r="Y146" s="540"/>
      <c r="Z146" s="540"/>
      <c r="AA146" s="540"/>
    </row>
    <row r="147" ht="12.75" customHeight="1">
      <c r="A147" s="540"/>
      <c r="B147" s="540"/>
      <c r="C147" s="540"/>
      <c r="D147" s="540"/>
      <c r="E147" s="540"/>
      <c r="F147" s="540"/>
      <c r="G147" s="540"/>
      <c r="H147" s="540"/>
      <c r="I147" s="540"/>
      <c r="J147" s="540"/>
      <c r="K147" s="540"/>
      <c r="L147" s="540"/>
      <c r="M147" s="540"/>
      <c r="N147" s="540"/>
      <c r="O147" s="540"/>
      <c r="P147" s="540"/>
      <c r="Q147" s="540"/>
      <c r="R147" s="540"/>
      <c r="S147" s="540"/>
      <c r="T147" s="540"/>
      <c r="U147" s="540"/>
      <c r="V147" s="540"/>
      <c r="W147" s="540"/>
      <c r="X147" s="540"/>
      <c r="Y147" s="540"/>
      <c r="Z147" s="540"/>
      <c r="AA147" s="540"/>
    </row>
    <row r="148" ht="12.75" customHeight="1">
      <c r="A148" s="540"/>
      <c r="B148" s="540"/>
      <c r="C148" s="540"/>
      <c r="D148" s="540"/>
      <c r="E148" s="540"/>
      <c r="F148" s="540"/>
      <c r="G148" s="540"/>
      <c r="H148" s="540"/>
      <c r="I148" s="540"/>
      <c r="J148" s="540"/>
      <c r="K148" s="540"/>
      <c r="L148" s="540"/>
      <c r="M148" s="540"/>
      <c r="N148" s="540"/>
      <c r="O148" s="540"/>
      <c r="P148" s="540"/>
      <c r="Q148" s="540"/>
      <c r="R148" s="540"/>
      <c r="S148" s="540"/>
      <c r="T148" s="540"/>
      <c r="U148" s="540"/>
      <c r="V148" s="540"/>
      <c r="W148" s="540"/>
      <c r="X148" s="540"/>
      <c r="Y148" s="540"/>
      <c r="Z148" s="540"/>
      <c r="AA148" s="540"/>
    </row>
    <row r="149" ht="12.75" customHeight="1">
      <c r="A149" s="540"/>
      <c r="B149" s="540"/>
      <c r="C149" s="540"/>
      <c r="D149" s="540"/>
      <c r="E149" s="540"/>
      <c r="F149" s="540"/>
      <c r="G149" s="540"/>
      <c r="H149" s="540"/>
      <c r="I149" s="540"/>
      <c r="J149" s="540"/>
      <c r="K149" s="540"/>
      <c r="L149" s="540"/>
      <c r="M149" s="540"/>
      <c r="N149" s="540"/>
      <c r="O149" s="540"/>
      <c r="P149" s="540"/>
      <c r="Q149" s="540"/>
      <c r="R149" s="540"/>
      <c r="S149" s="540"/>
      <c r="T149" s="540"/>
      <c r="U149" s="540"/>
      <c r="V149" s="540"/>
      <c r="W149" s="540"/>
      <c r="X149" s="540"/>
      <c r="Y149" s="540"/>
      <c r="Z149" s="540"/>
      <c r="AA149" s="540"/>
    </row>
    <row r="150" ht="12.75" customHeight="1">
      <c r="A150" s="540"/>
      <c r="B150" s="540"/>
      <c r="C150" s="540"/>
      <c r="D150" s="540"/>
      <c r="E150" s="540"/>
      <c r="F150" s="540"/>
      <c r="G150" s="540"/>
      <c r="H150" s="540"/>
      <c r="I150" s="540"/>
      <c r="J150" s="540"/>
      <c r="K150" s="540"/>
      <c r="L150" s="540"/>
      <c r="M150" s="540"/>
      <c r="N150" s="540"/>
      <c r="O150" s="540"/>
      <c r="P150" s="540"/>
      <c r="Q150" s="540"/>
      <c r="R150" s="540"/>
      <c r="S150" s="540"/>
      <c r="T150" s="540"/>
      <c r="U150" s="540"/>
      <c r="V150" s="540"/>
      <c r="W150" s="540"/>
      <c r="X150" s="540"/>
      <c r="Y150" s="540"/>
      <c r="Z150" s="540"/>
      <c r="AA150" s="540"/>
    </row>
    <row r="151" ht="12.75" customHeight="1">
      <c r="A151" s="540"/>
      <c r="B151" s="540"/>
      <c r="C151" s="540"/>
      <c r="D151" s="540"/>
      <c r="E151" s="540"/>
      <c r="F151" s="540"/>
      <c r="G151" s="540"/>
      <c r="H151" s="540"/>
      <c r="I151" s="540"/>
      <c r="J151" s="540"/>
      <c r="K151" s="540"/>
      <c r="L151" s="540"/>
      <c r="M151" s="540"/>
      <c r="N151" s="540"/>
      <c r="O151" s="540"/>
      <c r="P151" s="540"/>
      <c r="Q151" s="540"/>
      <c r="R151" s="540"/>
      <c r="S151" s="540"/>
      <c r="T151" s="540"/>
      <c r="U151" s="540"/>
      <c r="V151" s="540"/>
      <c r="W151" s="540"/>
      <c r="X151" s="540"/>
      <c r="Y151" s="540"/>
      <c r="Z151" s="540"/>
      <c r="AA151" s="540"/>
    </row>
    <row r="152" ht="12.75" customHeight="1">
      <c r="A152" s="540"/>
      <c r="B152" s="540"/>
      <c r="C152" s="540"/>
      <c r="D152" s="540"/>
      <c r="E152" s="540"/>
      <c r="F152" s="540"/>
      <c r="G152" s="540"/>
      <c r="H152" s="540"/>
      <c r="I152" s="540"/>
      <c r="J152" s="540"/>
      <c r="K152" s="540"/>
      <c r="L152" s="540"/>
      <c r="M152" s="540"/>
      <c r="N152" s="540"/>
      <c r="O152" s="540"/>
      <c r="P152" s="540"/>
      <c r="Q152" s="540"/>
      <c r="R152" s="540"/>
      <c r="S152" s="540"/>
      <c r="T152" s="540"/>
      <c r="U152" s="540"/>
      <c r="V152" s="540"/>
      <c r="W152" s="540"/>
      <c r="X152" s="540"/>
      <c r="Y152" s="540"/>
      <c r="Z152" s="540"/>
      <c r="AA152" s="540"/>
    </row>
    <row r="153" ht="12.75" customHeight="1">
      <c r="A153" s="540"/>
      <c r="B153" s="540"/>
      <c r="C153" s="540"/>
      <c r="D153" s="540"/>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c r="AA153" s="540"/>
    </row>
    <row r="154" ht="12.75" customHeight="1">
      <c r="A154" s="540"/>
      <c r="B154" s="540"/>
      <c r="C154" s="540"/>
      <c r="D154" s="540"/>
      <c r="E154" s="540"/>
      <c r="F154" s="540"/>
      <c r="G154" s="540"/>
      <c r="H154" s="540"/>
      <c r="I154" s="540"/>
      <c r="J154" s="540"/>
      <c r="K154" s="540"/>
      <c r="L154" s="540"/>
      <c r="M154" s="540"/>
      <c r="N154" s="540"/>
      <c r="O154" s="540"/>
      <c r="P154" s="540"/>
      <c r="Q154" s="540"/>
      <c r="R154" s="540"/>
      <c r="S154" s="540"/>
      <c r="T154" s="540"/>
      <c r="U154" s="540"/>
      <c r="V154" s="540"/>
      <c r="W154" s="540"/>
      <c r="X154" s="540"/>
      <c r="Y154" s="540"/>
      <c r="Z154" s="540"/>
      <c r="AA154" s="540"/>
    </row>
    <row r="155" ht="12.75" customHeight="1">
      <c r="A155" s="540"/>
      <c r="B155" s="540"/>
      <c r="C155" s="540"/>
      <c r="D155" s="540"/>
      <c r="E155" s="540"/>
      <c r="F155" s="540"/>
      <c r="G155" s="540"/>
      <c r="H155" s="540"/>
      <c r="I155" s="540"/>
      <c r="J155" s="540"/>
      <c r="K155" s="540"/>
      <c r="L155" s="540"/>
      <c r="M155" s="540"/>
      <c r="N155" s="540"/>
      <c r="O155" s="540"/>
      <c r="P155" s="540"/>
      <c r="Q155" s="540"/>
      <c r="R155" s="540"/>
      <c r="S155" s="540"/>
      <c r="T155" s="540"/>
      <c r="U155" s="540"/>
      <c r="V155" s="540"/>
      <c r="W155" s="540"/>
      <c r="X155" s="540"/>
      <c r="Y155" s="540"/>
      <c r="Z155" s="540"/>
      <c r="AA155" s="540"/>
    </row>
    <row r="156" ht="12.75" customHeight="1">
      <c r="A156" s="540"/>
      <c r="B156" s="540"/>
      <c r="C156" s="540"/>
      <c r="D156" s="540"/>
      <c r="E156" s="540"/>
      <c r="F156" s="540"/>
      <c r="G156" s="540"/>
      <c r="H156" s="540"/>
      <c r="I156" s="540"/>
      <c r="J156" s="540"/>
      <c r="K156" s="540"/>
      <c r="L156" s="540"/>
      <c r="M156" s="540"/>
      <c r="N156" s="540"/>
      <c r="O156" s="540"/>
      <c r="P156" s="540"/>
      <c r="Q156" s="540"/>
      <c r="R156" s="540"/>
      <c r="S156" s="540"/>
      <c r="T156" s="540"/>
      <c r="U156" s="540"/>
      <c r="V156" s="540"/>
      <c r="W156" s="540"/>
      <c r="X156" s="540"/>
      <c r="Y156" s="540"/>
      <c r="Z156" s="540"/>
      <c r="AA156" s="540"/>
    </row>
    <row r="157" ht="12.75" customHeight="1">
      <c r="A157" s="540"/>
      <c r="B157" s="540"/>
      <c r="C157" s="540"/>
      <c r="D157" s="540"/>
      <c r="E157" s="540"/>
      <c r="F157" s="540"/>
      <c r="G157" s="540"/>
      <c r="H157" s="540"/>
      <c r="I157" s="540"/>
      <c r="J157" s="540"/>
      <c r="K157" s="540"/>
      <c r="L157" s="540"/>
      <c r="M157" s="540"/>
      <c r="N157" s="540"/>
      <c r="O157" s="540"/>
      <c r="P157" s="540"/>
      <c r="Q157" s="540"/>
      <c r="R157" s="540"/>
      <c r="S157" s="540"/>
      <c r="T157" s="540"/>
      <c r="U157" s="540"/>
      <c r="V157" s="540"/>
      <c r="W157" s="540"/>
      <c r="X157" s="540"/>
      <c r="Y157" s="540"/>
      <c r="Z157" s="540"/>
      <c r="AA157" s="540"/>
    </row>
    <row r="158" ht="12.75" customHeight="1">
      <c r="A158" s="540"/>
      <c r="B158" s="540"/>
      <c r="C158" s="540"/>
      <c r="D158" s="540"/>
      <c r="E158" s="540"/>
      <c r="F158" s="540"/>
      <c r="G158" s="540"/>
      <c r="H158" s="540"/>
      <c r="I158" s="540"/>
      <c r="J158" s="540"/>
      <c r="K158" s="540"/>
      <c r="L158" s="540"/>
      <c r="M158" s="540"/>
      <c r="N158" s="540"/>
      <c r="O158" s="540"/>
      <c r="P158" s="540"/>
      <c r="Q158" s="540"/>
      <c r="R158" s="540"/>
      <c r="S158" s="540"/>
      <c r="T158" s="540"/>
      <c r="U158" s="540"/>
      <c r="V158" s="540"/>
      <c r="W158" s="540"/>
      <c r="X158" s="540"/>
      <c r="Y158" s="540"/>
      <c r="Z158" s="540"/>
      <c r="AA158" s="540"/>
    </row>
    <row r="159" ht="12.75" customHeight="1">
      <c r="A159" s="540"/>
      <c r="B159" s="540"/>
      <c r="C159" s="540"/>
      <c r="D159" s="540"/>
      <c r="E159" s="540"/>
      <c r="F159" s="540"/>
      <c r="G159" s="540"/>
      <c r="H159" s="540"/>
      <c r="I159" s="540"/>
      <c r="J159" s="540"/>
      <c r="K159" s="540"/>
      <c r="L159" s="540"/>
      <c r="M159" s="540"/>
      <c r="N159" s="540"/>
      <c r="O159" s="540"/>
      <c r="P159" s="540"/>
      <c r="Q159" s="540"/>
      <c r="R159" s="540"/>
      <c r="S159" s="540"/>
      <c r="T159" s="540"/>
      <c r="U159" s="540"/>
      <c r="V159" s="540"/>
      <c r="W159" s="540"/>
      <c r="X159" s="540"/>
      <c r="Y159" s="540"/>
      <c r="Z159" s="540"/>
      <c r="AA159" s="540"/>
    </row>
    <row r="160" ht="12.75" customHeight="1">
      <c r="A160" s="540"/>
      <c r="B160" s="540"/>
      <c r="C160" s="540"/>
      <c r="D160" s="540"/>
      <c r="E160" s="540"/>
      <c r="F160" s="540"/>
      <c r="G160" s="540"/>
      <c r="H160" s="540"/>
      <c r="I160" s="540"/>
      <c r="J160" s="540"/>
      <c r="K160" s="540"/>
      <c r="L160" s="540"/>
      <c r="M160" s="540"/>
      <c r="N160" s="540"/>
      <c r="O160" s="540"/>
      <c r="P160" s="540"/>
      <c r="Q160" s="540"/>
      <c r="R160" s="540"/>
      <c r="S160" s="540"/>
      <c r="T160" s="540"/>
      <c r="U160" s="540"/>
      <c r="V160" s="540"/>
      <c r="W160" s="540"/>
      <c r="X160" s="540"/>
      <c r="Y160" s="540"/>
      <c r="Z160" s="540"/>
      <c r="AA160" s="540"/>
    </row>
    <row r="161" ht="12.75" customHeight="1">
      <c r="A161" s="540"/>
      <c r="B161" s="540"/>
      <c r="C161" s="540"/>
      <c r="D161" s="540"/>
      <c r="E161" s="540"/>
      <c r="F161" s="540"/>
      <c r="G161" s="540"/>
      <c r="H161" s="540"/>
      <c r="I161" s="540"/>
      <c r="J161" s="540"/>
      <c r="K161" s="540"/>
      <c r="L161" s="540"/>
      <c r="M161" s="540"/>
      <c r="N161" s="540"/>
      <c r="O161" s="540"/>
      <c r="P161" s="540"/>
      <c r="Q161" s="540"/>
      <c r="R161" s="540"/>
      <c r="S161" s="540"/>
      <c r="T161" s="540"/>
      <c r="U161" s="540"/>
      <c r="V161" s="540"/>
      <c r="W161" s="540"/>
      <c r="X161" s="540"/>
      <c r="Y161" s="540"/>
      <c r="Z161" s="540"/>
      <c r="AA161" s="540"/>
    </row>
    <row r="162" ht="12.75" customHeight="1">
      <c r="A162" s="540"/>
      <c r="B162" s="540"/>
      <c r="C162" s="540"/>
      <c r="D162" s="540"/>
      <c r="E162" s="540"/>
      <c r="F162" s="540"/>
      <c r="G162" s="540"/>
      <c r="H162" s="540"/>
      <c r="I162" s="540"/>
      <c r="J162" s="540"/>
      <c r="K162" s="540"/>
      <c r="L162" s="540"/>
      <c r="M162" s="540"/>
      <c r="N162" s="540"/>
      <c r="O162" s="540"/>
      <c r="P162" s="540"/>
      <c r="Q162" s="540"/>
      <c r="R162" s="540"/>
      <c r="S162" s="540"/>
      <c r="T162" s="540"/>
      <c r="U162" s="540"/>
      <c r="V162" s="540"/>
      <c r="W162" s="540"/>
      <c r="X162" s="540"/>
      <c r="Y162" s="540"/>
      <c r="Z162" s="540"/>
      <c r="AA162" s="540"/>
    </row>
    <row r="163" ht="12.75" customHeight="1">
      <c r="A163" s="540"/>
      <c r="B163" s="540"/>
      <c r="C163" s="540"/>
      <c r="D163" s="54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c r="AA163" s="540"/>
    </row>
    <row r="164" ht="12.75" customHeight="1">
      <c r="A164" s="540"/>
      <c r="B164" s="540"/>
      <c r="C164" s="540"/>
      <c r="D164" s="540"/>
      <c r="E164" s="540"/>
      <c r="F164" s="540"/>
      <c r="G164" s="540"/>
      <c r="H164" s="540"/>
      <c r="I164" s="540"/>
      <c r="J164" s="540"/>
      <c r="K164" s="540"/>
      <c r="L164" s="540"/>
      <c r="M164" s="540"/>
      <c r="N164" s="540"/>
      <c r="O164" s="540"/>
      <c r="P164" s="540"/>
      <c r="Q164" s="540"/>
      <c r="R164" s="540"/>
      <c r="S164" s="540"/>
      <c r="T164" s="540"/>
      <c r="U164" s="540"/>
      <c r="V164" s="540"/>
      <c r="W164" s="540"/>
      <c r="X164" s="540"/>
      <c r="Y164" s="540"/>
      <c r="Z164" s="540"/>
      <c r="AA164" s="540"/>
    </row>
    <row r="165" ht="12.75" customHeight="1">
      <c r="A165" s="540"/>
      <c r="B165" s="540"/>
      <c r="C165" s="540"/>
      <c r="D165" s="540"/>
      <c r="E165" s="540"/>
      <c r="F165" s="540"/>
      <c r="G165" s="540"/>
      <c r="H165" s="540"/>
      <c r="I165" s="540"/>
      <c r="J165" s="540"/>
      <c r="K165" s="540"/>
      <c r="L165" s="540"/>
      <c r="M165" s="540"/>
      <c r="N165" s="540"/>
      <c r="O165" s="540"/>
      <c r="P165" s="540"/>
      <c r="Q165" s="540"/>
      <c r="R165" s="540"/>
      <c r="S165" s="540"/>
      <c r="T165" s="540"/>
      <c r="U165" s="540"/>
      <c r="V165" s="540"/>
      <c r="W165" s="540"/>
      <c r="X165" s="540"/>
      <c r="Y165" s="540"/>
      <c r="Z165" s="540"/>
      <c r="AA165" s="540"/>
    </row>
    <row r="166" ht="12.75" customHeight="1">
      <c r="A166" s="540"/>
      <c r="B166" s="540"/>
      <c r="C166" s="540"/>
      <c r="D166" s="540"/>
      <c r="E166" s="540"/>
      <c r="F166" s="540"/>
      <c r="G166" s="540"/>
      <c r="H166" s="540"/>
      <c r="I166" s="540"/>
      <c r="J166" s="540"/>
      <c r="K166" s="540"/>
      <c r="L166" s="540"/>
      <c r="M166" s="540"/>
      <c r="N166" s="540"/>
      <c r="O166" s="540"/>
      <c r="P166" s="540"/>
      <c r="Q166" s="540"/>
      <c r="R166" s="540"/>
      <c r="S166" s="540"/>
      <c r="T166" s="540"/>
      <c r="U166" s="540"/>
      <c r="V166" s="540"/>
      <c r="W166" s="540"/>
      <c r="X166" s="540"/>
      <c r="Y166" s="540"/>
      <c r="Z166" s="540"/>
      <c r="AA166" s="540"/>
    </row>
    <row r="167" ht="12.75" customHeight="1">
      <c r="A167" s="540"/>
      <c r="B167" s="540"/>
      <c r="C167" s="540"/>
      <c r="D167" s="540"/>
      <c r="E167" s="540"/>
      <c r="F167" s="540"/>
      <c r="G167" s="540"/>
      <c r="H167" s="540"/>
      <c r="I167" s="540"/>
      <c r="J167" s="540"/>
      <c r="K167" s="540"/>
      <c r="L167" s="540"/>
      <c r="M167" s="540"/>
      <c r="N167" s="540"/>
      <c r="O167" s="540"/>
      <c r="P167" s="540"/>
      <c r="Q167" s="540"/>
      <c r="R167" s="540"/>
      <c r="S167" s="540"/>
      <c r="T167" s="540"/>
      <c r="U167" s="540"/>
      <c r="V167" s="540"/>
      <c r="W167" s="540"/>
      <c r="X167" s="540"/>
      <c r="Y167" s="540"/>
      <c r="Z167" s="540"/>
      <c r="AA167" s="540"/>
    </row>
    <row r="168" ht="12.75" customHeight="1">
      <c r="A168" s="540"/>
      <c r="B168" s="540"/>
      <c r="C168" s="540"/>
      <c r="D168" s="540"/>
      <c r="E168" s="540"/>
      <c r="F168" s="540"/>
      <c r="G168" s="540"/>
      <c r="H168" s="540"/>
      <c r="I168" s="540"/>
      <c r="J168" s="540"/>
      <c r="K168" s="540"/>
      <c r="L168" s="540"/>
      <c r="M168" s="540"/>
      <c r="N168" s="540"/>
      <c r="O168" s="540"/>
      <c r="P168" s="540"/>
      <c r="Q168" s="540"/>
      <c r="R168" s="540"/>
      <c r="S168" s="540"/>
      <c r="T168" s="540"/>
      <c r="U168" s="540"/>
      <c r="V168" s="540"/>
      <c r="W168" s="540"/>
      <c r="X168" s="540"/>
      <c r="Y168" s="540"/>
      <c r="Z168" s="540"/>
      <c r="AA168" s="540"/>
    </row>
    <row r="169" ht="12.75" customHeight="1">
      <c r="A169" s="540"/>
      <c r="B169" s="540"/>
      <c r="C169" s="540"/>
      <c r="D169" s="540"/>
      <c r="E169" s="540"/>
      <c r="F169" s="540"/>
      <c r="G169" s="540"/>
      <c r="H169" s="540"/>
      <c r="I169" s="540"/>
      <c r="J169" s="540"/>
      <c r="K169" s="540"/>
      <c r="L169" s="540"/>
      <c r="M169" s="540"/>
      <c r="N169" s="540"/>
      <c r="O169" s="540"/>
      <c r="P169" s="540"/>
      <c r="Q169" s="540"/>
      <c r="R169" s="540"/>
      <c r="S169" s="540"/>
      <c r="T169" s="540"/>
      <c r="U169" s="540"/>
      <c r="V169" s="540"/>
      <c r="W169" s="540"/>
      <c r="X169" s="540"/>
      <c r="Y169" s="540"/>
      <c r="Z169" s="540"/>
      <c r="AA169" s="540"/>
    </row>
    <row r="170" ht="12.75" customHeight="1">
      <c r="A170" s="540"/>
      <c r="B170" s="540"/>
      <c r="C170" s="540"/>
      <c r="D170" s="540"/>
      <c r="E170" s="540"/>
      <c r="F170" s="540"/>
      <c r="G170" s="540"/>
      <c r="H170" s="540"/>
      <c r="I170" s="540"/>
      <c r="J170" s="540"/>
      <c r="K170" s="540"/>
      <c r="L170" s="540"/>
      <c r="M170" s="540"/>
      <c r="N170" s="540"/>
      <c r="O170" s="540"/>
      <c r="P170" s="540"/>
      <c r="Q170" s="540"/>
      <c r="R170" s="540"/>
      <c r="S170" s="540"/>
      <c r="T170" s="540"/>
      <c r="U170" s="540"/>
      <c r="V170" s="540"/>
      <c r="W170" s="540"/>
      <c r="X170" s="540"/>
      <c r="Y170" s="540"/>
      <c r="Z170" s="540"/>
      <c r="AA170" s="540"/>
    </row>
    <row r="171" ht="12.75" customHeight="1">
      <c r="A171" s="540"/>
      <c r="B171" s="540"/>
      <c r="C171" s="540"/>
      <c r="D171" s="540"/>
      <c r="E171" s="540"/>
      <c r="F171" s="540"/>
      <c r="G171" s="540"/>
      <c r="H171" s="540"/>
      <c r="I171" s="540"/>
      <c r="J171" s="540"/>
      <c r="K171" s="540"/>
      <c r="L171" s="540"/>
      <c r="M171" s="540"/>
      <c r="N171" s="540"/>
      <c r="O171" s="540"/>
      <c r="P171" s="540"/>
      <c r="Q171" s="540"/>
      <c r="R171" s="540"/>
      <c r="S171" s="540"/>
      <c r="T171" s="540"/>
      <c r="U171" s="540"/>
      <c r="V171" s="540"/>
      <c r="W171" s="540"/>
      <c r="X171" s="540"/>
      <c r="Y171" s="540"/>
      <c r="Z171" s="540"/>
      <c r="AA171" s="540"/>
    </row>
    <row r="172" ht="12.75" customHeight="1">
      <c r="A172" s="540"/>
      <c r="B172" s="540"/>
      <c r="C172" s="540"/>
      <c r="D172" s="540"/>
      <c r="E172" s="540"/>
      <c r="F172" s="540"/>
      <c r="G172" s="540"/>
      <c r="H172" s="540"/>
      <c r="I172" s="540"/>
      <c r="J172" s="540"/>
      <c r="K172" s="540"/>
      <c r="L172" s="540"/>
      <c r="M172" s="540"/>
      <c r="N172" s="540"/>
      <c r="O172" s="540"/>
      <c r="P172" s="540"/>
      <c r="Q172" s="540"/>
      <c r="R172" s="540"/>
      <c r="S172" s="540"/>
      <c r="T172" s="540"/>
      <c r="U172" s="540"/>
      <c r="V172" s="540"/>
      <c r="W172" s="540"/>
      <c r="X172" s="540"/>
      <c r="Y172" s="540"/>
      <c r="Z172" s="540"/>
      <c r="AA172" s="540"/>
    </row>
    <row r="173" ht="12.75" customHeight="1">
      <c r="A173" s="540"/>
      <c r="B173" s="540"/>
      <c r="C173" s="540"/>
      <c r="D173" s="540"/>
      <c r="E173" s="540"/>
      <c r="F173" s="540"/>
      <c r="G173" s="540"/>
      <c r="H173" s="540"/>
      <c r="I173" s="540"/>
      <c r="J173" s="540"/>
      <c r="K173" s="540"/>
      <c r="L173" s="540"/>
      <c r="M173" s="540"/>
      <c r="N173" s="540"/>
      <c r="O173" s="540"/>
      <c r="P173" s="540"/>
      <c r="Q173" s="540"/>
      <c r="R173" s="540"/>
      <c r="S173" s="540"/>
      <c r="T173" s="540"/>
      <c r="U173" s="540"/>
      <c r="V173" s="540"/>
      <c r="W173" s="540"/>
      <c r="X173" s="540"/>
      <c r="Y173" s="540"/>
      <c r="Z173" s="540"/>
      <c r="AA173" s="540"/>
    </row>
    <row r="174" ht="12.75" customHeight="1">
      <c r="A174" s="540"/>
      <c r="B174" s="540"/>
      <c r="C174" s="540"/>
      <c r="D174" s="540"/>
      <c r="E174" s="540"/>
      <c r="F174" s="540"/>
      <c r="G174" s="540"/>
      <c r="H174" s="540"/>
      <c r="I174" s="540"/>
      <c r="J174" s="540"/>
      <c r="K174" s="540"/>
      <c r="L174" s="540"/>
      <c r="M174" s="540"/>
      <c r="N174" s="540"/>
      <c r="O174" s="540"/>
      <c r="P174" s="540"/>
      <c r="Q174" s="540"/>
      <c r="R174" s="540"/>
      <c r="S174" s="540"/>
      <c r="T174" s="540"/>
      <c r="U174" s="540"/>
      <c r="V174" s="540"/>
      <c r="W174" s="540"/>
      <c r="X174" s="540"/>
      <c r="Y174" s="540"/>
      <c r="Z174" s="540"/>
      <c r="AA174" s="540"/>
    </row>
    <row r="175" ht="12.75" customHeight="1">
      <c r="A175" s="540"/>
      <c r="B175" s="540"/>
      <c r="C175" s="540"/>
      <c r="D175" s="540"/>
      <c r="E175" s="540"/>
      <c r="F175" s="540"/>
      <c r="G175" s="540"/>
      <c r="H175" s="540"/>
      <c r="I175" s="540"/>
      <c r="J175" s="540"/>
      <c r="K175" s="540"/>
      <c r="L175" s="540"/>
      <c r="M175" s="540"/>
      <c r="N175" s="540"/>
      <c r="O175" s="540"/>
      <c r="P175" s="540"/>
      <c r="Q175" s="540"/>
      <c r="R175" s="540"/>
      <c r="S175" s="540"/>
      <c r="T175" s="540"/>
      <c r="U175" s="540"/>
      <c r="V175" s="540"/>
      <c r="W175" s="540"/>
      <c r="X175" s="540"/>
      <c r="Y175" s="540"/>
      <c r="Z175" s="540"/>
      <c r="AA175" s="540"/>
    </row>
    <row r="176" ht="12.75" customHeight="1">
      <c r="A176" s="540"/>
      <c r="B176" s="540"/>
      <c r="C176" s="540"/>
      <c r="D176" s="540"/>
      <c r="E176" s="540"/>
      <c r="F176" s="540"/>
      <c r="G176" s="540"/>
      <c r="H176" s="540"/>
      <c r="I176" s="540"/>
      <c r="J176" s="540"/>
      <c r="K176" s="540"/>
      <c r="L176" s="540"/>
      <c r="M176" s="540"/>
      <c r="N176" s="540"/>
      <c r="O176" s="540"/>
      <c r="P176" s="540"/>
      <c r="Q176" s="540"/>
      <c r="R176" s="540"/>
      <c r="S176" s="540"/>
      <c r="T176" s="540"/>
      <c r="U176" s="540"/>
      <c r="V176" s="540"/>
      <c r="W176" s="540"/>
      <c r="X176" s="540"/>
      <c r="Y176" s="540"/>
      <c r="Z176" s="540"/>
      <c r="AA176" s="540"/>
    </row>
    <row r="177" ht="12.75" customHeight="1">
      <c r="A177" s="540"/>
      <c r="B177" s="540"/>
      <c r="C177" s="540"/>
      <c r="D177" s="540"/>
      <c r="E177" s="540"/>
      <c r="F177" s="540"/>
      <c r="G177" s="540"/>
      <c r="H177" s="540"/>
      <c r="I177" s="540"/>
      <c r="J177" s="540"/>
      <c r="K177" s="540"/>
      <c r="L177" s="540"/>
      <c r="M177" s="540"/>
      <c r="N177" s="540"/>
      <c r="O177" s="540"/>
      <c r="P177" s="540"/>
      <c r="Q177" s="540"/>
      <c r="R177" s="540"/>
      <c r="S177" s="540"/>
      <c r="T177" s="540"/>
      <c r="U177" s="540"/>
      <c r="V177" s="540"/>
      <c r="W177" s="540"/>
      <c r="X177" s="540"/>
      <c r="Y177" s="540"/>
      <c r="Z177" s="540"/>
      <c r="AA177" s="540"/>
    </row>
    <row r="178" ht="12.75" customHeight="1">
      <c r="A178" s="540"/>
      <c r="B178" s="540"/>
      <c r="C178" s="540"/>
      <c r="D178" s="540"/>
      <c r="E178" s="540"/>
      <c r="F178" s="540"/>
      <c r="G178" s="540"/>
      <c r="H178" s="540"/>
      <c r="I178" s="540"/>
      <c r="J178" s="540"/>
      <c r="K178" s="540"/>
      <c r="L178" s="540"/>
      <c r="M178" s="540"/>
      <c r="N178" s="540"/>
      <c r="O178" s="540"/>
      <c r="P178" s="540"/>
      <c r="Q178" s="540"/>
      <c r="R178" s="540"/>
      <c r="S178" s="540"/>
      <c r="T178" s="540"/>
      <c r="U178" s="540"/>
      <c r="V178" s="540"/>
      <c r="W178" s="540"/>
      <c r="X178" s="540"/>
      <c r="Y178" s="540"/>
      <c r="Z178" s="540"/>
      <c r="AA178" s="540"/>
    </row>
    <row r="179" ht="12.75" customHeight="1">
      <c r="A179" s="540"/>
      <c r="B179" s="540"/>
      <c r="C179" s="540"/>
      <c r="D179" s="540"/>
      <c r="E179" s="540"/>
      <c r="F179" s="540"/>
      <c r="G179" s="540"/>
      <c r="H179" s="540"/>
      <c r="I179" s="540"/>
      <c r="J179" s="540"/>
      <c r="K179" s="540"/>
      <c r="L179" s="540"/>
      <c r="M179" s="540"/>
      <c r="N179" s="540"/>
      <c r="O179" s="540"/>
      <c r="P179" s="540"/>
      <c r="Q179" s="540"/>
      <c r="R179" s="540"/>
      <c r="S179" s="540"/>
      <c r="T179" s="540"/>
      <c r="U179" s="540"/>
      <c r="V179" s="540"/>
      <c r="W179" s="540"/>
      <c r="X179" s="540"/>
      <c r="Y179" s="540"/>
      <c r="Z179" s="540"/>
      <c r="AA179" s="540"/>
    </row>
    <row r="180" ht="12.75" customHeight="1">
      <c r="A180" s="540"/>
      <c r="B180" s="540"/>
      <c r="C180" s="540"/>
      <c r="D180" s="540"/>
      <c r="E180" s="540"/>
      <c r="F180" s="540"/>
      <c r="G180" s="540"/>
      <c r="H180" s="540"/>
      <c r="I180" s="540"/>
      <c r="J180" s="540"/>
      <c r="K180" s="540"/>
      <c r="L180" s="540"/>
      <c r="M180" s="540"/>
      <c r="N180" s="540"/>
      <c r="O180" s="540"/>
      <c r="P180" s="540"/>
      <c r="Q180" s="540"/>
      <c r="R180" s="540"/>
      <c r="S180" s="540"/>
      <c r="T180" s="540"/>
      <c r="U180" s="540"/>
      <c r="V180" s="540"/>
      <c r="W180" s="540"/>
      <c r="X180" s="540"/>
      <c r="Y180" s="540"/>
      <c r="Z180" s="540"/>
      <c r="AA180" s="540"/>
    </row>
    <row r="181" ht="12.75" customHeight="1">
      <c r="A181" s="540"/>
      <c r="B181" s="540"/>
      <c r="C181" s="540"/>
      <c r="D181" s="540"/>
      <c r="E181" s="540"/>
      <c r="F181" s="540"/>
      <c r="G181" s="540"/>
      <c r="H181" s="540"/>
      <c r="I181" s="540"/>
      <c r="J181" s="540"/>
      <c r="K181" s="540"/>
      <c r="L181" s="540"/>
      <c r="M181" s="540"/>
      <c r="N181" s="540"/>
      <c r="O181" s="540"/>
      <c r="P181" s="540"/>
      <c r="Q181" s="540"/>
      <c r="R181" s="540"/>
      <c r="S181" s="540"/>
      <c r="T181" s="540"/>
      <c r="U181" s="540"/>
      <c r="V181" s="540"/>
      <c r="W181" s="540"/>
      <c r="X181" s="540"/>
      <c r="Y181" s="540"/>
      <c r="Z181" s="540"/>
      <c r="AA181" s="540"/>
    </row>
    <row r="182" ht="12.75" customHeight="1">
      <c r="A182" s="540"/>
      <c r="B182" s="540"/>
      <c r="C182" s="540"/>
      <c r="D182" s="540"/>
      <c r="E182" s="540"/>
      <c r="F182" s="540"/>
      <c r="G182" s="540"/>
      <c r="H182" s="540"/>
      <c r="I182" s="540"/>
      <c r="J182" s="540"/>
      <c r="K182" s="540"/>
      <c r="L182" s="540"/>
      <c r="M182" s="540"/>
      <c r="N182" s="540"/>
      <c r="O182" s="540"/>
      <c r="P182" s="540"/>
      <c r="Q182" s="540"/>
      <c r="R182" s="540"/>
      <c r="S182" s="540"/>
      <c r="T182" s="540"/>
      <c r="U182" s="540"/>
      <c r="V182" s="540"/>
      <c r="W182" s="540"/>
      <c r="X182" s="540"/>
      <c r="Y182" s="540"/>
      <c r="Z182" s="540"/>
      <c r="AA182" s="540"/>
    </row>
    <row r="183" ht="12.75" customHeight="1">
      <c r="A183" s="540"/>
      <c r="B183" s="540"/>
      <c r="C183" s="540"/>
      <c r="D183" s="540"/>
      <c r="E183" s="540"/>
      <c r="F183" s="540"/>
      <c r="G183" s="540"/>
      <c r="H183" s="540"/>
      <c r="I183" s="540"/>
      <c r="J183" s="540"/>
      <c r="K183" s="540"/>
      <c r="L183" s="540"/>
      <c r="M183" s="540"/>
      <c r="N183" s="540"/>
      <c r="O183" s="540"/>
      <c r="P183" s="540"/>
      <c r="Q183" s="540"/>
      <c r="R183" s="540"/>
      <c r="S183" s="540"/>
      <c r="T183" s="540"/>
      <c r="U183" s="540"/>
      <c r="V183" s="540"/>
      <c r="W183" s="540"/>
      <c r="X183" s="540"/>
      <c r="Y183" s="540"/>
      <c r="Z183" s="540"/>
      <c r="AA183" s="540"/>
    </row>
    <row r="184" ht="12.75" customHeight="1">
      <c r="A184" s="540"/>
      <c r="B184" s="540"/>
      <c r="C184" s="540"/>
      <c r="D184" s="540"/>
      <c r="E184" s="540"/>
      <c r="F184" s="540"/>
      <c r="G184" s="540"/>
      <c r="H184" s="540"/>
      <c r="I184" s="540"/>
      <c r="J184" s="540"/>
      <c r="K184" s="540"/>
      <c r="L184" s="540"/>
      <c r="M184" s="540"/>
      <c r="N184" s="540"/>
      <c r="O184" s="540"/>
      <c r="P184" s="540"/>
      <c r="Q184" s="540"/>
      <c r="R184" s="540"/>
      <c r="S184" s="540"/>
      <c r="T184" s="540"/>
      <c r="U184" s="540"/>
      <c r="V184" s="540"/>
      <c r="W184" s="540"/>
      <c r="X184" s="540"/>
      <c r="Y184" s="540"/>
      <c r="Z184" s="540"/>
      <c r="AA184" s="540"/>
    </row>
    <row r="185" ht="12.75" customHeight="1">
      <c r="A185" s="540"/>
      <c r="B185" s="540"/>
      <c r="C185" s="540"/>
      <c r="D185" s="540"/>
      <c r="E185" s="540"/>
      <c r="F185" s="540"/>
      <c r="G185" s="540"/>
      <c r="H185" s="540"/>
      <c r="I185" s="540"/>
      <c r="J185" s="540"/>
      <c r="K185" s="540"/>
      <c r="L185" s="540"/>
      <c r="M185" s="540"/>
      <c r="N185" s="540"/>
      <c r="O185" s="540"/>
      <c r="P185" s="540"/>
      <c r="Q185" s="540"/>
      <c r="R185" s="540"/>
      <c r="S185" s="540"/>
      <c r="T185" s="540"/>
      <c r="U185" s="540"/>
      <c r="V185" s="540"/>
      <c r="W185" s="540"/>
      <c r="X185" s="540"/>
      <c r="Y185" s="540"/>
      <c r="Z185" s="540"/>
      <c r="AA185" s="540"/>
    </row>
    <row r="186" ht="12.75" customHeight="1">
      <c r="A186" s="540"/>
      <c r="B186" s="540"/>
      <c r="C186" s="540"/>
      <c r="D186" s="540"/>
      <c r="E186" s="540"/>
      <c r="F186" s="540"/>
      <c r="G186" s="540"/>
      <c r="H186" s="540"/>
      <c r="I186" s="540"/>
      <c r="J186" s="540"/>
      <c r="K186" s="540"/>
      <c r="L186" s="540"/>
      <c r="M186" s="540"/>
      <c r="N186" s="540"/>
      <c r="O186" s="540"/>
      <c r="P186" s="540"/>
      <c r="Q186" s="540"/>
      <c r="R186" s="540"/>
      <c r="S186" s="540"/>
      <c r="T186" s="540"/>
      <c r="U186" s="540"/>
      <c r="V186" s="540"/>
      <c r="W186" s="540"/>
      <c r="X186" s="540"/>
      <c r="Y186" s="540"/>
      <c r="Z186" s="540"/>
      <c r="AA186" s="540"/>
    </row>
    <row r="187" ht="12.75" customHeight="1">
      <c r="A187" s="540"/>
      <c r="B187" s="540"/>
      <c r="C187" s="540"/>
      <c r="D187" s="540"/>
      <c r="E187" s="540"/>
      <c r="F187" s="540"/>
      <c r="G187" s="540"/>
      <c r="H187" s="540"/>
      <c r="I187" s="540"/>
      <c r="J187" s="540"/>
      <c r="K187" s="540"/>
      <c r="L187" s="540"/>
      <c r="M187" s="540"/>
      <c r="N187" s="540"/>
      <c r="O187" s="540"/>
      <c r="P187" s="540"/>
      <c r="Q187" s="540"/>
      <c r="R187" s="540"/>
      <c r="S187" s="540"/>
      <c r="T187" s="540"/>
      <c r="U187" s="540"/>
      <c r="V187" s="540"/>
      <c r="W187" s="540"/>
      <c r="X187" s="540"/>
      <c r="Y187" s="540"/>
      <c r="Z187" s="540"/>
      <c r="AA187" s="540"/>
    </row>
    <row r="188" ht="12.75" customHeight="1">
      <c r="A188" s="540"/>
      <c r="B188" s="540"/>
      <c r="C188" s="540"/>
      <c r="D188" s="540"/>
      <c r="E188" s="540"/>
      <c r="F188" s="540"/>
      <c r="G188" s="540"/>
      <c r="H188" s="540"/>
      <c r="I188" s="540"/>
      <c r="J188" s="540"/>
      <c r="K188" s="540"/>
      <c r="L188" s="540"/>
      <c r="M188" s="540"/>
      <c r="N188" s="540"/>
      <c r="O188" s="540"/>
      <c r="P188" s="540"/>
      <c r="Q188" s="540"/>
      <c r="R188" s="540"/>
      <c r="S188" s="540"/>
      <c r="T188" s="540"/>
      <c r="U188" s="540"/>
      <c r="V188" s="540"/>
      <c r="W188" s="540"/>
      <c r="X188" s="540"/>
      <c r="Y188" s="540"/>
      <c r="Z188" s="540"/>
      <c r="AA188" s="540"/>
    </row>
    <row r="189" ht="12.75" customHeight="1">
      <c r="A189" s="540"/>
      <c r="B189" s="540"/>
      <c r="C189" s="540"/>
      <c r="D189" s="540"/>
      <c r="E189" s="540"/>
      <c r="F189" s="540"/>
      <c r="G189" s="540"/>
      <c r="H189" s="540"/>
      <c r="I189" s="540"/>
      <c r="J189" s="540"/>
      <c r="K189" s="540"/>
      <c r="L189" s="540"/>
      <c r="M189" s="540"/>
      <c r="N189" s="540"/>
      <c r="O189" s="540"/>
      <c r="P189" s="540"/>
      <c r="Q189" s="540"/>
      <c r="R189" s="540"/>
      <c r="S189" s="540"/>
      <c r="T189" s="540"/>
      <c r="U189" s="540"/>
      <c r="V189" s="540"/>
      <c r="W189" s="540"/>
      <c r="X189" s="540"/>
      <c r="Y189" s="540"/>
      <c r="Z189" s="540"/>
      <c r="AA189" s="540"/>
    </row>
    <row r="190" ht="12.75" customHeight="1">
      <c r="A190" s="540"/>
      <c r="B190" s="540"/>
      <c r="C190" s="540"/>
      <c r="D190" s="540"/>
      <c r="E190" s="540"/>
      <c r="F190" s="540"/>
      <c r="G190" s="540"/>
      <c r="H190" s="540"/>
      <c r="I190" s="540"/>
      <c r="J190" s="540"/>
      <c r="K190" s="540"/>
      <c r="L190" s="540"/>
      <c r="M190" s="540"/>
      <c r="N190" s="540"/>
      <c r="O190" s="540"/>
      <c r="P190" s="540"/>
      <c r="Q190" s="540"/>
      <c r="R190" s="540"/>
      <c r="S190" s="540"/>
      <c r="T190" s="540"/>
      <c r="U190" s="540"/>
      <c r="V190" s="540"/>
      <c r="W190" s="540"/>
      <c r="X190" s="540"/>
      <c r="Y190" s="540"/>
      <c r="Z190" s="540"/>
      <c r="AA190" s="540"/>
    </row>
    <row r="191" ht="12.75" customHeight="1">
      <c r="A191" s="540"/>
      <c r="B191" s="540"/>
      <c r="C191" s="540"/>
      <c r="D191" s="540"/>
      <c r="E191" s="540"/>
      <c r="F191" s="540"/>
      <c r="G191" s="540"/>
      <c r="H191" s="540"/>
      <c r="I191" s="540"/>
      <c r="J191" s="540"/>
      <c r="K191" s="540"/>
      <c r="L191" s="540"/>
      <c r="M191" s="540"/>
      <c r="N191" s="540"/>
      <c r="O191" s="540"/>
      <c r="P191" s="540"/>
      <c r="Q191" s="540"/>
      <c r="R191" s="540"/>
      <c r="S191" s="540"/>
      <c r="T191" s="540"/>
      <c r="U191" s="540"/>
      <c r="V191" s="540"/>
      <c r="W191" s="540"/>
      <c r="X191" s="540"/>
      <c r="Y191" s="540"/>
      <c r="Z191" s="540"/>
      <c r="AA191" s="540"/>
    </row>
    <row r="192" ht="12.75" customHeight="1">
      <c r="A192" s="540"/>
      <c r="B192" s="540"/>
      <c r="C192" s="540"/>
      <c r="D192" s="540"/>
      <c r="E192" s="540"/>
      <c r="F192" s="540"/>
      <c r="G192" s="540"/>
      <c r="H192" s="540"/>
      <c r="I192" s="540"/>
      <c r="J192" s="540"/>
      <c r="K192" s="540"/>
      <c r="L192" s="540"/>
      <c r="M192" s="540"/>
      <c r="N192" s="540"/>
      <c r="O192" s="540"/>
      <c r="P192" s="540"/>
      <c r="Q192" s="540"/>
      <c r="R192" s="540"/>
      <c r="S192" s="540"/>
      <c r="T192" s="540"/>
      <c r="U192" s="540"/>
      <c r="V192" s="540"/>
      <c r="W192" s="540"/>
      <c r="X192" s="540"/>
      <c r="Y192" s="540"/>
      <c r="Z192" s="540"/>
      <c r="AA192" s="540"/>
    </row>
    <row r="193" ht="12.75" customHeight="1">
      <c r="A193" s="540"/>
      <c r="B193" s="540"/>
      <c r="C193" s="540"/>
      <c r="D193" s="540"/>
      <c r="E193" s="540"/>
      <c r="F193" s="540"/>
      <c r="G193" s="540"/>
      <c r="H193" s="540"/>
      <c r="I193" s="540"/>
      <c r="J193" s="540"/>
      <c r="K193" s="540"/>
      <c r="L193" s="540"/>
      <c r="M193" s="540"/>
      <c r="N193" s="540"/>
      <c r="O193" s="540"/>
      <c r="P193" s="540"/>
      <c r="Q193" s="540"/>
      <c r="R193" s="540"/>
      <c r="S193" s="540"/>
      <c r="T193" s="540"/>
      <c r="U193" s="540"/>
      <c r="V193" s="540"/>
      <c r="W193" s="540"/>
      <c r="X193" s="540"/>
      <c r="Y193" s="540"/>
      <c r="Z193" s="540"/>
      <c r="AA193" s="540"/>
    </row>
    <row r="194" ht="12.75" customHeight="1">
      <c r="A194" s="540"/>
      <c r="B194" s="540"/>
      <c r="C194" s="540"/>
      <c r="D194" s="540"/>
      <c r="E194" s="540"/>
      <c r="F194" s="540"/>
      <c r="G194" s="540"/>
      <c r="H194" s="540"/>
      <c r="I194" s="540"/>
      <c r="J194" s="540"/>
      <c r="K194" s="540"/>
      <c r="L194" s="540"/>
      <c r="M194" s="540"/>
      <c r="N194" s="540"/>
      <c r="O194" s="540"/>
      <c r="P194" s="540"/>
      <c r="Q194" s="540"/>
      <c r="R194" s="540"/>
      <c r="S194" s="540"/>
      <c r="T194" s="540"/>
      <c r="U194" s="540"/>
      <c r="V194" s="540"/>
      <c r="W194" s="540"/>
      <c r="X194" s="540"/>
      <c r="Y194" s="540"/>
      <c r="Z194" s="540"/>
      <c r="AA194" s="540"/>
    </row>
    <row r="195" ht="12.75" customHeight="1">
      <c r="A195" s="540"/>
      <c r="B195" s="540"/>
      <c r="C195" s="540"/>
      <c r="D195" s="540"/>
      <c r="E195" s="540"/>
      <c r="F195" s="540"/>
      <c r="G195" s="540"/>
      <c r="H195" s="540"/>
      <c r="I195" s="540"/>
      <c r="J195" s="540"/>
      <c r="K195" s="540"/>
      <c r="L195" s="540"/>
      <c r="M195" s="540"/>
      <c r="N195" s="540"/>
      <c r="O195" s="540"/>
      <c r="P195" s="540"/>
      <c r="Q195" s="540"/>
      <c r="R195" s="540"/>
      <c r="S195" s="540"/>
      <c r="T195" s="540"/>
      <c r="U195" s="540"/>
      <c r="V195" s="540"/>
      <c r="W195" s="540"/>
      <c r="X195" s="540"/>
      <c r="Y195" s="540"/>
      <c r="Z195" s="540"/>
      <c r="AA195" s="540"/>
    </row>
    <row r="196" ht="12.75" customHeight="1">
      <c r="A196" s="540"/>
      <c r="B196" s="540"/>
      <c r="C196" s="540"/>
      <c r="D196" s="540"/>
      <c r="E196" s="540"/>
      <c r="F196" s="540"/>
      <c r="G196" s="540"/>
      <c r="H196" s="540"/>
      <c r="I196" s="540"/>
      <c r="J196" s="540"/>
      <c r="K196" s="540"/>
      <c r="L196" s="540"/>
      <c r="M196" s="540"/>
      <c r="N196" s="540"/>
      <c r="O196" s="540"/>
      <c r="P196" s="540"/>
      <c r="Q196" s="540"/>
      <c r="R196" s="540"/>
      <c r="S196" s="540"/>
      <c r="T196" s="540"/>
      <c r="U196" s="540"/>
      <c r="V196" s="540"/>
      <c r="W196" s="540"/>
      <c r="X196" s="540"/>
      <c r="Y196" s="540"/>
      <c r="Z196" s="540"/>
      <c r="AA196" s="540"/>
    </row>
    <row r="197" ht="12.75" customHeight="1">
      <c r="A197" s="540"/>
      <c r="B197" s="540"/>
      <c r="C197" s="540"/>
      <c r="D197" s="540"/>
      <c r="E197" s="540"/>
      <c r="F197" s="540"/>
      <c r="G197" s="540"/>
      <c r="H197" s="540"/>
      <c r="I197" s="540"/>
      <c r="J197" s="540"/>
      <c r="K197" s="540"/>
      <c r="L197" s="540"/>
      <c r="M197" s="540"/>
      <c r="N197" s="540"/>
      <c r="O197" s="540"/>
      <c r="P197" s="540"/>
      <c r="Q197" s="540"/>
      <c r="R197" s="540"/>
      <c r="S197" s="540"/>
      <c r="T197" s="540"/>
      <c r="U197" s="540"/>
      <c r="V197" s="540"/>
      <c r="W197" s="540"/>
      <c r="X197" s="540"/>
      <c r="Y197" s="540"/>
      <c r="Z197" s="540"/>
      <c r="AA197" s="540"/>
    </row>
    <row r="198" ht="12.75" customHeight="1">
      <c r="A198" s="540"/>
      <c r="B198" s="540"/>
      <c r="C198" s="540"/>
      <c r="D198" s="540"/>
      <c r="E198" s="540"/>
      <c r="F198" s="540"/>
      <c r="G198" s="540"/>
      <c r="H198" s="540"/>
      <c r="I198" s="540"/>
      <c r="J198" s="540"/>
      <c r="K198" s="540"/>
      <c r="L198" s="540"/>
      <c r="M198" s="540"/>
      <c r="N198" s="540"/>
      <c r="O198" s="540"/>
      <c r="P198" s="540"/>
      <c r="Q198" s="540"/>
      <c r="R198" s="540"/>
      <c r="S198" s="540"/>
      <c r="T198" s="540"/>
      <c r="U198" s="540"/>
      <c r="V198" s="540"/>
      <c r="W198" s="540"/>
      <c r="X198" s="540"/>
      <c r="Y198" s="540"/>
      <c r="Z198" s="540"/>
      <c r="AA198" s="540"/>
    </row>
    <row r="199" ht="12.75" customHeight="1">
      <c r="A199" s="540"/>
      <c r="B199" s="540"/>
      <c r="C199" s="540"/>
      <c r="D199" s="540"/>
      <c r="E199" s="540"/>
      <c r="F199" s="540"/>
      <c r="G199" s="540"/>
      <c r="H199" s="540"/>
      <c r="I199" s="540"/>
      <c r="J199" s="540"/>
      <c r="K199" s="540"/>
      <c r="L199" s="540"/>
      <c r="M199" s="540"/>
      <c r="N199" s="540"/>
      <c r="O199" s="540"/>
      <c r="P199" s="540"/>
      <c r="Q199" s="540"/>
      <c r="R199" s="540"/>
      <c r="S199" s="540"/>
      <c r="T199" s="540"/>
      <c r="U199" s="540"/>
      <c r="V199" s="540"/>
      <c r="W199" s="540"/>
      <c r="X199" s="540"/>
      <c r="Y199" s="540"/>
      <c r="Z199" s="540"/>
      <c r="AA199" s="540"/>
    </row>
    <row r="200" ht="12.75" customHeight="1">
      <c r="A200" s="540"/>
      <c r="B200" s="540"/>
      <c r="C200" s="540"/>
      <c r="D200" s="540"/>
      <c r="E200" s="540"/>
      <c r="F200" s="540"/>
      <c r="G200" s="540"/>
      <c r="H200" s="540"/>
      <c r="I200" s="540"/>
      <c r="J200" s="540"/>
      <c r="K200" s="540"/>
      <c r="L200" s="540"/>
      <c r="M200" s="540"/>
      <c r="N200" s="540"/>
      <c r="O200" s="540"/>
      <c r="P200" s="540"/>
      <c r="Q200" s="540"/>
      <c r="R200" s="540"/>
      <c r="S200" s="540"/>
      <c r="T200" s="540"/>
      <c r="U200" s="540"/>
      <c r="V200" s="540"/>
      <c r="W200" s="540"/>
      <c r="X200" s="540"/>
      <c r="Y200" s="540"/>
      <c r="Z200" s="540"/>
      <c r="AA200" s="540"/>
    </row>
    <row r="201" ht="12.75" customHeight="1">
      <c r="A201" s="540"/>
      <c r="B201" s="540"/>
      <c r="C201" s="540"/>
      <c r="D201" s="540"/>
      <c r="E201" s="540"/>
      <c r="F201" s="540"/>
      <c r="G201" s="540"/>
      <c r="H201" s="540"/>
      <c r="I201" s="540"/>
      <c r="J201" s="540"/>
      <c r="K201" s="540"/>
      <c r="L201" s="540"/>
      <c r="M201" s="540"/>
      <c r="N201" s="540"/>
      <c r="O201" s="540"/>
      <c r="P201" s="540"/>
      <c r="Q201" s="540"/>
      <c r="R201" s="540"/>
      <c r="S201" s="540"/>
      <c r="T201" s="540"/>
      <c r="U201" s="540"/>
      <c r="V201" s="540"/>
      <c r="W201" s="540"/>
      <c r="X201" s="540"/>
      <c r="Y201" s="540"/>
      <c r="Z201" s="540"/>
      <c r="AA201" s="540"/>
    </row>
    <row r="202" ht="12.75" customHeight="1">
      <c r="A202" s="540"/>
      <c r="B202" s="540"/>
      <c r="C202" s="540"/>
      <c r="D202" s="540"/>
      <c r="E202" s="540"/>
      <c r="F202" s="540"/>
      <c r="G202" s="540"/>
      <c r="H202" s="540"/>
      <c r="I202" s="540"/>
      <c r="J202" s="540"/>
      <c r="K202" s="540"/>
      <c r="L202" s="540"/>
      <c r="M202" s="540"/>
      <c r="N202" s="540"/>
      <c r="O202" s="540"/>
      <c r="P202" s="540"/>
      <c r="Q202" s="540"/>
      <c r="R202" s="540"/>
      <c r="S202" s="540"/>
      <c r="T202" s="540"/>
      <c r="U202" s="540"/>
      <c r="V202" s="540"/>
      <c r="W202" s="540"/>
      <c r="X202" s="540"/>
      <c r="Y202" s="540"/>
      <c r="Z202" s="540"/>
      <c r="AA202" s="540"/>
    </row>
    <row r="203" ht="12.75" customHeight="1">
      <c r="A203" s="540"/>
      <c r="B203" s="540"/>
      <c r="C203" s="540"/>
      <c r="D203" s="540"/>
      <c r="E203" s="540"/>
      <c r="F203" s="540"/>
      <c r="G203" s="540"/>
      <c r="H203" s="540"/>
      <c r="I203" s="540"/>
      <c r="J203" s="540"/>
      <c r="K203" s="540"/>
      <c r="L203" s="540"/>
      <c r="M203" s="540"/>
      <c r="N203" s="540"/>
      <c r="O203" s="540"/>
      <c r="P203" s="540"/>
      <c r="Q203" s="540"/>
      <c r="R203" s="540"/>
      <c r="S203" s="540"/>
      <c r="T203" s="540"/>
      <c r="U203" s="540"/>
      <c r="V203" s="540"/>
      <c r="W203" s="540"/>
      <c r="X203" s="540"/>
      <c r="Y203" s="540"/>
      <c r="Z203" s="540"/>
      <c r="AA203" s="540"/>
    </row>
    <row r="204" ht="12.75" customHeight="1">
      <c r="A204" s="540"/>
      <c r="B204" s="540"/>
      <c r="C204" s="540"/>
      <c r="D204" s="540"/>
      <c r="E204" s="540"/>
      <c r="F204" s="540"/>
      <c r="G204" s="540"/>
      <c r="H204" s="540"/>
      <c r="I204" s="540"/>
      <c r="J204" s="540"/>
      <c r="K204" s="540"/>
      <c r="L204" s="540"/>
      <c r="M204" s="540"/>
      <c r="N204" s="540"/>
      <c r="O204" s="540"/>
      <c r="P204" s="540"/>
      <c r="Q204" s="540"/>
      <c r="R204" s="540"/>
      <c r="S204" s="540"/>
      <c r="T204" s="540"/>
      <c r="U204" s="540"/>
      <c r="V204" s="540"/>
      <c r="W204" s="540"/>
      <c r="X204" s="540"/>
      <c r="Y204" s="540"/>
      <c r="Z204" s="540"/>
      <c r="AA204" s="540"/>
    </row>
    <row r="205" ht="12.75" customHeight="1">
      <c r="A205" s="540"/>
      <c r="B205" s="540"/>
      <c r="C205" s="540"/>
      <c r="D205" s="540"/>
      <c r="E205" s="540"/>
      <c r="F205" s="540"/>
      <c r="G205" s="540"/>
      <c r="H205" s="540"/>
      <c r="I205" s="540"/>
      <c r="J205" s="540"/>
      <c r="K205" s="540"/>
      <c r="L205" s="540"/>
      <c r="M205" s="540"/>
      <c r="N205" s="540"/>
      <c r="O205" s="540"/>
      <c r="P205" s="540"/>
      <c r="Q205" s="540"/>
      <c r="R205" s="540"/>
      <c r="S205" s="540"/>
      <c r="T205" s="540"/>
      <c r="U205" s="540"/>
      <c r="V205" s="540"/>
      <c r="W205" s="540"/>
      <c r="X205" s="540"/>
      <c r="Y205" s="540"/>
      <c r="Z205" s="540"/>
      <c r="AA205" s="540"/>
    </row>
    <row r="206" ht="12.75" customHeight="1">
      <c r="A206" s="540"/>
      <c r="B206" s="540"/>
      <c r="C206" s="540"/>
      <c r="D206" s="540"/>
      <c r="E206" s="540"/>
      <c r="F206" s="540"/>
      <c r="G206" s="540"/>
      <c r="H206" s="540"/>
      <c r="I206" s="540"/>
      <c r="J206" s="540"/>
      <c r="K206" s="540"/>
      <c r="L206" s="540"/>
      <c r="M206" s="540"/>
      <c r="N206" s="540"/>
      <c r="O206" s="540"/>
      <c r="P206" s="540"/>
      <c r="Q206" s="540"/>
      <c r="R206" s="540"/>
      <c r="S206" s="540"/>
      <c r="T206" s="540"/>
      <c r="U206" s="540"/>
      <c r="V206" s="540"/>
      <c r="W206" s="540"/>
      <c r="X206" s="540"/>
      <c r="Y206" s="540"/>
      <c r="Z206" s="540"/>
      <c r="AA206" s="540"/>
    </row>
    <row r="207" ht="12.75" customHeight="1">
      <c r="A207" s="540"/>
      <c r="B207" s="540"/>
      <c r="C207" s="540"/>
      <c r="D207" s="540"/>
      <c r="E207" s="540"/>
      <c r="F207" s="540"/>
      <c r="G207" s="540"/>
      <c r="H207" s="540"/>
      <c r="I207" s="540"/>
      <c r="J207" s="540"/>
      <c r="K207" s="540"/>
      <c r="L207" s="540"/>
      <c r="M207" s="540"/>
      <c r="N207" s="540"/>
      <c r="O207" s="540"/>
      <c r="P207" s="540"/>
      <c r="Q207" s="540"/>
      <c r="R207" s="540"/>
      <c r="S207" s="540"/>
      <c r="T207" s="540"/>
      <c r="U207" s="540"/>
      <c r="V207" s="540"/>
      <c r="W207" s="540"/>
      <c r="X207" s="540"/>
      <c r="Y207" s="540"/>
      <c r="Z207" s="540"/>
      <c r="AA207" s="540"/>
    </row>
    <row r="208" ht="12.75" customHeight="1">
      <c r="A208" s="540"/>
      <c r="B208" s="540"/>
      <c r="C208" s="540"/>
      <c r="D208" s="540"/>
      <c r="E208" s="540"/>
      <c r="F208" s="540"/>
      <c r="G208" s="540"/>
      <c r="H208" s="540"/>
      <c r="I208" s="540"/>
      <c r="J208" s="540"/>
      <c r="K208" s="540"/>
      <c r="L208" s="540"/>
      <c r="M208" s="540"/>
      <c r="N208" s="540"/>
      <c r="O208" s="540"/>
      <c r="P208" s="540"/>
      <c r="Q208" s="540"/>
      <c r="R208" s="540"/>
      <c r="S208" s="540"/>
      <c r="T208" s="540"/>
      <c r="U208" s="540"/>
      <c r="V208" s="540"/>
      <c r="W208" s="540"/>
      <c r="X208" s="540"/>
      <c r="Y208" s="540"/>
      <c r="Z208" s="540"/>
      <c r="AA208" s="540"/>
    </row>
    <row r="209" ht="12.75" customHeight="1">
      <c r="A209" s="540"/>
      <c r="B209" s="540"/>
      <c r="C209" s="540"/>
      <c r="D209" s="540"/>
      <c r="E209" s="540"/>
      <c r="F209" s="540"/>
      <c r="G209" s="540"/>
      <c r="H209" s="540"/>
      <c r="I209" s="540"/>
      <c r="J209" s="540"/>
      <c r="K209" s="540"/>
      <c r="L209" s="540"/>
      <c r="M209" s="540"/>
      <c r="N209" s="540"/>
      <c r="O209" s="540"/>
      <c r="P209" s="540"/>
      <c r="Q209" s="540"/>
      <c r="R209" s="540"/>
      <c r="S209" s="540"/>
      <c r="T209" s="540"/>
      <c r="U209" s="540"/>
      <c r="V209" s="540"/>
      <c r="W209" s="540"/>
      <c r="X209" s="540"/>
      <c r="Y209" s="540"/>
      <c r="Z209" s="540"/>
      <c r="AA209" s="540"/>
    </row>
    <row r="210" ht="12.75" customHeight="1">
      <c r="A210" s="540"/>
      <c r="B210" s="540"/>
      <c r="C210" s="540"/>
      <c r="D210" s="540"/>
      <c r="E210" s="540"/>
      <c r="F210" s="540"/>
      <c r="G210" s="540"/>
      <c r="H210" s="540"/>
      <c r="I210" s="540"/>
      <c r="J210" s="540"/>
      <c r="K210" s="540"/>
      <c r="L210" s="540"/>
      <c r="M210" s="540"/>
      <c r="N210" s="540"/>
      <c r="O210" s="540"/>
      <c r="P210" s="540"/>
      <c r="Q210" s="540"/>
      <c r="R210" s="540"/>
      <c r="S210" s="540"/>
      <c r="T210" s="540"/>
      <c r="U210" s="540"/>
      <c r="V210" s="540"/>
      <c r="W210" s="540"/>
      <c r="X210" s="540"/>
      <c r="Y210" s="540"/>
      <c r="Z210" s="540"/>
      <c r="AA210" s="540"/>
    </row>
    <row r="211" ht="12.75" customHeight="1">
      <c r="A211" s="540"/>
      <c r="B211" s="540"/>
      <c r="C211" s="540"/>
      <c r="D211" s="540"/>
      <c r="E211" s="540"/>
      <c r="F211" s="540"/>
      <c r="G211" s="540"/>
      <c r="H211" s="540"/>
      <c r="I211" s="540"/>
      <c r="J211" s="540"/>
      <c r="K211" s="540"/>
      <c r="L211" s="540"/>
      <c r="M211" s="540"/>
      <c r="N211" s="540"/>
      <c r="O211" s="540"/>
      <c r="P211" s="540"/>
      <c r="Q211" s="540"/>
      <c r="R211" s="540"/>
      <c r="S211" s="540"/>
      <c r="T211" s="540"/>
      <c r="U211" s="540"/>
      <c r="V211" s="540"/>
      <c r="W211" s="540"/>
      <c r="X211" s="540"/>
      <c r="Y211" s="540"/>
      <c r="Z211" s="540"/>
      <c r="AA211" s="540"/>
    </row>
    <row r="212" ht="12.75" customHeight="1">
      <c r="A212" s="540"/>
      <c r="B212" s="540"/>
      <c r="C212" s="540"/>
      <c r="D212" s="540"/>
      <c r="E212" s="540"/>
      <c r="F212" s="540"/>
      <c r="G212" s="540"/>
      <c r="H212" s="540"/>
      <c r="I212" s="540"/>
      <c r="J212" s="540"/>
      <c r="K212" s="540"/>
      <c r="L212" s="540"/>
      <c r="M212" s="540"/>
      <c r="N212" s="540"/>
      <c r="O212" s="540"/>
      <c r="P212" s="540"/>
      <c r="Q212" s="540"/>
      <c r="R212" s="540"/>
      <c r="S212" s="540"/>
      <c r="T212" s="540"/>
      <c r="U212" s="540"/>
      <c r="V212" s="540"/>
      <c r="W212" s="540"/>
      <c r="X212" s="540"/>
      <c r="Y212" s="540"/>
      <c r="Z212" s="540"/>
      <c r="AA212" s="540"/>
    </row>
    <row r="213" ht="12.75" customHeight="1">
      <c r="A213" s="540"/>
      <c r="B213" s="540"/>
      <c r="C213" s="540"/>
      <c r="D213" s="540"/>
      <c r="E213" s="540"/>
      <c r="F213" s="540"/>
      <c r="G213" s="540"/>
      <c r="H213" s="540"/>
      <c r="I213" s="540"/>
      <c r="J213" s="540"/>
      <c r="K213" s="540"/>
      <c r="L213" s="540"/>
      <c r="M213" s="540"/>
      <c r="N213" s="540"/>
      <c r="O213" s="540"/>
      <c r="P213" s="540"/>
      <c r="Q213" s="540"/>
      <c r="R213" s="540"/>
      <c r="S213" s="540"/>
      <c r="T213" s="540"/>
      <c r="U213" s="540"/>
      <c r="V213" s="540"/>
      <c r="W213" s="540"/>
      <c r="X213" s="540"/>
      <c r="Y213" s="540"/>
      <c r="Z213" s="540"/>
      <c r="AA213" s="540"/>
    </row>
    <row r="214" ht="12.75" customHeight="1">
      <c r="A214" s="540"/>
      <c r="B214" s="540"/>
      <c r="C214" s="540"/>
      <c r="D214" s="540"/>
      <c r="E214" s="540"/>
      <c r="F214" s="540"/>
      <c r="G214" s="540"/>
      <c r="H214" s="540"/>
      <c r="I214" s="540"/>
      <c r="J214" s="540"/>
      <c r="K214" s="540"/>
      <c r="L214" s="540"/>
      <c r="M214" s="540"/>
      <c r="N214" s="540"/>
      <c r="O214" s="540"/>
      <c r="P214" s="540"/>
      <c r="Q214" s="540"/>
      <c r="R214" s="540"/>
      <c r="S214" s="540"/>
      <c r="T214" s="540"/>
      <c r="U214" s="540"/>
      <c r="V214" s="540"/>
      <c r="W214" s="540"/>
      <c r="X214" s="540"/>
      <c r="Y214" s="540"/>
      <c r="Z214" s="540"/>
      <c r="AA214" s="540"/>
    </row>
    <row r="215" ht="12.75" customHeight="1">
      <c r="A215" s="540"/>
      <c r="B215" s="540"/>
      <c r="C215" s="540"/>
      <c r="D215" s="540"/>
      <c r="E215" s="540"/>
      <c r="F215" s="540"/>
      <c r="G215" s="540"/>
      <c r="H215" s="540"/>
      <c r="I215" s="540"/>
      <c r="J215" s="540"/>
      <c r="K215" s="540"/>
      <c r="L215" s="540"/>
      <c r="M215" s="540"/>
      <c r="N215" s="540"/>
      <c r="O215" s="540"/>
      <c r="P215" s="540"/>
      <c r="Q215" s="540"/>
      <c r="R215" s="540"/>
      <c r="S215" s="540"/>
      <c r="T215" s="540"/>
      <c r="U215" s="540"/>
      <c r="V215" s="540"/>
      <c r="W215" s="540"/>
      <c r="X215" s="540"/>
      <c r="Y215" s="540"/>
      <c r="Z215" s="540"/>
      <c r="AA215" s="540"/>
    </row>
    <row r="216" ht="12.75" customHeight="1">
      <c r="A216" s="540"/>
      <c r="B216" s="540"/>
      <c r="C216" s="540"/>
      <c r="D216" s="540"/>
      <c r="E216" s="540"/>
      <c r="F216" s="540"/>
      <c r="G216" s="540"/>
      <c r="H216" s="540"/>
      <c r="I216" s="540"/>
      <c r="J216" s="540"/>
      <c r="K216" s="540"/>
      <c r="L216" s="540"/>
      <c r="M216" s="540"/>
      <c r="N216" s="540"/>
      <c r="O216" s="540"/>
      <c r="P216" s="540"/>
      <c r="Q216" s="540"/>
      <c r="R216" s="540"/>
      <c r="S216" s="540"/>
      <c r="T216" s="540"/>
      <c r="U216" s="540"/>
      <c r="V216" s="540"/>
      <c r="W216" s="540"/>
      <c r="X216" s="540"/>
      <c r="Y216" s="540"/>
      <c r="Z216" s="540"/>
      <c r="AA216" s="540"/>
    </row>
    <row r="217" ht="12.75" customHeight="1">
      <c r="A217" s="540"/>
      <c r="B217" s="540"/>
      <c r="C217" s="540"/>
      <c r="D217" s="540"/>
      <c r="E217" s="540"/>
      <c r="F217" s="540"/>
      <c r="G217" s="540"/>
      <c r="H217" s="540"/>
      <c r="I217" s="540"/>
      <c r="J217" s="540"/>
      <c r="K217" s="540"/>
      <c r="L217" s="540"/>
      <c r="M217" s="540"/>
      <c r="N217" s="540"/>
      <c r="O217" s="540"/>
      <c r="P217" s="540"/>
      <c r="Q217" s="540"/>
      <c r="R217" s="540"/>
      <c r="S217" s="540"/>
      <c r="T217" s="540"/>
      <c r="U217" s="540"/>
      <c r="V217" s="540"/>
      <c r="W217" s="540"/>
      <c r="X217" s="540"/>
      <c r="Y217" s="540"/>
      <c r="Z217" s="540"/>
      <c r="AA217" s="540"/>
    </row>
    <row r="218" ht="12.75" customHeight="1">
      <c r="A218" s="540"/>
      <c r="B218" s="540"/>
      <c r="C218" s="540"/>
      <c r="D218" s="540"/>
      <c r="E218" s="540"/>
      <c r="F218" s="540"/>
      <c r="G218" s="540"/>
      <c r="H218" s="540"/>
      <c r="I218" s="540"/>
      <c r="J218" s="540"/>
      <c r="K218" s="540"/>
      <c r="L218" s="540"/>
      <c r="M218" s="540"/>
      <c r="N218" s="540"/>
      <c r="O218" s="540"/>
      <c r="P218" s="540"/>
      <c r="Q218" s="540"/>
      <c r="R218" s="540"/>
      <c r="S218" s="540"/>
      <c r="T218" s="540"/>
      <c r="U218" s="540"/>
      <c r="V218" s="540"/>
      <c r="W218" s="540"/>
      <c r="X218" s="540"/>
      <c r="Y218" s="540"/>
      <c r="Z218" s="540"/>
      <c r="AA218" s="540"/>
    </row>
    <row r="219" ht="12.75" customHeight="1">
      <c r="A219" s="540"/>
      <c r="B219" s="540"/>
      <c r="C219" s="540"/>
      <c r="D219" s="540"/>
      <c r="E219" s="540"/>
      <c r="F219" s="540"/>
      <c r="G219" s="540"/>
      <c r="H219" s="540"/>
      <c r="I219" s="540"/>
      <c r="J219" s="540"/>
      <c r="K219" s="540"/>
      <c r="L219" s="540"/>
      <c r="M219" s="540"/>
      <c r="N219" s="540"/>
      <c r="O219" s="540"/>
      <c r="P219" s="540"/>
      <c r="Q219" s="540"/>
      <c r="R219" s="540"/>
      <c r="S219" s="540"/>
      <c r="T219" s="540"/>
      <c r="U219" s="540"/>
      <c r="V219" s="540"/>
      <c r="W219" s="540"/>
      <c r="X219" s="540"/>
      <c r="Y219" s="540"/>
      <c r="Z219" s="540"/>
      <c r="AA219" s="540"/>
    </row>
    <row r="220" ht="12.75" customHeight="1">
      <c r="A220" s="540"/>
      <c r="B220" s="540"/>
      <c r="C220" s="540"/>
      <c r="D220" s="540"/>
      <c r="E220" s="540"/>
      <c r="F220" s="540"/>
      <c r="G220" s="540"/>
      <c r="H220" s="540"/>
      <c r="I220" s="540"/>
      <c r="J220" s="540"/>
      <c r="K220" s="540"/>
      <c r="L220" s="540"/>
      <c r="M220" s="540"/>
      <c r="N220" s="540"/>
      <c r="O220" s="540"/>
      <c r="P220" s="540"/>
      <c r="Q220" s="540"/>
      <c r="R220" s="540"/>
      <c r="S220" s="540"/>
      <c r="T220" s="540"/>
      <c r="U220" s="540"/>
      <c r="V220" s="540"/>
      <c r="W220" s="540"/>
      <c r="X220" s="540"/>
      <c r="Y220" s="540"/>
      <c r="Z220" s="540"/>
      <c r="AA220" s="540"/>
    </row>
    <row r="221" ht="12.75" customHeight="1">
      <c r="A221" s="540"/>
      <c r="B221" s="540"/>
      <c r="C221" s="540"/>
      <c r="D221" s="540"/>
      <c r="E221" s="540"/>
      <c r="F221" s="540"/>
      <c r="G221" s="540"/>
      <c r="H221" s="540"/>
      <c r="I221" s="540"/>
      <c r="J221" s="540"/>
      <c r="K221" s="540"/>
      <c r="L221" s="540"/>
      <c r="M221" s="540"/>
      <c r="N221" s="540"/>
      <c r="O221" s="540"/>
      <c r="P221" s="540"/>
      <c r="Q221" s="540"/>
      <c r="R221" s="540"/>
      <c r="S221" s="540"/>
      <c r="T221" s="540"/>
      <c r="U221" s="540"/>
      <c r="V221" s="540"/>
      <c r="W221" s="540"/>
      <c r="X221" s="540"/>
      <c r="Y221" s="540"/>
      <c r="Z221" s="540"/>
      <c r="AA221" s="540"/>
    </row>
    <row r="222" ht="12.75" customHeight="1">
      <c r="A222" s="540"/>
      <c r="B222" s="540"/>
      <c r="C222" s="540"/>
      <c r="D222" s="540"/>
      <c r="E222" s="540"/>
      <c r="F222" s="540"/>
      <c r="G222" s="540"/>
      <c r="H222" s="540"/>
      <c r="I222" s="540"/>
      <c r="J222" s="540"/>
      <c r="K222" s="540"/>
      <c r="L222" s="540"/>
      <c r="M222" s="540"/>
      <c r="N222" s="540"/>
      <c r="O222" s="540"/>
      <c r="P222" s="540"/>
      <c r="Q222" s="540"/>
      <c r="R222" s="540"/>
      <c r="S222" s="540"/>
      <c r="T222" s="540"/>
      <c r="U222" s="540"/>
      <c r="V222" s="540"/>
      <c r="W222" s="540"/>
      <c r="X222" s="540"/>
      <c r="Y222" s="540"/>
      <c r="Z222" s="540"/>
      <c r="AA222" s="540"/>
    </row>
    <row r="223" ht="12.75" customHeight="1">
      <c r="A223" s="540"/>
      <c r="B223" s="540"/>
      <c r="C223" s="540"/>
      <c r="D223" s="540"/>
      <c r="E223" s="540"/>
      <c r="F223" s="540"/>
      <c r="G223" s="540"/>
      <c r="H223" s="540"/>
      <c r="I223" s="540"/>
      <c r="J223" s="540"/>
      <c r="K223" s="540"/>
      <c r="L223" s="540"/>
      <c r="M223" s="540"/>
      <c r="N223" s="540"/>
      <c r="O223" s="540"/>
      <c r="P223" s="540"/>
      <c r="Q223" s="540"/>
      <c r="R223" s="540"/>
      <c r="S223" s="540"/>
      <c r="T223" s="540"/>
      <c r="U223" s="540"/>
      <c r="V223" s="540"/>
      <c r="W223" s="540"/>
      <c r="X223" s="540"/>
      <c r="Y223" s="540"/>
      <c r="Z223" s="540"/>
      <c r="AA223" s="540"/>
    </row>
    <row r="224" ht="12.75" customHeight="1">
      <c r="A224" s="540"/>
      <c r="B224" s="540"/>
      <c r="C224" s="540"/>
      <c r="D224" s="540"/>
      <c r="E224" s="540"/>
      <c r="F224" s="540"/>
      <c r="G224" s="540"/>
      <c r="H224" s="540"/>
      <c r="I224" s="540"/>
      <c r="J224" s="540"/>
      <c r="K224" s="540"/>
      <c r="L224" s="540"/>
      <c r="M224" s="540"/>
      <c r="N224" s="540"/>
      <c r="O224" s="540"/>
      <c r="P224" s="540"/>
      <c r="Q224" s="540"/>
      <c r="R224" s="540"/>
      <c r="S224" s="540"/>
      <c r="T224" s="540"/>
      <c r="U224" s="540"/>
      <c r="V224" s="540"/>
      <c r="W224" s="540"/>
      <c r="X224" s="540"/>
      <c r="Y224" s="540"/>
      <c r="Z224" s="540"/>
      <c r="AA224" s="540"/>
    </row>
    <row r="225" ht="12.75" customHeight="1">
      <c r="A225" s="540"/>
      <c r="B225" s="540"/>
      <c r="C225" s="540"/>
      <c r="D225" s="540"/>
      <c r="E225" s="540"/>
      <c r="F225" s="540"/>
      <c r="G225" s="540"/>
      <c r="H225" s="540"/>
      <c r="I225" s="540"/>
      <c r="J225" s="540"/>
      <c r="K225" s="540"/>
      <c r="L225" s="540"/>
      <c r="M225" s="540"/>
      <c r="N225" s="540"/>
      <c r="O225" s="540"/>
      <c r="P225" s="540"/>
      <c r="Q225" s="540"/>
      <c r="R225" s="540"/>
      <c r="S225" s="540"/>
      <c r="T225" s="540"/>
      <c r="U225" s="540"/>
      <c r="V225" s="540"/>
      <c r="W225" s="540"/>
      <c r="X225" s="540"/>
      <c r="Y225" s="540"/>
      <c r="Z225" s="540"/>
      <c r="AA225" s="540"/>
    </row>
    <row r="226" ht="12.75" customHeight="1">
      <c r="A226" s="540"/>
      <c r="B226" s="540"/>
      <c r="C226" s="540"/>
      <c r="D226" s="540"/>
      <c r="E226" s="540"/>
      <c r="F226" s="540"/>
      <c r="G226" s="540"/>
      <c r="H226" s="540"/>
      <c r="I226" s="540"/>
      <c r="J226" s="540"/>
      <c r="K226" s="540"/>
      <c r="L226" s="540"/>
      <c r="M226" s="540"/>
      <c r="N226" s="540"/>
      <c r="O226" s="540"/>
      <c r="P226" s="540"/>
      <c r="Q226" s="540"/>
      <c r="R226" s="540"/>
      <c r="S226" s="540"/>
      <c r="T226" s="540"/>
      <c r="U226" s="540"/>
      <c r="V226" s="540"/>
      <c r="W226" s="540"/>
      <c r="X226" s="540"/>
      <c r="Y226" s="540"/>
      <c r="Z226" s="540"/>
      <c r="AA226" s="540"/>
    </row>
    <row r="227" ht="12.75" customHeight="1">
      <c r="A227" s="540"/>
      <c r="B227" s="540"/>
      <c r="C227" s="540"/>
      <c r="D227" s="540"/>
      <c r="E227" s="540"/>
      <c r="F227" s="540"/>
      <c r="G227" s="540"/>
      <c r="H227" s="540"/>
      <c r="I227" s="540"/>
      <c r="J227" s="540"/>
      <c r="K227" s="540"/>
      <c r="L227" s="540"/>
      <c r="M227" s="540"/>
      <c r="N227" s="540"/>
      <c r="O227" s="540"/>
      <c r="P227" s="540"/>
      <c r="Q227" s="540"/>
      <c r="R227" s="540"/>
      <c r="S227" s="540"/>
      <c r="T227" s="540"/>
      <c r="U227" s="540"/>
      <c r="V227" s="540"/>
      <c r="W227" s="540"/>
      <c r="X227" s="540"/>
      <c r="Y227" s="540"/>
      <c r="Z227" s="540"/>
      <c r="AA227" s="540"/>
    </row>
    <row r="228" ht="12.75" customHeight="1">
      <c r="A228" s="540"/>
      <c r="B228" s="540"/>
      <c r="C228" s="540"/>
      <c r="D228" s="540"/>
      <c r="E228" s="540"/>
      <c r="F228" s="540"/>
      <c r="G228" s="540"/>
      <c r="H228" s="540"/>
      <c r="I228" s="540"/>
      <c r="J228" s="540"/>
      <c r="K228" s="540"/>
      <c r="L228" s="540"/>
      <c r="M228" s="540"/>
      <c r="N228" s="540"/>
      <c r="O228" s="540"/>
      <c r="P228" s="540"/>
      <c r="Q228" s="540"/>
      <c r="R228" s="540"/>
      <c r="S228" s="540"/>
      <c r="T228" s="540"/>
      <c r="U228" s="540"/>
      <c r="V228" s="540"/>
      <c r="W228" s="540"/>
      <c r="X228" s="540"/>
      <c r="Y228" s="540"/>
      <c r="Z228" s="540"/>
      <c r="AA228" s="540"/>
    </row>
    <row r="229" ht="12.75" customHeight="1">
      <c r="A229" s="540"/>
      <c r="B229" s="540"/>
      <c r="C229" s="540"/>
      <c r="D229" s="540"/>
      <c r="E229" s="540"/>
      <c r="F229" s="540"/>
      <c r="G229" s="540"/>
      <c r="H229" s="540"/>
      <c r="I229" s="540"/>
      <c r="J229" s="540"/>
      <c r="K229" s="540"/>
      <c r="L229" s="540"/>
      <c r="M229" s="540"/>
      <c r="N229" s="540"/>
      <c r="O229" s="540"/>
      <c r="P229" s="540"/>
      <c r="Q229" s="540"/>
      <c r="R229" s="540"/>
      <c r="S229" s="540"/>
      <c r="T229" s="540"/>
      <c r="U229" s="540"/>
      <c r="V229" s="540"/>
      <c r="W229" s="540"/>
      <c r="X229" s="540"/>
      <c r="Y229" s="540"/>
      <c r="Z229" s="540"/>
      <c r="AA229" s="540"/>
    </row>
    <row r="230" ht="12.75" customHeight="1">
      <c r="A230" s="540"/>
      <c r="B230" s="540"/>
      <c r="C230" s="540"/>
      <c r="D230" s="540"/>
      <c r="E230" s="540"/>
      <c r="F230" s="540"/>
      <c r="G230" s="540"/>
      <c r="H230" s="540"/>
      <c r="I230" s="540"/>
      <c r="J230" s="540"/>
      <c r="K230" s="540"/>
      <c r="L230" s="540"/>
      <c r="M230" s="540"/>
      <c r="N230" s="540"/>
      <c r="O230" s="540"/>
      <c r="P230" s="540"/>
      <c r="Q230" s="540"/>
      <c r="R230" s="540"/>
      <c r="S230" s="540"/>
      <c r="T230" s="540"/>
      <c r="U230" s="540"/>
      <c r="V230" s="540"/>
      <c r="W230" s="540"/>
      <c r="X230" s="540"/>
      <c r="Y230" s="540"/>
      <c r="Z230" s="540"/>
      <c r="AA230" s="540"/>
    </row>
    <row r="231" ht="12.75" customHeight="1">
      <c r="A231" s="540"/>
      <c r="B231" s="540"/>
      <c r="C231" s="540"/>
      <c r="D231" s="540"/>
      <c r="E231" s="540"/>
      <c r="F231" s="540"/>
      <c r="G231" s="540"/>
      <c r="H231" s="540"/>
      <c r="I231" s="540"/>
      <c r="J231" s="540"/>
      <c r="K231" s="540"/>
      <c r="L231" s="540"/>
      <c r="M231" s="540"/>
      <c r="N231" s="540"/>
      <c r="O231" s="540"/>
      <c r="P231" s="540"/>
      <c r="Q231" s="540"/>
      <c r="R231" s="540"/>
      <c r="S231" s="540"/>
      <c r="T231" s="540"/>
      <c r="U231" s="540"/>
      <c r="V231" s="540"/>
      <c r="W231" s="540"/>
      <c r="X231" s="540"/>
      <c r="Y231" s="540"/>
      <c r="Z231" s="540"/>
      <c r="AA231" s="540"/>
    </row>
    <row r="232" ht="12.75" customHeight="1">
      <c r="A232" s="540"/>
      <c r="B232" s="540"/>
      <c r="C232" s="540"/>
      <c r="D232" s="540"/>
      <c r="E232" s="540"/>
      <c r="F232" s="540"/>
      <c r="G232" s="540"/>
      <c r="H232" s="540"/>
      <c r="I232" s="540"/>
      <c r="J232" s="540"/>
      <c r="K232" s="540"/>
      <c r="L232" s="540"/>
      <c r="M232" s="540"/>
      <c r="N232" s="540"/>
      <c r="O232" s="540"/>
      <c r="P232" s="540"/>
      <c r="Q232" s="540"/>
      <c r="R232" s="540"/>
      <c r="S232" s="540"/>
      <c r="T232" s="540"/>
      <c r="U232" s="540"/>
      <c r="V232" s="540"/>
      <c r="W232" s="540"/>
      <c r="X232" s="540"/>
      <c r="Y232" s="540"/>
      <c r="Z232" s="540"/>
      <c r="AA232" s="540"/>
    </row>
    <row r="233" ht="12.75" customHeight="1">
      <c r="A233" s="540"/>
      <c r="B233" s="540"/>
      <c r="C233" s="540"/>
      <c r="D233" s="540"/>
      <c r="E233" s="540"/>
      <c r="F233" s="540"/>
      <c r="G233" s="540"/>
      <c r="H233" s="540"/>
      <c r="I233" s="540"/>
      <c r="J233" s="540"/>
      <c r="K233" s="540"/>
      <c r="L233" s="540"/>
      <c r="M233" s="540"/>
      <c r="N233" s="540"/>
      <c r="O233" s="540"/>
      <c r="P233" s="540"/>
      <c r="Q233" s="540"/>
      <c r="R233" s="540"/>
      <c r="S233" s="540"/>
      <c r="T233" s="540"/>
      <c r="U233" s="540"/>
      <c r="V233" s="540"/>
      <c r="W233" s="540"/>
      <c r="X233" s="540"/>
      <c r="Y233" s="540"/>
      <c r="Z233" s="540"/>
      <c r="AA233" s="540"/>
    </row>
    <row r="234" ht="12.75" customHeight="1">
      <c r="A234" s="540"/>
      <c r="B234" s="540"/>
      <c r="C234" s="540"/>
      <c r="D234" s="540"/>
      <c r="E234" s="540"/>
      <c r="F234" s="540"/>
      <c r="G234" s="540"/>
      <c r="H234" s="540"/>
      <c r="I234" s="540"/>
      <c r="J234" s="540"/>
      <c r="K234" s="540"/>
      <c r="L234" s="540"/>
      <c r="M234" s="540"/>
      <c r="N234" s="540"/>
      <c r="O234" s="540"/>
      <c r="P234" s="540"/>
      <c r="Q234" s="540"/>
      <c r="R234" s="540"/>
      <c r="S234" s="540"/>
      <c r="T234" s="540"/>
      <c r="U234" s="540"/>
      <c r="V234" s="540"/>
      <c r="W234" s="540"/>
      <c r="X234" s="540"/>
      <c r="Y234" s="540"/>
      <c r="Z234" s="540"/>
      <c r="AA234" s="540"/>
    </row>
    <row r="235" ht="12.75" customHeight="1">
      <c r="A235" s="540"/>
      <c r="B235" s="540"/>
      <c r="C235" s="540"/>
      <c r="D235" s="540"/>
      <c r="E235" s="540"/>
      <c r="F235" s="540"/>
      <c r="G235" s="540"/>
      <c r="H235" s="540"/>
      <c r="I235" s="540"/>
      <c r="J235" s="540"/>
      <c r="K235" s="540"/>
      <c r="L235" s="540"/>
      <c r="M235" s="540"/>
      <c r="N235" s="540"/>
      <c r="O235" s="540"/>
      <c r="P235" s="540"/>
      <c r="Q235" s="540"/>
      <c r="R235" s="540"/>
      <c r="S235" s="540"/>
      <c r="T235" s="540"/>
      <c r="U235" s="540"/>
      <c r="V235" s="540"/>
      <c r="W235" s="540"/>
      <c r="X235" s="540"/>
      <c r="Y235" s="540"/>
      <c r="Z235" s="540"/>
      <c r="AA235" s="540"/>
    </row>
    <row r="236" ht="12.75" customHeight="1">
      <c r="A236" s="540"/>
      <c r="B236" s="540"/>
      <c r="C236" s="540"/>
      <c r="D236" s="540"/>
      <c r="E236" s="540"/>
      <c r="F236" s="540"/>
      <c r="G236" s="540"/>
      <c r="H236" s="540"/>
      <c r="I236" s="540"/>
      <c r="J236" s="540"/>
      <c r="K236" s="540"/>
      <c r="L236" s="540"/>
      <c r="M236" s="540"/>
      <c r="N236" s="540"/>
      <c r="O236" s="540"/>
      <c r="P236" s="540"/>
      <c r="Q236" s="540"/>
      <c r="R236" s="540"/>
      <c r="S236" s="540"/>
      <c r="T236" s="540"/>
      <c r="U236" s="540"/>
      <c r="V236" s="540"/>
      <c r="W236" s="540"/>
      <c r="X236" s="540"/>
      <c r="Y236" s="540"/>
      <c r="Z236" s="540"/>
      <c r="AA236" s="540"/>
    </row>
    <row r="237" ht="12.75" customHeight="1">
      <c r="A237" s="540"/>
      <c r="B237" s="540"/>
      <c r="C237" s="540"/>
      <c r="D237" s="540"/>
      <c r="E237" s="540"/>
      <c r="F237" s="540"/>
      <c r="G237" s="540"/>
      <c r="H237" s="540"/>
      <c r="I237" s="540"/>
      <c r="J237" s="540"/>
      <c r="K237" s="540"/>
      <c r="L237" s="540"/>
      <c r="M237" s="540"/>
      <c r="N237" s="540"/>
      <c r="O237" s="540"/>
      <c r="P237" s="540"/>
      <c r="Q237" s="540"/>
      <c r="R237" s="540"/>
      <c r="S237" s="540"/>
      <c r="T237" s="540"/>
      <c r="U237" s="540"/>
      <c r="V237" s="540"/>
      <c r="W237" s="540"/>
      <c r="X237" s="540"/>
      <c r="Y237" s="540"/>
      <c r="Z237" s="540"/>
      <c r="AA237" s="540"/>
    </row>
    <row r="238" ht="12.75" customHeight="1">
      <c r="A238" s="540"/>
      <c r="B238" s="540"/>
      <c r="C238" s="540"/>
      <c r="D238" s="540"/>
      <c r="E238" s="540"/>
      <c r="F238" s="540"/>
      <c r="G238" s="540"/>
      <c r="H238" s="540"/>
      <c r="I238" s="540"/>
      <c r="J238" s="540"/>
      <c r="K238" s="540"/>
      <c r="L238" s="540"/>
      <c r="M238" s="540"/>
      <c r="N238" s="540"/>
      <c r="O238" s="540"/>
      <c r="P238" s="540"/>
      <c r="Q238" s="540"/>
      <c r="R238" s="540"/>
      <c r="S238" s="540"/>
      <c r="T238" s="540"/>
      <c r="U238" s="540"/>
      <c r="V238" s="540"/>
      <c r="W238" s="540"/>
      <c r="X238" s="540"/>
      <c r="Y238" s="540"/>
      <c r="Z238" s="540"/>
      <c r="AA238" s="540"/>
    </row>
    <row r="239" ht="12.75" customHeight="1">
      <c r="A239" s="540"/>
      <c r="B239" s="540"/>
      <c r="C239" s="540"/>
      <c r="D239" s="540"/>
      <c r="E239" s="540"/>
      <c r="F239" s="540"/>
      <c r="G239" s="540"/>
      <c r="H239" s="540"/>
      <c r="I239" s="540"/>
      <c r="J239" s="540"/>
      <c r="K239" s="540"/>
      <c r="L239" s="540"/>
      <c r="M239" s="540"/>
      <c r="N239" s="540"/>
      <c r="O239" s="540"/>
      <c r="P239" s="540"/>
      <c r="Q239" s="540"/>
      <c r="R239" s="540"/>
      <c r="S239" s="540"/>
      <c r="T239" s="540"/>
      <c r="U239" s="540"/>
      <c r="V239" s="540"/>
      <c r="W239" s="540"/>
      <c r="X239" s="540"/>
      <c r="Y239" s="540"/>
      <c r="Z239" s="540"/>
      <c r="AA239" s="540"/>
    </row>
    <row r="240" ht="12.75" customHeight="1">
      <c r="A240" s="540"/>
      <c r="B240" s="540"/>
      <c r="C240" s="540"/>
      <c r="D240" s="540"/>
      <c r="E240" s="540"/>
      <c r="F240" s="540"/>
      <c r="G240" s="540"/>
      <c r="H240" s="540"/>
      <c r="I240" s="540"/>
      <c r="J240" s="540"/>
      <c r="K240" s="540"/>
      <c r="L240" s="540"/>
      <c r="M240" s="540"/>
      <c r="N240" s="540"/>
      <c r="O240" s="540"/>
      <c r="P240" s="540"/>
      <c r="Q240" s="540"/>
      <c r="R240" s="540"/>
      <c r="S240" s="540"/>
      <c r="T240" s="540"/>
      <c r="U240" s="540"/>
      <c r="V240" s="540"/>
      <c r="W240" s="540"/>
      <c r="X240" s="540"/>
      <c r="Y240" s="540"/>
      <c r="Z240" s="540"/>
      <c r="AA240" s="540"/>
    </row>
    <row r="241" ht="12.75" customHeight="1">
      <c r="A241" s="540"/>
      <c r="B241" s="540"/>
      <c r="C241" s="540"/>
      <c r="D241" s="540"/>
      <c r="E241" s="540"/>
      <c r="F241" s="540"/>
      <c r="G241" s="540"/>
      <c r="H241" s="540"/>
      <c r="I241" s="540"/>
      <c r="J241" s="540"/>
      <c r="K241" s="540"/>
      <c r="L241" s="540"/>
      <c r="M241" s="540"/>
      <c r="N241" s="540"/>
      <c r="O241" s="540"/>
      <c r="P241" s="540"/>
      <c r="Q241" s="540"/>
      <c r="R241" s="540"/>
      <c r="S241" s="540"/>
      <c r="T241" s="540"/>
      <c r="U241" s="540"/>
      <c r="V241" s="540"/>
      <c r="W241" s="540"/>
      <c r="X241" s="540"/>
      <c r="Y241" s="540"/>
      <c r="Z241" s="540"/>
      <c r="AA241" s="540"/>
    </row>
    <row r="242" ht="12.75" customHeight="1">
      <c r="A242" s="540"/>
      <c r="B242" s="540"/>
      <c r="C242" s="540"/>
      <c r="D242" s="540"/>
      <c r="E242" s="540"/>
      <c r="F242" s="540"/>
      <c r="G242" s="540"/>
      <c r="H242" s="540"/>
      <c r="I242" s="540"/>
      <c r="J242" s="540"/>
      <c r="K242" s="540"/>
      <c r="L242" s="540"/>
      <c r="M242" s="540"/>
      <c r="N242" s="540"/>
      <c r="O242" s="540"/>
      <c r="P242" s="540"/>
      <c r="Q242" s="540"/>
      <c r="R242" s="540"/>
      <c r="S242" s="540"/>
      <c r="T242" s="540"/>
      <c r="U242" s="540"/>
      <c r="V242" s="540"/>
      <c r="W242" s="540"/>
      <c r="X242" s="540"/>
      <c r="Y242" s="540"/>
      <c r="Z242" s="540"/>
      <c r="AA242" s="540"/>
    </row>
    <row r="243" ht="12.75" customHeight="1">
      <c r="A243" s="540"/>
      <c r="B243" s="540"/>
      <c r="C243" s="540"/>
      <c r="D243" s="540"/>
      <c r="E243" s="540"/>
      <c r="F243" s="540"/>
      <c r="G243" s="540"/>
      <c r="H243" s="540"/>
      <c r="I243" s="540"/>
      <c r="J243" s="540"/>
      <c r="K243" s="540"/>
      <c r="L243" s="540"/>
      <c r="M243" s="540"/>
      <c r="N243" s="540"/>
      <c r="O243" s="540"/>
      <c r="P243" s="540"/>
      <c r="Q243" s="540"/>
      <c r="R243" s="540"/>
      <c r="S243" s="540"/>
      <c r="T243" s="540"/>
      <c r="U243" s="540"/>
      <c r="V243" s="540"/>
      <c r="W243" s="540"/>
      <c r="X243" s="540"/>
      <c r="Y243" s="540"/>
      <c r="Z243" s="540"/>
      <c r="AA243" s="540"/>
    </row>
    <row r="244" ht="12.75" customHeight="1">
      <c r="A244" s="540"/>
      <c r="B244" s="540"/>
      <c r="C244" s="540"/>
      <c r="D244" s="540"/>
      <c r="E244" s="540"/>
      <c r="F244" s="540"/>
      <c r="G244" s="540"/>
      <c r="H244" s="540"/>
      <c r="I244" s="540"/>
      <c r="J244" s="540"/>
      <c r="K244" s="540"/>
      <c r="L244" s="540"/>
      <c r="M244" s="540"/>
      <c r="N244" s="540"/>
      <c r="O244" s="540"/>
      <c r="P244" s="540"/>
      <c r="Q244" s="540"/>
      <c r="R244" s="540"/>
      <c r="S244" s="540"/>
      <c r="T244" s="540"/>
      <c r="U244" s="540"/>
      <c r="V244" s="540"/>
      <c r="W244" s="540"/>
      <c r="X244" s="540"/>
      <c r="Y244" s="540"/>
      <c r="Z244" s="540"/>
      <c r="AA244" s="540"/>
    </row>
    <row r="245" ht="12.75" customHeight="1">
      <c r="A245" s="540"/>
      <c r="B245" s="540"/>
      <c r="C245" s="540"/>
      <c r="D245" s="540"/>
      <c r="E245" s="540"/>
      <c r="F245" s="540"/>
      <c r="G245" s="540"/>
      <c r="H245" s="540"/>
      <c r="I245" s="540"/>
      <c r="J245" s="540"/>
      <c r="K245" s="540"/>
      <c r="L245" s="540"/>
      <c r="M245" s="540"/>
      <c r="N245" s="540"/>
      <c r="O245" s="540"/>
      <c r="P245" s="540"/>
      <c r="Q245" s="540"/>
      <c r="R245" s="540"/>
      <c r="S245" s="540"/>
      <c r="T245" s="540"/>
      <c r="U245" s="540"/>
      <c r="V245" s="540"/>
      <c r="W245" s="540"/>
      <c r="X245" s="540"/>
      <c r="Y245" s="540"/>
      <c r="Z245" s="540"/>
      <c r="AA245" s="540"/>
    </row>
    <row r="246" ht="12.75" customHeight="1">
      <c r="A246" s="540"/>
      <c r="B246" s="540"/>
      <c r="C246" s="540"/>
      <c r="D246" s="540"/>
      <c r="E246" s="540"/>
      <c r="F246" s="540"/>
      <c r="G246" s="540"/>
      <c r="H246" s="540"/>
      <c r="I246" s="540"/>
      <c r="J246" s="540"/>
      <c r="K246" s="540"/>
      <c r="L246" s="540"/>
      <c r="M246" s="540"/>
      <c r="N246" s="540"/>
      <c r="O246" s="540"/>
      <c r="P246" s="540"/>
      <c r="Q246" s="540"/>
      <c r="R246" s="540"/>
      <c r="S246" s="540"/>
      <c r="T246" s="540"/>
      <c r="U246" s="540"/>
      <c r="V246" s="540"/>
      <c r="W246" s="540"/>
      <c r="X246" s="540"/>
      <c r="Y246" s="540"/>
      <c r="Z246" s="540"/>
      <c r="AA246" s="540"/>
    </row>
    <row r="247" ht="12.75" customHeight="1">
      <c r="A247" s="540"/>
      <c r="B247" s="540"/>
      <c r="C247" s="540"/>
      <c r="D247" s="540"/>
      <c r="E247" s="540"/>
      <c r="F247" s="540"/>
      <c r="G247" s="540"/>
      <c r="H247" s="540"/>
      <c r="I247" s="540"/>
      <c r="J247" s="540"/>
      <c r="K247" s="540"/>
      <c r="L247" s="540"/>
      <c r="M247" s="540"/>
      <c r="N247" s="540"/>
      <c r="O247" s="540"/>
      <c r="P247" s="540"/>
      <c r="Q247" s="540"/>
      <c r="R247" s="540"/>
      <c r="S247" s="540"/>
      <c r="T247" s="540"/>
      <c r="U247" s="540"/>
      <c r="V247" s="540"/>
      <c r="W247" s="540"/>
      <c r="X247" s="540"/>
      <c r="Y247" s="540"/>
      <c r="Z247" s="540"/>
      <c r="AA247" s="540"/>
    </row>
    <row r="248" ht="12.75" customHeight="1">
      <c r="A248" s="540"/>
      <c r="B248" s="540"/>
      <c r="C248" s="540"/>
      <c r="D248" s="540"/>
      <c r="E248" s="540"/>
      <c r="F248" s="540"/>
      <c r="G248" s="540"/>
      <c r="H248" s="540"/>
      <c r="I248" s="540"/>
      <c r="J248" s="540"/>
      <c r="K248" s="540"/>
      <c r="L248" s="540"/>
      <c r="M248" s="540"/>
      <c r="N248" s="540"/>
      <c r="O248" s="540"/>
      <c r="P248" s="540"/>
      <c r="Q248" s="540"/>
      <c r="R248" s="540"/>
      <c r="S248" s="540"/>
      <c r="T248" s="540"/>
      <c r="U248" s="540"/>
      <c r="V248" s="540"/>
      <c r="W248" s="540"/>
      <c r="X248" s="540"/>
      <c r="Y248" s="540"/>
      <c r="Z248" s="540"/>
      <c r="AA248" s="540"/>
    </row>
    <row r="249" ht="12.75" customHeight="1">
      <c r="A249" s="540"/>
      <c r="B249" s="540"/>
      <c r="C249" s="540"/>
      <c r="D249" s="540"/>
      <c r="E249" s="540"/>
      <c r="F249" s="540"/>
      <c r="G249" s="540"/>
      <c r="H249" s="540"/>
      <c r="I249" s="540"/>
      <c r="J249" s="540"/>
      <c r="K249" s="540"/>
      <c r="L249" s="540"/>
      <c r="M249" s="540"/>
      <c r="N249" s="540"/>
      <c r="O249" s="540"/>
      <c r="P249" s="540"/>
      <c r="Q249" s="540"/>
      <c r="R249" s="540"/>
      <c r="S249" s="540"/>
      <c r="T249" s="540"/>
      <c r="U249" s="540"/>
      <c r="V249" s="540"/>
      <c r="W249" s="540"/>
      <c r="X249" s="540"/>
      <c r="Y249" s="540"/>
      <c r="Z249" s="540"/>
      <c r="AA249" s="540"/>
    </row>
    <row r="250" ht="12.75" customHeight="1">
      <c r="A250" s="540"/>
      <c r="B250" s="540"/>
      <c r="C250" s="540"/>
      <c r="D250" s="540"/>
      <c r="E250" s="540"/>
      <c r="F250" s="540"/>
      <c r="G250" s="540"/>
      <c r="H250" s="540"/>
      <c r="I250" s="540"/>
      <c r="J250" s="540"/>
      <c r="K250" s="540"/>
      <c r="L250" s="540"/>
      <c r="M250" s="540"/>
      <c r="N250" s="540"/>
      <c r="O250" s="540"/>
      <c r="P250" s="540"/>
      <c r="Q250" s="540"/>
      <c r="R250" s="540"/>
      <c r="S250" s="540"/>
      <c r="T250" s="540"/>
      <c r="U250" s="540"/>
      <c r="V250" s="540"/>
      <c r="W250" s="540"/>
      <c r="X250" s="540"/>
      <c r="Y250" s="540"/>
      <c r="Z250" s="540"/>
      <c r="AA250" s="540"/>
    </row>
    <row r="251" ht="12.75" customHeight="1">
      <c r="A251" s="540"/>
      <c r="B251" s="540"/>
      <c r="C251" s="540"/>
      <c r="D251" s="540"/>
      <c r="E251" s="540"/>
      <c r="F251" s="540"/>
      <c r="G251" s="540"/>
      <c r="H251" s="540"/>
      <c r="I251" s="540"/>
      <c r="J251" s="540"/>
      <c r="K251" s="540"/>
      <c r="L251" s="540"/>
      <c r="M251" s="540"/>
      <c r="N251" s="540"/>
      <c r="O251" s="540"/>
      <c r="P251" s="540"/>
      <c r="Q251" s="540"/>
      <c r="R251" s="540"/>
      <c r="S251" s="540"/>
      <c r="T251" s="540"/>
      <c r="U251" s="540"/>
      <c r="V251" s="540"/>
      <c r="W251" s="540"/>
      <c r="X251" s="540"/>
      <c r="Y251" s="540"/>
      <c r="Z251" s="540"/>
      <c r="AA251" s="540"/>
    </row>
    <row r="252" ht="12.75" customHeight="1">
      <c r="A252" s="540"/>
      <c r="B252" s="540"/>
      <c r="C252" s="540"/>
      <c r="D252" s="540"/>
      <c r="E252" s="540"/>
      <c r="F252" s="540"/>
      <c r="G252" s="540"/>
      <c r="H252" s="540"/>
      <c r="I252" s="540"/>
      <c r="J252" s="540"/>
      <c r="K252" s="540"/>
      <c r="L252" s="540"/>
      <c r="M252" s="540"/>
      <c r="N252" s="540"/>
      <c r="O252" s="540"/>
      <c r="P252" s="540"/>
      <c r="Q252" s="540"/>
      <c r="R252" s="540"/>
      <c r="S252" s="540"/>
      <c r="T252" s="540"/>
      <c r="U252" s="540"/>
      <c r="V252" s="540"/>
      <c r="W252" s="540"/>
      <c r="X252" s="540"/>
      <c r="Y252" s="540"/>
      <c r="Z252" s="540"/>
      <c r="AA252" s="540"/>
    </row>
    <row r="253" ht="12.75" customHeight="1">
      <c r="A253" s="540"/>
      <c r="B253" s="540"/>
      <c r="C253" s="540"/>
      <c r="D253" s="540"/>
      <c r="E253" s="540"/>
      <c r="F253" s="540"/>
      <c r="G253" s="540"/>
      <c r="H253" s="540"/>
      <c r="I253" s="540"/>
      <c r="J253" s="540"/>
      <c r="K253" s="540"/>
      <c r="L253" s="540"/>
      <c r="M253" s="540"/>
      <c r="N253" s="540"/>
      <c r="O253" s="540"/>
      <c r="P253" s="540"/>
      <c r="Q253" s="540"/>
      <c r="R253" s="540"/>
      <c r="S253" s="540"/>
      <c r="T253" s="540"/>
      <c r="U253" s="540"/>
      <c r="V253" s="540"/>
      <c r="W253" s="540"/>
      <c r="X253" s="540"/>
      <c r="Y253" s="540"/>
      <c r="Z253" s="540"/>
      <c r="AA253" s="540"/>
    </row>
    <row r="254" ht="12.75" customHeight="1">
      <c r="A254" s="540"/>
      <c r="B254" s="540"/>
      <c r="C254" s="540"/>
      <c r="D254" s="540"/>
      <c r="E254" s="540"/>
      <c r="F254" s="540"/>
      <c r="G254" s="540"/>
      <c r="H254" s="540"/>
      <c r="I254" s="540"/>
      <c r="J254" s="540"/>
      <c r="K254" s="540"/>
      <c r="L254" s="540"/>
      <c r="M254" s="540"/>
      <c r="N254" s="540"/>
      <c r="O254" s="540"/>
      <c r="P254" s="540"/>
      <c r="Q254" s="540"/>
      <c r="R254" s="540"/>
      <c r="S254" s="540"/>
      <c r="T254" s="540"/>
      <c r="U254" s="540"/>
      <c r="V254" s="540"/>
      <c r="W254" s="540"/>
      <c r="X254" s="540"/>
      <c r="Y254" s="540"/>
      <c r="Z254" s="540"/>
      <c r="AA254" s="540"/>
    </row>
    <row r="255" ht="12.75" customHeight="1">
      <c r="A255" s="540"/>
      <c r="B255" s="540"/>
      <c r="C255" s="540"/>
      <c r="D255" s="540"/>
      <c r="E255" s="540"/>
      <c r="F255" s="540"/>
      <c r="G255" s="540"/>
      <c r="H255" s="540"/>
      <c r="I255" s="540"/>
      <c r="J255" s="540"/>
      <c r="K255" s="540"/>
      <c r="L255" s="540"/>
      <c r="M255" s="540"/>
      <c r="N255" s="540"/>
      <c r="O255" s="540"/>
      <c r="P255" s="540"/>
      <c r="Q255" s="540"/>
      <c r="R255" s="540"/>
      <c r="S255" s="540"/>
      <c r="T255" s="540"/>
      <c r="U255" s="540"/>
      <c r="V255" s="540"/>
      <c r="W255" s="540"/>
      <c r="X255" s="540"/>
      <c r="Y255" s="540"/>
      <c r="Z255" s="540"/>
      <c r="AA255" s="540"/>
    </row>
    <row r="256" ht="12.75" customHeight="1">
      <c r="A256" s="540"/>
      <c r="B256" s="540"/>
      <c r="C256" s="540"/>
      <c r="D256" s="540"/>
      <c r="E256" s="540"/>
      <c r="F256" s="540"/>
      <c r="G256" s="540"/>
      <c r="H256" s="540"/>
      <c r="I256" s="540"/>
      <c r="J256" s="540"/>
      <c r="K256" s="540"/>
      <c r="L256" s="540"/>
      <c r="M256" s="540"/>
      <c r="N256" s="540"/>
      <c r="O256" s="540"/>
      <c r="P256" s="540"/>
      <c r="Q256" s="540"/>
      <c r="R256" s="540"/>
      <c r="S256" s="540"/>
      <c r="T256" s="540"/>
      <c r="U256" s="540"/>
      <c r="V256" s="540"/>
      <c r="W256" s="540"/>
      <c r="X256" s="540"/>
      <c r="Y256" s="540"/>
      <c r="Z256" s="540"/>
      <c r="AA256" s="540"/>
    </row>
    <row r="257" ht="12.75" customHeight="1">
      <c r="A257" s="540"/>
      <c r="B257" s="540"/>
      <c r="C257" s="540"/>
      <c r="D257" s="540"/>
      <c r="E257" s="540"/>
      <c r="F257" s="540"/>
      <c r="G257" s="540"/>
      <c r="H257" s="540"/>
      <c r="I257" s="540"/>
      <c r="J257" s="540"/>
      <c r="K257" s="540"/>
      <c r="L257" s="540"/>
      <c r="M257" s="540"/>
      <c r="N257" s="540"/>
      <c r="O257" s="540"/>
      <c r="P257" s="540"/>
      <c r="Q257" s="540"/>
      <c r="R257" s="540"/>
      <c r="S257" s="540"/>
      <c r="T257" s="540"/>
      <c r="U257" s="540"/>
      <c r="V257" s="540"/>
      <c r="W257" s="540"/>
      <c r="X257" s="540"/>
      <c r="Y257" s="540"/>
      <c r="Z257" s="540"/>
      <c r="AA257" s="540"/>
    </row>
    <row r="258" ht="12.75" customHeight="1">
      <c r="A258" s="540"/>
      <c r="B258" s="540"/>
      <c r="C258" s="540"/>
      <c r="D258" s="540"/>
      <c r="E258" s="540"/>
      <c r="F258" s="540"/>
      <c r="G258" s="540"/>
      <c r="H258" s="540"/>
      <c r="I258" s="540"/>
      <c r="J258" s="540"/>
      <c r="K258" s="540"/>
      <c r="L258" s="540"/>
      <c r="M258" s="540"/>
      <c r="N258" s="540"/>
      <c r="O258" s="540"/>
      <c r="P258" s="540"/>
      <c r="Q258" s="540"/>
      <c r="R258" s="540"/>
      <c r="S258" s="540"/>
      <c r="T258" s="540"/>
      <c r="U258" s="540"/>
      <c r="V258" s="540"/>
      <c r="W258" s="540"/>
      <c r="X258" s="540"/>
      <c r="Y258" s="540"/>
      <c r="Z258" s="540"/>
      <c r="AA258" s="540"/>
    </row>
    <row r="259" ht="12.75" customHeight="1">
      <c r="A259" s="540"/>
      <c r="B259" s="540"/>
      <c r="C259" s="540"/>
      <c r="D259" s="540"/>
      <c r="E259" s="540"/>
      <c r="F259" s="540"/>
      <c r="G259" s="540"/>
      <c r="H259" s="540"/>
      <c r="I259" s="540"/>
      <c r="J259" s="540"/>
      <c r="K259" s="540"/>
      <c r="L259" s="540"/>
      <c r="M259" s="540"/>
      <c r="N259" s="540"/>
      <c r="O259" s="540"/>
      <c r="P259" s="540"/>
      <c r="Q259" s="540"/>
      <c r="R259" s="540"/>
      <c r="S259" s="540"/>
      <c r="T259" s="540"/>
      <c r="U259" s="540"/>
      <c r="V259" s="540"/>
      <c r="W259" s="540"/>
      <c r="X259" s="540"/>
      <c r="Y259" s="540"/>
      <c r="Z259" s="540"/>
      <c r="AA259" s="540"/>
    </row>
    <row r="260" ht="12.75" customHeight="1">
      <c r="A260" s="540"/>
      <c r="B260" s="540"/>
      <c r="C260" s="540"/>
      <c r="D260" s="540"/>
      <c r="E260" s="540"/>
      <c r="F260" s="540"/>
      <c r="G260" s="540"/>
      <c r="H260" s="540"/>
      <c r="I260" s="540"/>
      <c r="J260" s="540"/>
      <c r="K260" s="540"/>
      <c r="L260" s="540"/>
      <c r="M260" s="540"/>
      <c r="N260" s="540"/>
      <c r="O260" s="540"/>
      <c r="P260" s="540"/>
      <c r="Q260" s="540"/>
      <c r="R260" s="540"/>
      <c r="S260" s="540"/>
      <c r="T260" s="540"/>
      <c r="U260" s="540"/>
      <c r="V260" s="540"/>
      <c r="W260" s="540"/>
      <c r="X260" s="540"/>
      <c r="Y260" s="540"/>
      <c r="Z260" s="540"/>
      <c r="AA260" s="540"/>
    </row>
    <row r="261" ht="12.75" customHeight="1">
      <c r="A261" s="540"/>
      <c r="B261" s="540"/>
      <c r="C261" s="540"/>
      <c r="D261" s="540"/>
      <c r="E261" s="540"/>
      <c r="F261" s="540"/>
      <c r="G261" s="540"/>
      <c r="H261" s="540"/>
      <c r="I261" s="540"/>
      <c r="J261" s="540"/>
      <c r="K261" s="540"/>
      <c r="L261" s="540"/>
      <c r="M261" s="540"/>
      <c r="N261" s="540"/>
      <c r="O261" s="540"/>
      <c r="P261" s="540"/>
      <c r="Q261" s="540"/>
      <c r="R261" s="540"/>
      <c r="S261" s="540"/>
      <c r="T261" s="540"/>
      <c r="U261" s="540"/>
      <c r="V261" s="540"/>
      <c r="W261" s="540"/>
      <c r="X261" s="540"/>
      <c r="Y261" s="540"/>
      <c r="Z261" s="540"/>
      <c r="AA261" s="540"/>
    </row>
    <row r="262" ht="12.75" customHeight="1">
      <c r="A262" s="540"/>
      <c r="B262" s="540"/>
      <c r="C262" s="540"/>
      <c r="D262" s="540"/>
      <c r="E262" s="540"/>
      <c r="F262" s="540"/>
      <c r="G262" s="540"/>
      <c r="H262" s="540"/>
      <c r="I262" s="540"/>
      <c r="J262" s="540"/>
      <c r="K262" s="540"/>
      <c r="L262" s="540"/>
      <c r="M262" s="540"/>
      <c r="N262" s="540"/>
      <c r="O262" s="540"/>
      <c r="P262" s="540"/>
      <c r="Q262" s="540"/>
      <c r="R262" s="540"/>
      <c r="S262" s="540"/>
      <c r="T262" s="540"/>
      <c r="U262" s="540"/>
      <c r="V262" s="540"/>
      <c r="W262" s="540"/>
      <c r="X262" s="540"/>
      <c r="Y262" s="540"/>
      <c r="Z262" s="540"/>
      <c r="AA262" s="540"/>
    </row>
    <row r="263" ht="12.75" customHeight="1">
      <c r="A263" s="540"/>
      <c r="B263" s="540"/>
      <c r="C263" s="540"/>
      <c r="D263" s="540"/>
      <c r="E263" s="540"/>
      <c r="F263" s="540"/>
      <c r="G263" s="540"/>
      <c r="H263" s="540"/>
      <c r="I263" s="540"/>
      <c r="J263" s="540"/>
      <c r="K263" s="540"/>
      <c r="L263" s="540"/>
      <c r="M263" s="540"/>
      <c r="N263" s="540"/>
      <c r="O263" s="540"/>
      <c r="P263" s="540"/>
      <c r="Q263" s="540"/>
      <c r="R263" s="540"/>
      <c r="S263" s="540"/>
      <c r="T263" s="540"/>
      <c r="U263" s="540"/>
      <c r="V263" s="540"/>
      <c r="W263" s="540"/>
      <c r="X263" s="540"/>
      <c r="Y263" s="540"/>
      <c r="Z263" s="540"/>
      <c r="AA263" s="540"/>
    </row>
    <row r="264" ht="12.75" customHeight="1">
      <c r="A264" s="540"/>
      <c r="B264" s="540"/>
      <c r="C264" s="540"/>
      <c r="D264" s="540"/>
      <c r="E264" s="540"/>
      <c r="F264" s="540"/>
      <c r="G264" s="540"/>
      <c r="H264" s="540"/>
      <c r="I264" s="540"/>
      <c r="J264" s="540"/>
      <c r="K264" s="540"/>
      <c r="L264" s="540"/>
      <c r="M264" s="540"/>
      <c r="N264" s="540"/>
      <c r="O264" s="540"/>
      <c r="P264" s="540"/>
      <c r="Q264" s="540"/>
      <c r="R264" s="540"/>
      <c r="S264" s="540"/>
      <c r="T264" s="540"/>
      <c r="U264" s="540"/>
      <c r="V264" s="540"/>
      <c r="W264" s="540"/>
      <c r="X264" s="540"/>
      <c r="Y264" s="540"/>
      <c r="Z264" s="540"/>
      <c r="AA264" s="540"/>
    </row>
    <row r="265" ht="12.75" customHeight="1">
      <c r="A265" s="540"/>
      <c r="B265" s="540"/>
      <c r="C265" s="540"/>
      <c r="D265" s="540"/>
      <c r="E265" s="540"/>
      <c r="F265" s="540"/>
      <c r="G265" s="540"/>
      <c r="H265" s="540"/>
      <c r="I265" s="540"/>
      <c r="J265" s="540"/>
      <c r="K265" s="540"/>
      <c r="L265" s="540"/>
      <c r="M265" s="540"/>
      <c r="N265" s="540"/>
      <c r="O265" s="540"/>
      <c r="P265" s="540"/>
      <c r="Q265" s="540"/>
      <c r="R265" s="540"/>
      <c r="S265" s="540"/>
      <c r="T265" s="540"/>
      <c r="U265" s="540"/>
      <c r="V265" s="540"/>
      <c r="W265" s="540"/>
      <c r="X265" s="540"/>
      <c r="Y265" s="540"/>
      <c r="Z265" s="540"/>
      <c r="AA265" s="540"/>
    </row>
    <row r="266" ht="12.75" customHeight="1">
      <c r="A266" s="540"/>
      <c r="B266" s="540"/>
      <c r="C266" s="540"/>
      <c r="D266" s="540"/>
      <c r="E266" s="540"/>
      <c r="F266" s="540"/>
      <c r="G266" s="540"/>
      <c r="H266" s="540"/>
      <c r="I266" s="540"/>
      <c r="J266" s="540"/>
      <c r="K266" s="540"/>
      <c r="L266" s="540"/>
      <c r="M266" s="540"/>
      <c r="N266" s="540"/>
      <c r="O266" s="540"/>
      <c r="P266" s="540"/>
      <c r="Q266" s="540"/>
      <c r="R266" s="540"/>
      <c r="S266" s="540"/>
      <c r="T266" s="540"/>
      <c r="U266" s="540"/>
      <c r="V266" s="540"/>
      <c r="W266" s="540"/>
      <c r="X266" s="540"/>
      <c r="Y266" s="540"/>
      <c r="Z266" s="540"/>
      <c r="AA266" s="540"/>
    </row>
    <row r="267" ht="12.75" customHeight="1">
      <c r="A267" s="540"/>
      <c r="B267" s="540"/>
      <c r="C267" s="540"/>
      <c r="D267" s="540"/>
      <c r="E267" s="540"/>
      <c r="F267" s="540"/>
      <c r="G267" s="540"/>
      <c r="H267" s="540"/>
      <c r="I267" s="540"/>
      <c r="J267" s="540"/>
      <c r="K267" s="540"/>
      <c r="L267" s="540"/>
      <c r="M267" s="540"/>
      <c r="N267" s="540"/>
      <c r="O267" s="540"/>
      <c r="P267" s="540"/>
      <c r="Q267" s="540"/>
      <c r="R267" s="540"/>
      <c r="S267" s="540"/>
      <c r="T267" s="540"/>
      <c r="U267" s="540"/>
      <c r="V267" s="540"/>
      <c r="W267" s="540"/>
      <c r="X267" s="540"/>
      <c r="Y267" s="540"/>
      <c r="Z267" s="540"/>
      <c r="AA267" s="540"/>
    </row>
    <row r="268" ht="12.75" customHeight="1">
      <c r="A268" s="540"/>
      <c r="B268" s="540"/>
      <c r="C268" s="540"/>
      <c r="D268" s="540"/>
      <c r="E268" s="540"/>
      <c r="F268" s="540"/>
      <c r="G268" s="540"/>
      <c r="H268" s="540"/>
      <c r="I268" s="540"/>
      <c r="J268" s="540"/>
      <c r="K268" s="540"/>
      <c r="L268" s="540"/>
      <c r="M268" s="540"/>
      <c r="N268" s="540"/>
      <c r="O268" s="540"/>
      <c r="P268" s="540"/>
      <c r="Q268" s="540"/>
      <c r="R268" s="540"/>
      <c r="S268" s="540"/>
      <c r="T268" s="540"/>
      <c r="U268" s="540"/>
      <c r="V268" s="540"/>
      <c r="W268" s="540"/>
      <c r="X268" s="540"/>
      <c r="Y268" s="540"/>
      <c r="Z268" s="540"/>
      <c r="AA268" s="540"/>
    </row>
    <row r="269" ht="12.75" customHeight="1">
      <c r="A269" s="540"/>
      <c r="B269" s="540"/>
      <c r="C269" s="540"/>
      <c r="D269" s="540"/>
      <c r="E269" s="540"/>
      <c r="F269" s="540"/>
      <c r="G269" s="540"/>
      <c r="H269" s="540"/>
      <c r="I269" s="540"/>
      <c r="J269" s="540"/>
      <c r="K269" s="540"/>
      <c r="L269" s="540"/>
      <c r="M269" s="540"/>
      <c r="N269" s="540"/>
      <c r="O269" s="540"/>
      <c r="P269" s="540"/>
      <c r="Q269" s="540"/>
      <c r="R269" s="540"/>
      <c r="S269" s="540"/>
      <c r="T269" s="540"/>
      <c r="U269" s="540"/>
      <c r="V269" s="540"/>
      <c r="W269" s="540"/>
      <c r="X269" s="540"/>
      <c r="Y269" s="540"/>
      <c r="Z269" s="540"/>
      <c r="AA269" s="540"/>
    </row>
    <row r="270" ht="12.75" customHeight="1">
      <c r="A270" s="540"/>
      <c r="B270" s="540"/>
      <c r="C270" s="540"/>
      <c r="D270" s="540"/>
      <c r="E270" s="540"/>
      <c r="F270" s="540"/>
      <c r="G270" s="540"/>
      <c r="H270" s="540"/>
      <c r="I270" s="540"/>
      <c r="J270" s="540"/>
      <c r="K270" s="540"/>
      <c r="L270" s="540"/>
      <c r="M270" s="540"/>
      <c r="N270" s="540"/>
      <c r="O270" s="540"/>
      <c r="P270" s="540"/>
      <c r="Q270" s="540"/>
      <c r="R270" s="540"/>
      <c r="S270" s="540"/>
      <c r="T270" s="540"/>
      <c r="U270" s="540"/>
      <c r="V270" s="540"/>
      <c r="W270" s="540"/>
      <c r="X270" s="540"/>
      <c r="Y270" s="540"/>
      <c r="Z270" s="540"/>
      <c r="AA270" s="540"/>
    </row>
    <row r="271" ht="12.75" customHeight="1">
      <c r="A271" s="540"/>
      <c r="B271" s="540"/>
      <c r="C271" s="540"/>
      <c r="D271" s="540"/>
      <c r="E271" s="540"/>
      <c r="F271" s="540"/>
      <c r="G271" s="540"/>
      <c r="H271" s="540"/>
      <c r="I271" s="540"/>
      <c r="J271" s="540"/>
      <c r="K271" s="540"/>
      <c r="L271" s="540"/>
      <c r="M271" s="540"/>
      <c r="N271" s="540"/>
      <c r="O271" s="540"/>
      <c r="P271" s="540"/>
      <c r="Q271" s="540"/>
      <c r="R271" s="540"/>
      <c r="S271" s="540"/>
      <c r="T271" s="540"/>
      <c r="U271" s="540"/>
      <c r="V271" s="540"/>
      <c r="W271" s="540"/>
      <c r="X271" s="540"/>
      <c r="Y271" s="540"/>
      <c r="Z271" s="540"/>
      <c r="AA271" s="540"/>
    </row>
    <row r="272" ht="12.75" customHeight="1">
      <c r="A272" s="540"/>
      <c r="B272" s="540"/>
      <c r="C272" s="540"/>
      <c r="D272" s="540"/>
      <c r="E272" s="540"/>
      <c r="F272" s="540"/>
      <c r="G272" s="540"/>
      <c r="H272" s="540"/>
      <c r="I272" s="540"/>
      <c r="J272" s="540"/>
      <c r="K272" s="540"/>
      <c r="L272" s="540"/>
      <c r="M272" s="540"/>
      <c r="N272" s="540"/>
      <c r="O272" s="540"/>
      <c r="P272" s="540"/>
      <c r="Q272" s="540"/>
      <c r="R272" s="540"/>
      <c r="S272" s="540"/>
      <c r="T272" s="540"/>
      <c r="U272" s="540"/>
      <c r="V272" s="540"/>
      <c r="W272" s="540"/>
      <c r="X272" s="540"/>
      <c r="Y272" s="540"/>
      <c r="Z272" s="540"/>
      <c r="AA272" s="540"/>
    </row>
    <row r="273" ht="12.75" customHeight="1">
      <c r="A273" s="540"/>
      <c r="B273" s="540"/>
      <c r="C273" s="540"/>
      <c r="D273" s="540"/>
      <c r="E273" s="540"/>
      <c r="F273" s="540"/>
      <c r="G273" s="540"/>
      <c r="H273" s="540"/>
      <c r="I273" s="540"/>
      <c r="J273" s="540"/>
      <c r="K273" s="540"/>
      <c r="L273" s="540"/>
      <c r="M273" s="540"/>
      <c r="N273" s="540"/>
      <c r="O273" s="540"/>
      <c r="P273" s="540"/>
      <c r="Q273" s="540"/>
      <c r="R273" s="540"/>
      <c r="S273" s="540"/>
      <c r="T273" s="540"/>
      <c r="U273" s="540"/>
      <c r="V273" s="540"/>
      <c r="W273" s="540"/>
      <c r="X273" s="540"/>
      <c r="Y273" s="540"/>
      <c r="Z273" s="540"/>
      <c r="AA273" s="540"/>
    </row>
    <row r="274" ht="12.75" customHeight="1">
      <c r="A274" s="540"/>
      <c r="B274" s="540"/>
      <c r="C274" s="540"/>
      <c r="D274" s="540"/>
      <c r="E274" s="540"/>
      <c r="F274" s="540"/>
      <c r="G274" s="540"/>
      <c r="H274" s="540"/>
      <c r="I274" s="540"/>
      <c r="J274" s="540"/>
      <c r="K274" s="540"/>
      <c r="L274" s="540"/>
      <c r="M274" s="540"/>
      <c r="N274" s="540"/>
      <c r="O274" s="540"/>
      <c r="P274" s="540"/>
      <c r="Q274" s="540"/>
      <c r="R274" s="540"/>
      <c r="S274" s="540"/>
      <c r="T274" s="540"/>
      <c r="U274" s="540"/>
      <c r="V274" s="540"/>
      <c r="W274" s="540"/>
      <c r="X274" s="540"/>
      <c r="Y274" s="540"/>
      <c r="Z274" s="540"/>
      <c r="AA274" s="540"/>
    </row>
    <row r="275" ht="12.75" customHeight="1">
      <c r="A275" s="540"/>
      <c r="B275" s="540"/>
      <c r="C275" s="540"/>
      <c r="D275" s="540"/>
      <c r="E275" s="540"/>
      <c r="F275" s="540"/>
      <c r="G275" s="540"/>
      <c r="H275" s="540"/>
      <c r="I275" s="540"/>
      <c r="J275" s="540"/>
      <c r="K275" s="540"/>
      <c r="L275" s="540"/>
      <c r="M275" s="540"/>
      <c r="N275" s="540"/>
      <c r="O275" s="540"/>
      <c r="P275" s="540"/>
      <c r="Q275" s="540"/>
      <c r="R275" s="540"/>
      <c r="S275" s="540"/>
      <c r="T275" s="540"/>
      <c r="U275" s="540"/>
      <c r="V275" s="540"/>
      <c r="W275" s="540"/>
      <c r="X275" s="540"/>
      <c r="Y275" s="540"/>
      <c r="Z275" s="540"/>
      <c r="AA275" s="540"/>
    </row>
    <row r="276" ht="12.75" customHeight="1">
      <c r="A276" s="540"/>
      <c r="B276" s="540"/>
      <c r="C276" s="540"/>
      <c r="D276" s="540"/>
      <c r="E276" s="540"/>
      <c r="F276" s="540"/>
      <c r="G276" s="540"/>
      <c r="H276" s="540"/>
      <c r="I276" s="540"/>
      <c r="J276" s="540"/>
      <c r="K276" s="540"/>
      <c r="L276" s="540"/>
      <c r="M276" s="540"/>
      <c r="N276" s="540"/>
      <c r="O276" s="540"/>
      <c r="P276" s="540"/>
      <c r="Q276" s="540"/>
      <c r="R276" s="540"/>
      <c r="S276" s="540"/>
      <c r="T276" s="540"/>
      <c r="U276" s="540"/>
      <c r="V276" s="540"/>
      <c r="W276" s="540"/>
      <c r="X276" s="540"/>
      <c r="Y276" s="540"/>
      <c r="Z276" s="540"/>
      <c r="AA276" s="540"/>
    </row>
    <row r="277" ht="12.75" customHeight="1">
      <c r="A277" s="540"/>
      <c r="B277" s="540"/>
      <c r="C277" s="540"/>
      <c r="D277" s="540"/>
      <c r="E277" s="540"/>
      <c r="F277" s="540"/>
      <c r="G277" s="540"/>
      <c r="H277" s="540"/>
      <c r="I277" s="540"/>
      <c r="J277" s="540"/>
      <c r="K277" s="540"/>
      <c r="L277" s="540"/>
      <c r="M277" s="540"/>
      <c r="N277" s="540"/>
      <c r="O277" s="540"/>
      <c r="P277" s="540"/>
      <c r="Q277" s="540"/>
      <c r="R277" s="540"/>
      <c r="S277" s="540"/>
      <c r="T277" s="540"/>
      <c r="U277" s="540"/>
      <c r="V277" s="540"/>
      <c r="W277" s="540"/>
      <c r="X277" s="540"/>
      <c r="Y277" s="540"/>
      <c r="Z277" s="540"/>
      <c r="AA277" s="540"/>
    </row>
    <row r="278" ht="12.75" customHeight="1">
      <c r="A278" s="540"/>
      <c r="B278" s="540"/>
      <c r="C278" s="540"/>
      <c r="D278" s="540"/>
      <c r="E278" s="540"/>
      <c r="F278" s="540"/>
      <c r="G278" s="540"/>
      <c r="H278" s="540"/>
      <c r="I278" s="540"/>
      <c r="J278" s="540"/>
      <c r="K278" s="540"/>
      <c r="L278" s="540"/>
      <c r="M278" s="540"/>
      <c r="N278" s="540"/>
      <c r="O278" s="540"/>
      <c r="P278" s="540"/>
      <c r="Q278" s="540"/>
      <c r="R278" s="540"/>
      <c r="S278" s="540"/>
      <c r="T278" s="540"/>
      <c r="U278" s="540"/>
      <c r="V278" s="540"/>
      <c r="W278" s="540"/>
      <c r="X278" s="540"/>
      <c r="Y278" s="540"/>
      <c r="Z278" s="540"/>
      <c r="AA278" s="540"/>
    </row>
    <row r="279" ht="12.75" customHeight="1">
      <c r="A279" s="540"/>
      <c r="B279" s="540"/>
      <c r="C279" s="540"/>
      <c r="D279" s="540"/>
      <c r="E279" s="540"/>
      <c r="F279" s="540"/>
      <c r="G279" s="540"/>
      <c r="H279" s="540"/>
      <c r="I279" s="540"/>
      <c r="J279" s="540"/>
      <c r="K279" s="540"/>
      <c r="L279" s="540"/>
      <c r="M279" s="540"/>
      <c r="N279" s="540"/>
      <c r="O279" s="540"/>
      <c r="P279" s="540"/>
      <c r="Q279" s="540"/>
      <c r="R279" s="540"/>
      <c r="S279" s="540"/>
      <c r="T279" s="540"/>
      <c r="U279" s="540"/>
      <c r="V279" s="540"/>
      <c r="W279" s="540"/>
      <c r="X279" s="540"/>
      <c r="Y279" s="540"/>
      <c r="Z279" s="540"/>
      <c r="AA279" s="540"/>
    </row>
    <row r="280" ht="12.75" customHeight="1">
      <c r="A280" s="540"/>
      <c r="B280" s="540"/>
      <c r="C280" s="540"/>
      <c r="D280" s="540"/>
      <c r="E280" s="540"/>
      <c r="F280" s="540"/>
      <c r="G280" s="540"/>
      <c r="H280" s="540"/>
      <c r="I280" s="540"/>
      <c r="J280" s="540"/>
      <c r="K280" s="540"/>
      <c r="L280" s="540"/>
      <c r="M280" s="540"/>
      <c r="N280" s="540"/>
      <c r="O280" s="540"/>
      <c r="P280" s="540"/>
      <c r="Q280" s="540"/>
      <c r="R280" s="540"/>
      <c r="S280" s="540"/>
      <c r="T280" s="540"/>
      <c r="U280" s="540"/>
      <c r="V280" s="540"/>
      <c r="W280" s="540"/>
      <c r="X280" s="540"/>
      <c r="Y280" s="540"/>
      <c r="Z280" s="540"/>
      <c r="AA280" s="540"/>
    </row>
    <row r="281" ht="12.75" customHeight="1">
      <c r="A281" s="540"/>
      <c r="B281" s="540"/>
      <c r="C281" s="540"/>
      <c r="D281" s="540"/>
      <c r="E281" s="540"/>
      <c r="F281" s="540"/>
      <c r="G281" s="540"/>
      <c r="H281" s="540"/>
      <c r="I281" s="540"/>
      <c r="J281" s="540"/>
      <c r="K281" s="540"/>
      <c r="L281" s="540"/>
      <c r="M281" s="540"/>
      <c r="N281" s="540"/>
      <c r="O281" s="540"/>
      <c r="P281" s="540"/>
      <c r="Q281" s="540"/>
      <c r="R281" s="540"/>
      <c r="S281" s="540"/>
      <c r="T281" s="540"/>
      <c r="U281" s="540"/>
      <c r="V281" s="540"/>
      <c r="W281" s="540"/>
      <c r="X281" s="540"/>
      <c r="Y281" s="540"/>
      <c r="Z281" s="540"/>
      <c r="AA281" s="540"/>
    </row>
    <row r="282" ht="12.75" customHeight="1">
      <c r="A282" s="540"/>
      <c r="B282" s="540"/>
      <c r="C282" s="540"/>
      <c r="D282" s="540"/>
      <c r="E282" s="540"/>
      <c r="F282" s="540"/>
      <c r="G282" s="540"/>
      <c r="H282" s="540"/>
      <c r="I282" s="540"/>
      <c r="J282" s="540"/>
      <c r="K282" s="540"/>
      <c r="L282" s="540"/>
      <c r="M282" s="540"/>
      <c r="N282" s="540"/>
      <c r="O282" s="540"/>
      <c r="P282" s="540"/>
      <c r="Q282" s="540"/>
      <c r="R282" s="540"/>
      <c r="S282" s="540"/>
      <c r="T282" s="540"/>
      <c r="U282" s="540"/>
      <c r="V282" s="540"/>
      <c r="W282" s="540"/>
      <c r="X282" s="540"/>
      <c r="Y282" s="540"/>
      <c r="Z282" s="540"/>
      <c r="AA282" s="540"/>
    </row>
    <row r="283" ht="12.75" customHeight="1">
      <c r="A283" s="540"/>
      <c r="B283" s="540"/>
      <c r="C283" s="540"/>
      <c r="D283" s="540"/>
      <c r="E283" s="540"/>
      <c r="F283" s="540"/>
      <c r="G283" s="540"/>
      <c r="H283" s="540"/>
      <c r="I283" s="540"/>
      <c r="J283" s="540"/>
      <c r="K283" s="540"/>
      <c r="L283" s="540"/>
      <c r="M283" s="540"/>
      <c r="N283" s="540"/>
      <c r="O283" s="540"/>
      <c r="P283" s="540"/>
      <c r="Q283" s="540"/>
      <c r="R283" s="540"/>
      <c r="S283" s="540"/>
      <c r="T283" s="540"/>
      <c r="U283" s="540"/>
      <c r="V283" s="540"/>
      <c r="W283" s="540"/>
      <c r="X283" s="540"/>
      <c r="Y283" s="540"/>
      <c r="Z283" s="540"/>
      <c r="AA283" s="540"/>
    </row>
    <row r="284" ht="12.75" customHeight="1">
      <c r="A284" s="540"/>
      <c r="B284" s="540"/>
      <c r="C284" s="540"/>
      <c r="D284" s="540"/>
      <c r="E284" s="540"/>
      <c r="F284" s="540"/>
      <c r="G284" s="540"/>
      <c r="H284" s="540"/>
      <c r="I284" s="540"/>
      <c r="J284" s="540"/>
      <c r="K284" s="540"/>
      <c r="L284" s="540"/>
      <c r="M284" s="540"/>
      <c r="N284" s="540"/>
      <c r="O284" s="540"/>
      <c r="P284" s="540"/>
      <c r="Q284" s="540"/>
      <c r="R284" s="540"/>
      <c r="S284" s="540"/>
      <c r="T284" s="540"/>
      <c r="U284" s="540"/>
      <c r="V284" s="540"/>
      <c r="W284" s="540"/>
      <c r="X284" s="540"/>
      <c r="Y284" s="540"/>
      <c r="Z284" s="540"/>
      <c r="AA284" s="540"/>
    </row>
    <row r="285" ht="12.75" customHeight="1">
      <c r="A285" s="540"/>
      <c r="B285" s="540"/>
      <c r="C285" s="540"/>
      <c r="D285" s="540"/>
      <c r="E285" s="540"/>
      <c r="F285" s="540"/>
      <c r="G285" s="540"/>
      <c r="H285" s="540"/>
      <c r="I285" s="540"/>
      <c r="J285" s="540"/>
      <c r="K285" s="540"/>
      <c r="L285" s="540"/>
      <c r="M285" s="540"/>
      <c r="N285" s="540"/>
      <c r="O285" s="540"/>
      <c r="P285" s="540"/>
      <c r="Q285" s="540"/>
      <c r="R285" s="540"/>
      <c r="S285" s="540"/>
      <c r="T285" s="540"/>
      <c r="U285" s="540"/>
      <c r="V285" s="540"/>
      <c r="W285" s="540"/>
      <c r="X285" s="540"/>
      <c r="Y285" s="540"/>
      <c r="Z285" s="540"/>
      <c r="AA285" s="540"/>
    </row>
    <row r="286" ht="12.75" customHeight="1">
      <c r="A286" s="540"/>
      <c r="B286" s="540"/>
      <c r="C286" s="540"/>
      <c r="D286" s="540"/>
      <c r="E286" s="540"/>
      <c r="F286" s="540"/>
      <c r="G286" s="540"/>
      <c r="H286" s="540"/>
      <c r="I286" s="540"/>
      <c r="J286" s="540"/>
      <c r="K286" s="540"/>
      <c r="L286" s="540"/>
      <c r="M286" s="540"/>
      <c r="N286" s="540"/>
      <c r="O286" s="540"/>
      <c r="P286" s="540"/>
      <c r="Q286" s="540"/>
      <c r="R286" s="540"/>
      <c r="S286" s="540"/>
      <c r="T286" s="540"/>
      <c r="U286" s="540"/>
      <c r="V286" s="540"/>
      <c r="W286" s="540"/>
      <c r="X286" s="540"/>
      <c r="Y286" s="540"/>
      <c r="Z286" s="540"/>
      <c r="AA286" s="540"/>
    </row>
    <row r="287" ht="12.75" customHeight="1">
      <c r="A287" s="540"/>
      <c r="B287" s="540"/>
      <c r="C287" s="540"/>
      <c r="D287" s="540"/>
      <c r="E287" s="540"/>
      <c r="F287" s="540"/>
      <c r="G287" s="540"/>
      <c r="H287" s="540"/>
      <c r="I287" s="540"/>
      <c r="J287" s="540"/>
      <c r="K287" s="540"/>
      <c r="L287" s="540"/>
      <c r="M287" s="540"/>
      <c r="N287" s="540"/>
      <c r="O287" s="540"/>
      <c r="P287" s="540"/>
      <c r="Q287" s="540"/>
      <c r="R287" s="540"/>
      <c r="S287" s="540"/>
      <c r="T287" s="540"/>
      <c r="U287" s="540"/>
      <c r="V287" s="540"/>
      <c r="W287" s="540"/>
      <c r="X287" s="540"/>
      <c r="Y287" s="540"/>
      <c r="Z287" s="540"/>
      <c r="AA287" s="540"/>
    </row>
    <row r="288" ht="12.75" customHeight="1">
      <c r="A288" s="540"/>
      <c r="B288" s="540"/>
      <c r="C288" s="540"/>
      <c r="D288" s="540"/>
      <c r="E288" s="540"/>
      <c r="F288" s="540"/>
      <c r="G288" s="540"/>
      <c r="H288" s="540"/>
      <c r="I288" s="540"/>
      <c r="J288" s="540"/>
      <c r="K288" s="540"/>
      <c r="L288" s="540"/>
      <c r="M288" s="540"/>
      <c r="N288" s="540"/>
      <c r="O288" s="540"/>
      <c r="P288" s="540"/>
      <c r="Q288" s="540"/>
      <c r="R288" s="540"/>
      <c r="S288" s="540"/>
      <c r="T288" s="540"/>
      <c r="U288" s="540"/>
      <c r="V288" s="540"/>
      <c r="W288" s="540"/>
      <c r="X288" s="540"/>
      <c r="Y288" s="540"/>
      <c r="Z288" s="540"/>
      <c r="AA288" s="540"/>
    </row>
    <row r="289" ht="12.75" customHeight="1">
      <c r="A289" s="540"/>
      <c r="B289" s="540"/>
      <c r="C289" s="540"/>
      <c r="D289" s="540"/>
      <c r="E289" s="540"/>
      <c r="F289" s="540"/>
      <c r="G289" s="540"/>
      <c r="H289" s="540"/>
      <c r="I289" s="540"/>
      <c r="J289" s="540"/>
      <c r="K289" s="540"/>
      <c r="L289" s="540"/>
      <c r="M289" s="540"/>
      <c r="N289" s="540"/>
      <c r="O289" s="540"/>
      <c r="P289" s="540"/>
      <c r="Q289" s="540"/>
      <c r="R289" s="540"/>
      <c r="S289" s="540"/>
      <c r="T289" s="540"/>
      <c r="U289" s="540"/>
      <c r="V289" s="540"/>
      <c r="W289" s="540"/>
      <c r="X289" s="540"/>
      <c r="Y289" s="540"/>
      <c r="Z289" s="540"/>
      <c r="AA289" s="540"/>
    </row>
    <row r="290" ht="12.75" customHeight="1">
      <c r="A290" s="540"/>
      <c r="B290" s="540"/>
      <c r="C290" s="540"/>
      <c r="D290" s="540"/>
      <c r="E290" s="540"/>
      <c r="F290" s="540"/>
      <c r="G290" s="540"/>
      <c r="H290" s="540"/>
      <c r="I290" s="540"/>
      <c r="J290" s="540"/>
      <c r="K290" s="540"/>
      <c r="L290" s="540"/>
      <c r="M290" s="540"/>
      <c r="N290" s="540"/>
      <c r="O290" s="540"/>
      <c r="P290" s="540"/>
      <c r="Q290" s="540"/>
      <c r="R290" s="540"/>
      <c r="S290" s="540"/>
      <c r="T290" s="540"/>
      <c r="U290" s="540"/>
      <c r="V290" s="540"/>
      <c r="W290" s="540"/>
      <c r="X290" s="540"/>
      <c r="Y290" s="540"/>
      <c r="Z290" s="540"/>
      <c r="AA290" s="540"/>
    </row>
    <row r="291" ht="12.75" customHeight="1">
      <c r="A291" s="540"/>
      <c r="B291" s="540"/>
      <c r="C291" s="540"/>
      <c r="D291" s="540"/>
      <c r="E291" s="540"/>
      <c r="F291" s="540"/>
      <c r="G291" s="540"/>
      <c r="H291" s="540"/>
      <c r="I291" s="540"/>
      <c r="J291" s="540"/>
      <c r="K291" s="540"/>
      <c r="L291" s="540"/>
      <c r="M291" s="540"/>
      <c r="N291" s="540"/>
      <c r="O291" s="540"/>
      <c r="P291" s="540"/>
      <c r="Q291" s="540"/>
      <c r="R291" s="540"/>
      <c r="S291" s="540"/>
      <c r="T291" s="540"/>
      <c r="U291" s="540"/>
      <c r="V291" s="540"/>
      <c r="W291" s="540"/>
      <c r="X291" s="540"/>
      <c r="Y291" s="540"/>
      <c r="Z291" s="540"/>
      <c r="AA291" s="540"/>
    </row>
    <row r="292" ht="12.75" customHeight="1">
      <c r="A292" s="540"/>
      <c r="B292" s="540"/>
      <c r="C292" s="540"/>
      <c r="D292" s="540"/>
      <c r="E292" s="540"/>
      <c r="F292" s="540"/>
      <c r="G292" s="540"/>
      <c r="H292" s="540"/>
      <c r="I292" s="540"/>
      <c r="J292" s="540"/>
      <c r="K292" s="540"/>
      <c r="L292" s="540"/>
      <c r="M292" s="540"/>
      <c r="N292" s="540"/>
      <c r="O292" s="540"/>
      <c r="P292" s="540"/>
      <c r="Q292" s="540"/>
      <c r="R292" s="540"/>
      <c r="S292" s="540"/>
      <c r="T292" s="540"/>
      <c r="U292" s="540"/>
      <c r="V292" s="540"/>
      <c r="W292" s="540"/>
      <c r="X292" s="540"/>
      <c r="Y292" s="540"/>
      <c r="Z292" s="540"/>
      <c r="AA292" s="540"/>
    </row>
    <row r="293" ht="12.75" customHeight="1">
      <c r="A293" s="540"/>
      <c r="B293" s="540"/>
      <c r="C293" s="540"/>
      <c r="D293" s="540"/>
      <c r="E293" s="540"/>
      <c r="F293" s="540"/>
      <c r="G293" s="540"/>
      <c r="H293" s="540"/>
      <c r="I293" s="540"/>
      <c r="J293" s="540"/>
      <c r="K293" s="540"/>
      <c r="L293" s="540"/>
      <c r="M293" s="540"/>
      <c r="N293" s="540"/>
      <c r="O293" s="540"/>
      <c r="P293" s="540"/>
      <c r="Q293" s="540"/>
      <c r="R293" s="540"/>
      <c r="S293" s="540"/>
      <c r="T293" s="540"/>
      <c r="U293" s="540"/>
      <c r="V293" s="540"/>
      <c r="W293" s="540"/>
      <c r="X293" s="540"/>
      <c r="Y293" s="540"/>
      <c r="Z293" s="540"/>
      <c r="AA293" s="540"/>
    </row>
    <row r="294" ht="12.75" customHeight="1">
      <c r="A294" s="540"/>
      <c r="B294" s="540"/>
      <c r="C294" s="540"/>
      <c r="D294" s="540"/>
      <c r="E294" s="540"/>
      <c r="F294" s="540"/>
      <c r="G294" s="540"/>
      <c r="H294" s="540"/>
      <c r="I294" s="540"/>
      <c r="J294" s="540"/>
      <c r="K294" s="540"/>
      <c r="L294" s="540"/>
      <c r="M294" s="540"/>
      <c r="N294" s="540"/>
      <c r="O294" s="540"/>
      <c r="P294" s="540"/>
      <c r="Q294" s="540"/>
      <c r="R294" s="540"/>
      <c r="S294" s="540"/>
      <c r="T294" s="540"/>
      <c r="U294" s="540"/>
      <c r="V294" s="540"/>
      <c r="W294" s="540"/>
      <c r="X294" s="540"/>
      <c r="Y294" s="540"/>
      <c r="Z294" s="540"/>
      <c r="AA294" s="540"/>
    </row>
    <row r="295" ht="12.75" customHeight="1">
      <c r="A295" s="540"/>
      <c r="B295" s="540"/>
      <c r="C295" s="540"/>
      <c r="D295" s="540"/>
      <c r="E295" s="540"/>
      <c r="F295" s="540"/>
      <c r="G295" s="540"/>
      <c r="H295" s="540"/>
      <c r="I295" s="540"/>
      <c r="J295" s="540"/>
      <c r="K295" s="540"/>
      <c r="L295" s="540"/>
      <c r="M295" s="540"/>
      <c r="N295" s="540"/>
      <c r="O295" s="540"/>
      <c r="P295" s="540"/>
      <c r="Q295" s="540"/>
      <c r="R295" s="540"/>
      <c r="S295" s="540"/>
      <c r="T295" s="540"/>
      <c r="U295" s="540"/>
      <c r="V295" s="540"/>
      <c r="W295" s="540"/>
      <c r="X295" s="540"/>
      <c r="Y295" s="540"/>
      <c r="Z295" s="540"/>
      <c r="AA295" s="540"/>
    </row>
    <row r="296" ht="12.75" customHeight="1">
      <c r="A296" s="540"/>
      <c r="B296" s="540"/>
      <c r="C296" s="540"/>
      <c r="D296" s="540"/>
      <c r="E296" s="540"/>
      <c r="F296" s="540"/>
      <c r="G296" s="540"/>
      <c r="H296" s="540"/>
      <c r="I296" s="540"/>
      <c r="J296" s="540"/>
      <c r="K296" s="540"/>
      <c r="L296" s="540"/>
      <c r="M296" s="540"/>
      <c r="N296" s="540"/>
      <c r="O296" s="540"/>
      <c r="P296" s="540"/>
      <c r="Q296" s="540"/>
      <c r="R296" s="540"/>
      <c r="S296" s="540"/>
      <c r="T296" s="540"/>
      <c r="U296" s="540"/>
      <c r="V296" s="540"/>
      <c r="W296" s="540"/>
      <c r="X296" s="540"/>
      <c r="Y296" s="540"/>
      <c r="Z296" s="540"/>
      <c r="AA296" s="540"/>
    </row>
    <row r="297" ht="12.75" customHeight="1">
      <c r="A297" s="540"/>
      <c r="B297" s="540"/>
      <c r="C297" s="540"/>
      <c r="D297" s="540"/>
      <c r="E297" s="540"/>
      <c r="F297" s="540"/>
      <c r="G297" s="540"/>
      <c r="H297" s="540"/>
      <c r="I297" s="540"/>
      <c r="J297" s="540"/>
      <c r="K297" s="540"/>
      <c r="L297" s="540"/>
      <c r="M297" s="540"/>
      <c r="N297" s="540"/>
      <c r="O297" s="540"/>
      <c r="P297" s="540"/>
      <c r="Q297" s="540"/>
      <c r="R297" s="540"/>
      <c r="S297" s="540"/>
      <c r="T297" s="540"/>
      <c r="U297" s="540"/>
      <c r="V297" s="540"/>
      <c r="W297" s="540"/>
      <c r="X297" s="540"/>
      <c r="Y297" s="540"/>
      <c r="Z297" s="540"/>
      <c r="AA297" s="540"/>
    </row>
    <row r="298" ht="12.75" customHeight="1">
      <c r="A298" s="540"/>
      <c r="B298" s="540"/>
      <c r="C298" s="540"/>
      <c r="D298" s="540"/>
      <c r="E298" s="540"/>
      <c r="F298" s="540"/>
      <c r="G298" s="540"/>
      <c r="H298" s="540"/>
      <c r="I298" s="540"/>
      <c r="J298" s="540"/>
      <c r="K298" s="540"/>
      <c r="L298" s="540"/>
      <c r="M298" s="540"/>
      <c r="N298" s="540"/>
      <c r="O298" s="540"/>
      <c r="P298" s="540"/>
      <c r="Q298" s="540"/>
      <c r="R298" s="540"/>
      <c r="S298" s="540"/>
      <c r="T298" s="540"/>
      <c r="U298" s="540"/>
      <c r="V298" s="540"/>
      <c r="W298" s="540"/>
      <c r="X298" s="540"/>
      <c r="Y298" s="540"/>
      <c r="Z298" s="540"/>
      <c r="AA298" s="540"/>
    </row>
    <row r="299" ht="12.75" customHeight="1">
      <c r="A299" s="540"/>
      <c r="B299" s="540"/>
      <c r="C299" s="540"/>
      <c r="D299" s="540"/>
      <c r="E299" s="540"/>
      <c r="F299" s="540"/>
      <c r="G299" s="540"/>
      <c r="H299" s="540"/>
      <c r="I299" s="540"/>
      <c r="J299" s="540"/>
      <c r="K299" s="540"/>
      <c r="L299" s="540"/>
      <c r="M299" s="540"/>
      <c r="N299" s="540"/>
      <c r="O299" s="540"/>
      <c r="P299" s="540"/>
      <c r="Q299" s="540"/>
      <c r="R299" s="540"/>
      <c r="S299" s="540"/>
      <c r="T299" s="540"/>
      <c r="U299" s="540"/>
      <c r="V299" s="540"/>
      <c r="W299" s="540"/>
      <c r="X299" s="540"/>
      <c r="Y299" s="540"/>
      <c r="Z299" s="540"/>
      <c r="AA299" s="540"/>
    </row>
    <row r="300" ht="12.75" customHeight="1">
      <c r="A300" s="540"/>
      <c r="B300" s="540"/>
      <c r="C300" s="540"/>
      <c r="D300" s="540"/>
      <c r="E300" s="540"/>
      <c r="F300" s="540"/>
      <c r="G300" s="540"/>
      <c r="H300" s="540"/>
      <c r="I300" s="540"/>
      <c r="J300" s="540"/>
      <c r="K300" s="540"/>
      <c r="L300" s="540"/>
      <c r="M300" s="540"/>
      <c r="N300" s="540"/>
      <c r="O300" s="540"/>
      <c r="P300" s="540"/>
      <c r="Q300" s="540"/>
      <c r="R300" s="540"/>
      <c r="S300" s="540"/>
      <c r="T300" s="540"/>
      <c r="U300" s="540"/>
      <c r="V300" s="540"/>
      <c r="W300" s="540"/>
      <c r="X300" s="540"/>
      <c r="Y300" s="540"/>
      <c r="Z300" s="540"/>
      <c r="AA300" s="540"/>
    </row>
    <row r="301" ht="12.75" customHeight="1">
      <c r="A301" s="540"/>
      <c r="B301" s="540"/>
      <c r="C301" s="540"/>
      <c r="D301" s="540"/>
      <c r="E301" s="540"/>
      <c r="F301" s="540"/>
      <c r="G301" s="540"/>
      <c r="H301" s="540"/>
      <c r="I301" s="540"/>
      <c r="J301" s="540"/>
      <c r="K301" s="540"/>
      <c r="L301" s="540"/>
      <c r="M301" s="540"/>
      <c r="N301" s="540"/>
      <c r="O301" s="540"/>
      <c r="P301" s="540"/>
      <c r="Q301" s="540"/>
      <c r="R301" s="540"/>
      <c r="S301" s="540"/>
      <c r="T301" s="540"/>
      <c r="U301" s="540"/>
      <c r="V301" s="540"/>
      <c r="W301" s="540"/>
      <c r="X301" s="540"/>
      <c r="Y301" s="540"/>
      <c r="Z301" s="540"/>
      <c r="AA301" s="540"/>
    </row>
    <row r="302" ht="12.75" customHeight="1">
      <c r="A302" s="540"/>
      <c r="B302" s="540"/>
      <c r="C302" s="540"/>
      <c r="D302" s="540"/>
      <c r="E302" s="540"/>
      <c r="F302" s="540"/>
      <c r="G302" s="540"/>
      <c r="H302" s="540"/>
      <c r="I302" s="540"/>
      <c r="J302" s="540"/>
      <c r="K302" s="540"/>
      <c r="L302" s="540"/>
      <c r="M302" s="540"/>
      <c r="N302" s="540"/>
      <c r="O302" s="540"/>
      <c r="P302" s="540"/>
      <c r="Q302" s="540"/>
      <c r="R302" s="540"/>
      <c r="S302" s="540"/>
      <c r="T302" s="540"/>
      <c r="U302" s="540"/>
      <c r="V302" s="540"/>
      <c r="W302" s="540"/>
      <c r="X302" s="540"/>
      <c r="Y302" s="540"/>
      <c r="Z302" s="540"/>
      <c r="AA302" s="540"/>
    </row>
    <row r="303" ht="12.75" customHeight="1">
      <c r="A303" s="540"/>
      <c r="B303" s="540"/>
      <c r="C303" s="540"/>
      <c r="D303" s="540"/>
      <c r="E303" s="540"/>
      <c r="F303" s="540"/>
      <c r="G303" s="540"/>
      <c r="H303" s="540"/>
      <c r="I303" s="540"/>
      <c r="J303" s="540"/>
      <c r="K303" s="540"/>
      <c r="L303" s="540"/>
      <c r="M303" s="540"/>
      <c r="N303" s="540"/>
      <c r="O303" s="540"/>
      <c r="P303" s="540"/>
      <c r="Q303" s="540"/>
      <c r="R303" s="540"/>
      <c r="S303" s="540"/>
      <c r="T303" s="540"/>
      <c r="U303" s="540"/>
      <c r="V303" s="540"/>
      <c r="W303" s="540"/>
      <c r="X303" s="540"/>
      <c r="Y303" s="540"/>
      <c r="Z303" s="540"/>
      <c r="AA303" s="540"/>
    </row>
    <row r="304" ht="12.75" customHeight="1">
      <c r="A304" s="540"/>
      <c r="B304" s="540"/>
      <c r="C304" s="540"/>
      <c r="D304" s="540"/>
      <c r="E304" s="540"/>
      <c r="F304" s="540"/>
      <c r="G304" s="540"/>
      <c r="H304" s="540"/>
      <c r="I304" s="540"/>
      <c r="J304" s="540"/>
      <c r="K304" s="540"/>
      <c r="L304" s="540"/>
      <c r="M304" s="540"/>
      <c r="N304" s="540"/>
      <c r="O304" s="540"/>
      <c r="P304" s="540"/>
      <c r="Q304" s="540"/>
      <c r="R304" s="540"/>
      <c r="S304" s="540"/>
      <c r="T304" s="540"/>
      <c r="U304" s="540"/>
      <c r="V304" s="540"/>
      <c r="W304" s="540"/>
      <c r="X304" s="540"/>
      <c r="Y304" s="540"/>
      <c r="Z304" s="540"/>
      <c r="AA304" s="540"/>
    </row>
    <row r="305" ht="12.75" customHeight="1">
      <c r="A305" s="540"/>
      <c r="B305" s="540"/>
      <c r="C305" s="540"/>
      <c r="D305" s="540"/>
      <c r="E305" s="540"/>
      <c r="F305" s="540"/>
      <c r="G305" s="540"/>
      <c r="H305" s="540"/>
      <c r="I305" s="540"/>
      <c r="J305" s="540"/>
      <c r="K305" s="540"/>
      <c r="L305" s="540"/>
      <c r="M305" s="540"/>
      <c r="N305" s="540"/>
      <c r="O305" s="540"/>
      <c r="P305" s="540"/>
      <c r="Q305" s="540"/>
      <c r="R305" s="540"/>
      <c r="S305" s="540"/>
      <c r="T305" s="540"/>
      <c r="U305" s="540"/>
      <c r="V305" s="540"/>
      <c r="W305" s="540"/>
      <c r="X305" s="540"/>
      <c r="Y305" s="540"/>
      <c r="Z305" s="540"/>
      <c r="AA305" s="540"/>
    </row>
    <row r="306" ht="12.75" customHeight="1">
      <c r="A306" s="540"/>
      <c r="B306" s="540"/>
      <c r="C306" s="540"/>
      <c r="D306" s="540"/>
      <c r="E306" s="540"/>
      <c r="F306" s="540"/>
      <c r="G306" s="540"/>
      <c r="H306" s="540"/>
      <c r="I306" s="540"/>
      <c r="J306" s="540"/>
      <c r="K306" s="540"/>
      <c r="L306" s="540"/>
      <c r="M306" s="540"/>
      <c r="N306" s="540"/>
      <c r="O306" s="540"/>
      <c r="P306" s="540"/>
      <c r="Q306" s="540"/>
      <c r="R306" s="540"/>
      <c r="S306" s="540"/>
      <c r="T306" s="540"/>
      <c r="U306" s="540"/>
      <c r="V306" s="540"/>
      <c r="W306" s="540"/>
      <c r="X306" s="540"/>
      <c r="Y306" s="540"/>
      <c r="Z306" s="540"/>
      <c r="AA306" s="540"/>
    </row>
    <row r="307" ht="12.75" customHeight="1">
      <c r="A307" s="540"/>
      <c r="B307" s="540"/>
      <c r="C307" s="540"/>
      <c r="D307" s="540"/>
      <c r="E307" s="540"/>
      <c r="F307" s="540"/>
      <c r="G307" s="540"/>
      <c r="H307" s="540"/>
      <c r="I307" s="540"/>
      <c r="J307" s="540"/>
      <c r="K307" s="540"/>
      <c r="L307" s="540"/>
      <c r="M307" s="540"/>
      <c r="N307" s="540"/>
      <c r="O307" s="540"/>
      <c r="P307" s="540"/>
      <c r="Q307" s="540"/>
      <c r="R307" s="540"/>
      <c r="S307" s="540"/>
      <c r="T307" s="540"/>
      <c r="U307" s="540"/>
      <c r="V307" s="540"/>
      <c r="W307" s="540"/>
      <c r="X307" s="540"/>
      <c r="Y307" s="540"/>
      <c r="Z307" s="540"/>
      <c r="AA307" s="540"/>
    </row>
    <row r="308" ht="12.75" customHeight="1">
      <c r="A308" s="540"/>
      <c r="B308" s="540"/>
      <c r="C308" s="540"/>
      <c r="D308" s="540"/>
      <c r="E308" s="540"/>
      <c r="F308" s="540"/>
      <c r="G308" s="540"/>
      <c r="H308" s="540"/>
      <c r="I308" s="540"/>
      <c r="J308" s="540"/>
      <c r="K308" s="540"/>
      <c r="L308" s="540"/>
      <c r="M308" s="540"/>
      <c r="N308" s="540"/>
      <c r="O308" s="540"/>
      <c r="P308" s="540"/>
      <c r="Q308" s="540"/>
      <c r="R308" s="540"/>
      <c r="S308" s="540"/>
      <c r="T308" s="540"/>
      <c r="U308" s="540"/>
      <c r="V308" s="540"/>
      <c r="W308" s="540"/>
      <c r="X308" s="540"/>
      <c r="Y308" s="540"/>
      <c r="Z308" s="540"/>
      <c r="AA308" s="540"/>
    </row>
    <row r="309" ht="12.75" customHeight="1">
      <c r="A309" s="540"/>
      <c r="B309" s="540"/>
      <c r="C309" s="540"/>
      <c r="D309" s="540"/>
      <c r="E309" s="540"/>
      <c r="F309" s="540"/>
      <c r="G309" s="540"/>
      <c r="H309" s="540"/>
      <c r="I309" s="540"/>
      <c r="J309" s="540"/>
      <c r="K309" s="540"/>
      <c r="L309" s="540"/>
      <c r="M309" s="540"/>
      <c r="N309" s="540"/>
      <c r="O309" s="540"/>
      <c r="P309" s="540"/>
      <c r="Q309" s="540"/>
      <c r="R309" s="540"/>
      <c r="S309" s="540"/>
      <c r="T309" s="540"/>
      <c r="U309" s="540"/>
      <c r="V309" s="540"/>
      <c r="W309" s="540"/>
      <c r="X309" s="540"/>
      <c r="Y309" s="540"/>
      <c r="Z309" s="540"/>
      <c r="AA309" s="540"/>
    </row>
    <row r="310" ht="12.75" customHeight="1">
      <c r="A310" s="540"/>
      <c r="B310" s="540"/>
      <c r="C310" s="540"/>
      <c r="D310" s="540"/>
      <c r="E310" s="540"/>
      <c r="F310" s="540"/>
      <c r="G310" s="540"/>
      <c r="H310" s="540"/>
      <c r="I310" s="540"/>
      <c r="J310" s="540"/>
      <c r="K310" s="540"/>
      <c r="L310" s="540"/>
      <c r="M310" s="540"/>
      <c r="N310" s="540"/>
      <c r="O310" s="540"/>
      <c r="P310" s="540"/>
      <c r="Q310" s="540"/>
      <c r="R310" s="540"/>
      <c r="S310" s="540"/>
      <c r="T310" s="540"/>
      <c r="U310" s="540"/>
      <c r="V310" s="540"/>
      <c r="W310" s="540"/>
      <c r="X310" s="540"/>
      <c r="Y310" s="540"/>
      <c r="Z310" s="540"/>
      <c r="AA310" s="540"/>
    </row>
    <row r="311" ht="12.75" customHeight="1">
      <c r="A311" s="540"/>
      <c r="B311" s="540"/>
      <c r="C311" s="540"/>
      <c r="D311" s="540"/>
      <c r="E311" s="540"/>
      <c r="F311" s="540"/>
      <c r="G311" s="540"/>
      <c r="H311" s="540"/>
      <c r="I311" s="540"/>
      <c r="J311" s="540"/>
      <c r="K311" s="540"/>
      <c r="L311" s="540"/>
      <c r="M311" s="540"/>
      <c r="N311" s="540"/>
      <c r="O311" s="540"/>
      <c r="P311" s="540"/>
      <c r="Q311" s="540"/>
      <c r="R311" s="540"/>
      <c r="S311" s="540"/>
      <c r="T311" s="540"/>
      <c r="U311" s="540"/>
      <c r="V311" s="540"/>
      <c r="W311" s="540"/>
      <c r="X311" s="540"/>
      <c r="Y311" s="540"/>
      <c r="Z311" s="540"/>
      <c r="AA311" s="540"/>
    </row>
    <row r="312" ht="12.75" customHeight="1">
      <c r="A312" s="540"/>
      <c r="B312" s="540"/>
      <c r="C312" s="540"/>
      <c r="D312" s="540"/>
      <c r="E312" s="540"/>
      <c r="F312" s="540"/>
      <c r="G312" s="540"/>
      <c r="H312" s="540"/>
      <c r="I312" s="540"/>
      <c r="J312" s="540"/>
      <c r="K312" s="540"/>
      <c r="L312" s="540"/>
      <c r="M312" s="540"/>
      <c r="N312" s="540"/>
      <c r="O312" s="540"/>
      <c r="P312" s="540"/>
      <c r="Q312" s="540"/>
      <c r="R312" s="540"/>
      <c r="S312" s="540"/>
      <c r="T312" s="540"/>
      <c r="U312" s="540"/>
      <c r="V312" s="540"/>
      <c r="W312" s="540"/>
      <c r="X312" s="540"/>
      <c r="Y312" s="540"/>
      <c r="Z312" s="540"/>
      <c r="AA312" s="540"/>
    </row>
    <row r="313" ht="12.75" customHeight="1">
      <c r="A313" s="540"/>
      <c r="B313" s="540"/>
      <c r="C313" s="540"/>
      <c r="D313" s="540"/>
      <c r="E313" s="540"/>
      <c r="F313" s="540"/>
      <c r="G313" s="540"/>
      <c r="H313" s="540"/>
      <c r="I313" s="540"/>
      <c r="J313" s="540"/>
      <c r="K313" s="540"/>
      <c r="L313" s="540"/>
      <c r="M313" s="540"/>
      <c r="N313" s="540"/>
      <c r="O313" s="540"/>
      <c r="P313" s="540"/>
      <c r="Q313" s="540"/>
      <c r="R313" s="540"/>
      <c r="S313" s="540"/>
      <c r="T313" s="540"/>
      <c r="U313" s="540"/>
      <c r="V313" s="540"/>
      <c r="W313" s="540"/>
      <c r="X313" s="540"/>
      <c r="Y313" s="540"/>
      <c r="Z313" s="540"/>
      <c r="AA313" s="540"/>
    </row>
    <row r="314" ht="12.75" customHeight="1">
      <c r="A314" s="540"/>
      <c r="B314" s="540"/>
      <c r="C314" s="540"/>
      <c r="D314" s="540"/>
      <c r="E314" s="540"/>
      <c r="F314" s="540"/>
      <c r="G314" s="540"/>
      <c r="H314" s="540"/>
      <c r="I314" s="540"/>
      <c r="J314" s="540"/>
      <c r="K314" s="540"/>
      <c r="L314" s="540"/>
      <c r="M314" s="540"/>
      <c r="N314" s="540"/>
      <c r="O314" s="540"/>
      <c r="P314" s="540"/>
      <c r="Q314" s="540"/>
      <c r="R314" s="540"/>
      <c r="S314" s="540"/>
      <c r="T314" s="540"/>
      <c r="U314" s="540"/>
      <c r="V314" s="540"/>
      <c r="W314" s="540"/>
      <c r="X314" s="540"/>
      <c r="Y314" s="540"/>
      <c r="Z314" s="540"/>
      <c r="AA314" s="540"/>
    </row>
    <row r="315" ht="12.75" customHeight="1">
      <c r="A315" s="540"/>
      <c r="B315" s="540"/>
      <c r="C315" s="540"/>
      <c r="D315" s="540"/>
      <c r="E315" s="540"/>
      <c r="F315" s="540"/>
      <c r="G315" s="540"/>
      <c r="H315" s="540"/>
      <c r="I315" s="540"/>
      <c r="J315" s="540"/>
      <c r="K315" s="540"/>
      <c r="L315" s="540"/>
      <c r="M315" s="540"/>
      <c r="N315" s="540"/>
      <c r="O315" s="540"/>
      <c r="P315" s="540"/>
      <c r="Q315" s="540"/>
      <c r="R315" s="540"/>
      <c r="S315" s="540"/>
      <c r="T315" s="540"/>
      <c r="U315" s="540"/>
      <c r="V315" s="540"/>
      <c r="W315" s="540"/>
      <c r="X315" s="540"/>
      <c r="Y315" s="540"/>
      <c r="Z315" s="540"/>
      <c r="AA315" s="540"/>
    </row>
    <row r="316" ht="12.75" customHeight="1">
      <c r="A316" s="540"/>
      <c r="B316" s="540"/>
      <c r="C316" s="540"/>
      <c r="D316" s="540"/>
      <c r="E316" s="540"/>
      <c r="F316" s="540"/>
      <c r="G316" s="540"/>
      <c r="H316" s="540"/>
      <c r="I316" s="540"/>
      <c r="J316" s="540"/>
      <c r="K316" s="540"/>
      <c r="L316" s="540"/>
      <c r="M316" s="540"/>
      <c r="N316" s="540"/>
      <c r="O316" s="540"/>
      <c r="P316" s="540"/>
      <c r="Q316" s="540"/>
      <c r="R316" s="540"/>
      <c r="S316" s="540"/>
      <c r="T316" s="540"/>
      <c r="U316" s="540"/>
      <c r="V316" s="540"/>
      <c r="W316" s="540"/>
      <c r="X316" s="540"/>
      <c r="Y316" s="540"/>
      <c r="Z316" s="540"/>
      <c r="AA316" s="540"/>
    </row>
    <row r="317" ht="12.75" customHeight="1">
      <c r="A317" s="540"/>
      <c r="B317" s="540"/>
      <c r="C317" s="540"/>
      <c r="D317" s="540"/>
      <c r="E317" s="540"/>
      <c r="F317" s="540"/>
      <c r="G317" s="540"/>
      <c r="H317" s="540"/>
      <c r="I317" s="540"/>
      <c r="J317" s="540"/>
      <c r="K317" s="540"/>
      <c r="L317" s="540"/>
      <c r="M317" s="540"/>
      <c r="N317" s="540"/>
      <c r="O317" s="540"/>
      <c r="P317" s="540"/>
      <c r="Q317" s="540"/>
      <c r="R317" s="540"/>
      <c r="S317" s="540"/>
      <c r="T317" s="540"/>
      <c r="U317" s="540"/>
      <c r="V317" s="540"/>
      <c r="W317" s="540"/>
      <c r="X317" s="540"/>
      <c r="Y317" s="540"/>
      <c r="Z317" s="540"/>
      <c r="AA317" s="540"/>
    </row>
    <row r="318" ht="12.75" customHeight="1">
      <c r="A318" s="540"/>
      <c r="B318" s="540"/>
      <c r="C318" s="540"/>
      <c r="D318" s="540"/>
      <c r="E318" s="540"/>
      <c r="F318" s="540"/>
      <c r="G318" s="540"/>
      <c r="H318" s="540"/>
      <c r="I318" s="540"/>
      <c r="J318" s="540"/>
      <c r="K318" s="540"/>
      <c r="L318" s="540"/>
      <c r="M318" s="540"/>
      <c r="N318" s="540"/>
      <c r="O318" s="540"/>
      <c r="P318" s="540"/>
      <c r="Q318" s="540"/>
      <c r="R318" s="540"/>
      <c r="S318" s="540"/>
      <c r="T318" s="540"/>
      <c r="U318" s="540"/>
      <c r="V318" s="540"/>
      <c r="W318" s="540"/>
      <c r="X318" s="540"/>
      <c r="Y318" s="540"/>
      <c r="Z318" s="540"/>
      <c r="AA318" s="540"/>
    </row>
    <row r="319" ht="12.75" customHeight="1">
      <c r="A319" s="540"/>
      <c r="B319" s="540"/>
      <c r="C319" s="540"/>
      <c r="D319" s="540"/>
      <c r="E319" s="540"/>
      <c r="F319" s="540"/>
      <c r="G319" s="540"/>
      <c r="H319" s="540"/>
      <c r="I319" s="540"/>
      <c r="J319" s="540"/>
      <c r="K319" s="540"/>
      <c r="L319" s="540"/>
      <c r="M319" s="540"/>
      <c r="N319" s="540"/>
      <c r="O319" s="540"/>
      <c r="P319" s="540"/>
      <c r="Q319" s="540"/>
      <c r="R319" s="540"/>
      <c r="S319" s="540"/>
      <c r="T319" s="540"/>
      <c r="U319" s="540"/>
      <c r="V319" s="540"/>
      <c r="W319" s="540"/>
      <c r="X319" s="540"/>
      <c r="Y319" s="540"/>
      <c r="Z319" s="540"/>
      <c r="AA319" s="540"/>
    </row>
    <row r="320" ht="12.75" customHeight="1">
      <c r="A320" s="540"/>
      <c r="B320" s="540"/>
      <c r="C320" s="540"/>
      <c r="D320" s="540"/>
      <c r="E320" s="540"/>
      <c r="F320" s="540"/>
      <c r="G320" s="540"/>
      <c r="H320" s="540"/>
      <c r="I320" s="540"/>
      <c r="J320" s="540"/>
      <c r="K320" s="540"/>
      <c r="L320" s="540"/>
      <c r="M320" s="540"/>
      <c r="N320" s="540"/>
      <c r="O320" s="540"/>
      <c r="P320" s="540"/>
      <c r="Q320" s="540"/>
      <c r="R320" s="540"/>
      <c r="S320" s="540"/>
      <c r="T320" s="540"/>
      <c r="U320" s="540"/>
      <c r="V320" s="540"/>
      <c r="W320" s="540"/>
      <c r="X320" s="540"/>
      <c r="Y320" s="540"/>
      <c r="Z320" s="540"/>
      <c r="AA320" s="540"/>
    </row>
    <row r="321" ht="12.75" customHeight="1">
      <c r="A321" s="540"/>
      <c r="B321" s="540"/>
      <c r="C321" s="540"/>
      <c r="D321" s="540"/>
      <c r="E321" s="540"/>
      <c r="F321" s="540"/>
      <c r="G321" s="540"/>
      <c r="H321" s="540"/>
      <c r="I321" s="540"/>
      <c r="J321" s="540"/>
      <c r="K321" s="540"/>
      <c r="L321" s="540"/>
      <c r="M321" s="540"/>
      <c r="N321" s="540"/>
      <c r="O321" s="540"/>
      <c r="P321" s="540"/>
      <c r="Q321" s="540"/>
      <c r="R321" s="540"/>
      <c r="S321" s="540"/>
      <c r="T321" s="540"/>
      <c r="U321" s="540"/>
      <c r="V321" s="540"/>
      <c r="W321" s="540"/>
      <c r="X321" s="540"/>
      <c r="Y321" s="540"/>
      <c r="Z321" s="540"/>
      <c r="AA321" s="540"/>
    </row>
    <row r="322" ht="12.75" customHeight="1">
      <c r="A322" s="540"/>
      <c r="B322" s="540"/>
      <c r="C322" s="540"/>
      <c r="D322" s="540"/>
      <c r="E322" s="540"/>
      <c r="F322" s="540"/>
      <c r="G322" s="540"/>
      <c r="H322" s="540"/>
      <c r="I322" s="540"/>
      <c r="J322" s="540"/>
      <c r="K322" s="540"/>
      <c r="L322" s="540"/>
      <c r="M322" s="540"/>
      <c r="N322" s="540"/>
      <c r="O322" s="540"/>
      <c r="P322" s="540"/>
      <c r="Q322" s="540"/>
      <c r="R322" s="540"/>
      <c r="S322" s="540"/>
      <c r="T322" s="540"/>
      <c r="U322" s="540"/>
      <c r="V322" s="540"/>
      <c r="W322" s="540"/>
      <c r="X322" s="540"/>
      <c r="Y322" s="540"/>
      <c r="Z322" s="540"/>
      <c r="AA322" s="540"/>
    </row>
    <row r="323" ht="12.75" customHeight="1">
      <c r="A323" s="540"/>
      <c r="B323" s="540"/>
      <c r="C323" s="540"/>
      <c r="D323" s="540"/>
      <c r="E323" s="540"/>
      <c r="F323" s="540"/>
      <c r="G323" s="540"/>
      <c r="H323" s="540"/>
      <c r="I323" s="540"/>
      <c r="J323" s="540"/>
      <c r="K323" s="540"/>
      <c r="L323" s="540"/>
      <c r="M323" s="540"/>
      <c r="N323" s="540"/>
      <c r="O323" s="540"/>
      <c r="P323" s="540"/>
      <c r="Q323" s="540"/>
      <c r="R323" s="540"/>
      <c r="S323" s="540"/>
      <c r="T323" s="540"/>
      <c r="U323" s="540"/>
      <c r="V323" s="540"/>
      <c r="W323" s="540"/>
      <c r="X323" s="540"/>
      <c r="Y323" s="540"/>
      <c r="Z323" s="540"/>
      <c r="AA323" s="540"/>
    </row>
    <row r="324" ht="12.75" customHeight="1">
      <c r="A324" s="540"/>
      <c r="B324" s="540"/>
      <c r="C324" s="540"/>
      <c r="D324" s="540"/>
      <c r="E324" s="540"/>
      <c r="F324" s="540"/>
      <c r="G324" s="540"/>
      <c r="H324" s="540"/>
      <c r="I324" s="540"/>
      <c r="J324" s="540"/>
      <c r="K324" s="540"/>
      <c r="L324" s="540"/>
      <c r="M324" s="540"/>
      <c r="N324" s="540"/>
      <c r="O324" s="540"/>
      <c r="P324" s="540"/>
      <c r="Q324" s="540"/>
      <c r="R324" s="540"/>
      <c r="S324" s="540"/>
      <c r="T324" s="540"/>
      <c r="U324" s="540"/>
      <c r="V324" s="540"/>
      <c r="W324" s="540"/>
      <c r="X324" s="540"/>
      <c r="Y324" s="540"/>
      <c r="Z324" s="540"/>
      <c r="AA324" s="540"/>
    </row>
    <row r="325" ht="12.75" customHeight="1">
      <c r="A325" s="540"/>
      <c r="B325" s="540"/>
      <c r="C325" s="540"/>
      <c r="D325" s="540"/>
      <c r="E325" s="540"/>
      <c r="F325" s="540"/>
      <c r="G325" s="540"/>
      <c r="H325" s="540"/>
      <c r="I325" s="540"/>
      <c r="J325" s="540"/>
      <c r="K325" s="540"/>
      <c r="L325" s="540"/>
      <c r="M325" s="540"/>
      <c r="N325" s="540"/>
      <c r="O325" s="540"/>
      <c r="P325" s="540"/>
      <c r="Q325" s="540"/>
      <c r="R325" s="540"/>
      <c r="S325" s="540"/>
      <c r="T325" s="540"/>
      <c r="U325" s="540"/>
      <c r="V325" s="540"/>
      <c r="W325" s="540"/>
      <c r="X325" s="540"/>
      <c r="Y325" s="540"/>
      <c r="Z325" s="540"/>
      <c r="AA325" s="540"/>
    </row>
    <row r="326" ht="12.75" customHeight="1">
      <c r="A326" s="540"/>
      <c r="B326" s="540"/>
      <c r="C326" s="540"/>
      <c r="D326" s="540"/>
      <c r="E326" s="540"/>
      <c r="F326" s="540"/>
      <c r="G326" s="540"/>
      <c r="H326" s="540"/>
      <c r="I326" s="540"/>
      <c r="J326" s="540"/>
      <c r="K326" s="540"/>
      <c r="L326" s="540"/>
      <c r="M326" s="540"/>
      <c r="N326" s="540"/>
      <c r="O326" s="540"/>
      <c r="P326" s="540"/>
      <c r="Q326" s="540"/>
      <c r="R326" s="540"/>
      <c r="S326" s="540"/>
      <c r="T326" s="540"/>
      <c r="U326" s="540"/>
      <c r="V326" s="540"/>
      <c r="W326" s="540"/>
      <c r="X326" s="540"/>
      <c r="Y326" s="540"/>
      <c r="Z326" s="540"/>
      <c r="AA326" s="540"/>
    </row>
    <row r="327" ht="12.75" customHeight="1">
      <c r="A327" s="540"/>
      <c r="B327" s="540"/>
      <c r="C327" s="540"/>
      <c r="D327" s="540"/>
      <c r="E327" s="540"/>
      <c r="F327" s="540"/>
      <c r="G327" s="540"/>
      <c r="H327" s="540"/>
      <c r="I327" s="540"/>
      <c r="J327" s="540"/>
      <c r="K327" s="540"/>
      <c r="L327" s="540"/>
      <c r="M327" s="540"/>
      <c r="N327" s="540"/>
      <c r="O327" s="540"/>
      <c r="P327" s="540"/>
      <c r="Q327" s="540"/>
      <c r="R327" s="540"/>
      <c r="S327" s="540"/>
      <c r="T327" s="540"/>
      <c r="U327" s="540"/>
      <c r="V327" s="540"/>
      <c r="W327" s="540"/>
      <c r="X327" s="540"/>
      <c r="Y327" s="540"/>
      <c r="Z327" s="540"/>
      <c r="AA327" s="540"/>
    </row>
    <row r="328" ht="12.75" customHeight="1">
      <c r="A328" s="540"/>
      <c r="B328" s="540"/>
      <c r="C328" s="540"/>
      <c r="D328" s="540"/>
      <c r="E328" s="540"/>
      <c r="F328" s="540"/>
      <c r="G328" s="540"/>
      <c r="H328" s="540"/>
      <c r="I328" s="540"/>
      <c r="J328" s="540"/>
      <c r="K328" s="540"/>
      <c r="L328" s="540"/>
      <c r="M328" s="540"/>
      <c r="N328" s="540"/>
      <c r="O328" s="540"/>
      <c r="P328" s="540"/>
      <c r="Q328" s="540"/>
      <c r="R328" s="540"/>
      <c r="S328" s="540"/>
      <c r="T328" s="540"/>
      <c r="U328" s="540"/>
      <c r="V328" s="540"/>
      <c r="W328" s="540"/>
      <c r="X328" s="540"/>
      <c r="Y328" s="540"/>
      <c r="Z328" s="540"/>
      <c r="AA328" s="540"/>
    </row>
    <row r="329" ht="12.75" customHeight="1">
      <c r="A329" s="540"/>
      <c r="B329" s="540"/>
      <c r="C329" s="540"/>
      <c r="D329" s="540"/>
      <c r="E329" s="540"/>
      <c r="F329" s="540"/>
      <c r="G329" s="540"/>
      <c r="H329" s="540"/>
      <c r="I329" s="540"/>
      <c r="J329" s="540"/>
      <c r="K329" s="540"/>
      <c r="L329" s="540"/>
      <c r="M329" s="540"/>
      <c r="N329" s="540"/>
      <c r="O329" s="540"/>
      <c r="P329" s="540"/>
      <c r="Q329" s="540"/>
      <c r="R329" s="540"/>
      <c r="S329" s="540"/>
      <c r="T329" s="540"/>
      <c r="U329" s="540"/>
      <c r="V329" s="540"/>
      <c r="W329" s="540"/>
      <c r="X329" s="540"/>
      <c r="Y329" s="540"/>
      <c r="Z329" s="540"/>
      <c r="AA329" s="540"/>
    </row>
    <row r="330" ht="12.75" customHeight="1">
      <c r="A330" s="540"/>
      <c r="B330" s="540"/>
      <c r="C330" s="540"/>
      <c r="D330" s="540"/>
      <c r="E330" s="540"/>
      <c r="F330" s="540"/>
      <c r="G330" s="540"/>
      <c r="H330" s="540"/>
      <c r="I330" s="540"/>
      <c r="J330" s="540"/>
      <c r="K330" s="540"/>
      <c r="L330" s="540"/>
      <c r="M330" s="540"/>
      <c r="N330" s="540"/>
      <c r="O330" s="540"/>
      <c r="P330" s="540"/>
      <c r="Q330" s="540"/>
      <c r="R330" s="540"/>
      <c r="S330" s="540"/>
      <c r="T330" s="540"/>
      <c r="U330" s="540"/>
      <c r="V330" s="540"/>
      <c r="W330" s="540"/>
      <c r="X330" s="540"/>
      <c r="Y330" s="540"/>
      <c r="Z330" s="540"/>
      <c r="AA330" s="540"/>
    </row>
    <row r="331" ht="12.75" customHeight="1">
      <c r="A331" s="540"/>
      <c r="B331" s="540"/>
      <c r="C331" s="540"/>
      <c r="D331" s="540"/>
      <c r="E331" s="540"/>
      <c r="F331" s="540"/>
      <c r="G331" s="540"/>
      <c r="H331" s="540"/>
      <c r="I331" s="540"/>
      <c r="J331" s="540"/>
      <c r="K331" s="540"/>
      <c r="L331" s="540"/>
      <c r="M331" s="540"/>
      <c r="N331" s="540"/>
      <c r="O331" s="540"/>
      <c r="P331" s="540"/>
      <c r="Q331" s="540"/>
      <c r="R331" s="540"/>
      <c r="S331" s="540"/>
      <c r="T331" s="540"/>
      <c r="U331" s="540"/>
      <c r="V331" s="540"/>
      <c r="W331" s="540"/>
      <c r="X331" s="540"/>
      <c r="Y331" s="540"/>
      <c r="Z331" s="540"/>
      <c r="AA331" s="540"/>
    </row>
    <row r="332" ht="12.75" customHeight="1">
      <c r="A332" s="540"/>
      <c r="B332" s="540"/>
      <c r="C332" s="540"/>
      <c r="D332" s="540"/>
      <c r="E332" s="540"/>
      <c r="F332" s="540"/>
      <c r="G332" s="540"/>
      <c r="H332" s="540"/>
      <c r="I332" s="540"/>
      <c r="J332" s="540"/>
      <c r="K332" s="540"/>
      <c r="L332" s="540"/>
      <c r="M332" s="540"/>
      <c r="N332" s="540"/>
      <c r="O332" s="540"/>
      <c r="P332" s="540"/>
      <c r="Q332" s="540"/>
      <c r="R332" s="540"/>
      <c r="S332" s="540"/>
      <c r="T332" s="540"/>
      <c r="U332" s="540"/>
      <c r="V332" s="540"/>
      <c r="W332" s="540"/>
      <c r="X332" s="540"/>
      <c r="Y332" s="540"/>
      <c r="Z332" s="540"/>
      <c r="AA332" s="540"/>
    </row>
    <row r="333" ht="12.75" customHeight="1">
      <c r="A333" s="540"/>
      <c r="B333" s="540"/>
      <c r="C333" s="540"/>
      <c r="D333" s="540"/>
      <c r="E333" s="540"/>
      <c r="F333" s="540"/>
      <c r="G333" s="540"/>
      <c r="H333" s="540"/>
      <c r="I333" s="540"/>
      <c r="J333" s="540"/>
      <c r="K333" s="540"/>
      <c r="L333" s="540"/>
      <c r="M333" s="540"/>
      <c r="N333" s="540"/>
      <c r="O333" s="540"/>
      <c r="P333" s="540"/>
      <c r="Q333" s="540"/>
      <c r="R333" s="540"/>
      <c r="S333" s="540"/>
      <c r="T333" s="540"/>
      <c r="U333" s="540"/>
      <c r="V333" s="540"/>
      <c r="W333" s="540"/>
      <c r="X333" s="540"/>
      <c r="Y333" s="540"/>
      <c r="Z333" s="540"/>
      <c r="AA333" s="540"/>
    </row>
    <row r="334" ht="12.75" customHeight="1">
      <c r="A334" s="540"/>
      <c r="B334" s="540"/>
      <c r="C334" s="540"/>
      <c r="D334" s="540"/>
      <c r="E334" s="540"/>
      <c r="F334" s="540"/>
      <c r="G334" s="540"/>
      <c r="H334" s="540"/>
      <c r="I334" s="540"/>
      <c r="J334" s="540"/>
      <c r="K334" s="540"/>
      <c r="L334" s="540"/>
      <c r="M334" s="540"/>
      <c r="N334" s="540"/>
      <c r="O334" s="540"/>
      <c r="P334" s="540"/>
      <c r="Q334" s="540"/>
      <c r="R334" s="540"/>
      <c r="S334" s="540"/>
      <c r="T334" s="540"/>
      <c r="U334" s="540"/>
      <c r="V334" s="540"/>
      <c r="W334" s="540"/>
      <c r="X334" s="540"/>
      <c r="Y334" s="540"/>
      <c r="Z334" s="540"/>
      <c r="AA334" s="540"/>
    </row>
    <row r="335" ht="12.75" customHeight="1">
      <c r="A335" s="540"/>
      <c r="B335" s="540"/>
      <c r="C335" s="540"/>
      <c r="D335" s="540"/>
      <c r="E335" s="540"/>
      <c r="F335" s="540"/>
      <c r="G335" s="540"/>
      <c r="H335" s="540"/>
      <c r="I335" s="540"/>
      <c r="J335" s="540"/>
      <c r="K335" s="540"/>
      <c r="L335" s="540"/>
      <c r="M335" s="540"/>
      <c r="N335" s="540"/>
      <c r="O335" s="540"/>
      <c r="P335" s="540"/>
      <c r="Q335" s="540"/>
      <c r="R335" s="540"/>
      <c r="S335" s="540"/>
      <c r="T335" s="540"/>
      <c r="U335" s="540"/>
      <c r="V335" s="540"/>
      <c r="W335" s="540"/>
      <c r="X335" s="540"/>
      <c r="Y335" s="540"/>
      <c r="Z335" s="540"/>
      <c r="AA335" s="540"/>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R1"/>
  </mergeCells>
  <printOptions/>
  <pageMargins bottom="0.7480314960629921" footer="0.0" header="0.0" left="0.7086614173228347" right="0.7086614173228347" top="0.7480314960629921"/>
  <pageSetup orientation="landscape"/>
  <rowBreaks count="1" manualBreakCount="1">
    <brk id="63" man="1"/>
  </rowBrea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11.0"/>
    <col customWidth="1" min="3" max="3" width="11.75"/>
    <col customWidth="1" min="4" max="4" width="12.25"/>
    <col customWidth="1" min="5" max="5" width="30.75"/>
    <col customWidth="1" min="6" max="6" width="6.25"/>
    <col customWidth="1" min="7" max="7" width="5.75"/>
    <col customWidth="1" min="8" max="8" width="4.25"/>
    <col customWidth="1" min="9" max="10" width="4.38"/>
    <col customWidth="1" min="11" max="11" width="14.25"/>
    <col customWidth="1" min="12" max="12" width="12.13"/>
    <col customWidth="1" min="13" max="13" width="4.25"/>
    <col customWidth="1" min="14" max="15" width="5.25"/>
    <col customWidth="1" min="16" max="16" width="4.75"/>
    <col customWidth="1" min="17" max="17" width="30.75"/>
    <col customWidth="1" min="18" max="18" width="12.75"/>
    <col customWidth="1" min="19" max="20" width="6.0"/>
    <col customWidth="1" min="21" max="26" width="12.13"/>
  </cols>
  <sheetData>
    <row r="1" ht="20.25" customHeight="1">
      <c r="A1" s="538"/>
      <c r="B1" s="539" t="s">
        <v>1382</v>
      </c>
      <c r="C1" s="231"/>
      <c r="D1" s="231"/>
      <c r="E1" s="231"/>
      <c r="F1" s="231"/>
      <c r="G1" s="231"/>
      <c r="H1" s="231"/>
      <c r="I1" s="231"/>
      <c r="J1" s="231"/>
      <c r="K1" s="231"/>
      <c r="L1" s="231"/>
      <c r="M1" s="231"/>
      <c r="N1" s="231"/>
      <c r="O1" s="231"/>
      <c r="P1" s="231"/>
      <c r="Q1" s="231"/>
      <c r="R1" s="232"/>
      <c r="S1" s="540"/>
      <c r="T1" s="540"/>
      <c r="U1" s="540"/>
      <c r="V1" s="540"/>
      <c r="W1" s="540"/>
      <c r="X1" s="540"/>
      <c r="Y1" s="540"/>
      <c r="Z1" s="540"/>
    </row>
    <row r="2" ht="60.75" customHeight="1">
      <c r="A2" s="541" t="s">
        <v>1383</v>
      </c>
      <c r="B2" s="541" t="s">
        <v>1384</v>
      </c>
      <c r="C2" s="541" t="s">
        <v>1385</v>
      </c>
      <c r="D2" s="541" t="s">
        <v>1386</v>
      </c>
      <c r="E2" s="541" t="s">
        <v>1387</v>
      </c>
      <c r="F2" s="541" t="s">
        <v>23</v>
      </c>
      <c r="G2" s="541" t="s">
        <v>1388</v>
      </c>
      <c r="H2" s="541" t="s">
        <v>1389</v>
      </c>
      <c r="I2" s="541" t="s">
        <v>1390</v>
      </c>
      <c r="J2" s="541" t="s">
        <v>1391</v>
      </c>
      <c r="K2" s="542" t="s">
        <v>1392</v>
      </c>
      <c r="L2" s="542" t="s">
        <v>1393</v>
      </c>
      <c r="M2" s="543" t="s">
        <v>1394</v>
      </c>
      <c r="N2" s="543" t="s">
        <v>1395</v>
      </c>
      <c r="O2" s="543" t="s">
        <v>1396</v>
      </c>
      <c r="P2" s="543" t="s">
        <v>1397</v>
      </c>
      <c r="Q2" s="541" t="s">
        <v>1398</v>
      </c>
      <c r="R2" s="544" t="s">
        <v>1399</v>
      </c>
      <c r="S2" s="545" t="s">
        <v>1521</v>
      </c>
      <c r="T2" s="545" t="s">
        <v>1522</v>
      </c>
      <c r="U2" s="540"/>
      <c r="V2" s="540"/>
      <c r="W2" s="540"/>
      <c r="X2" s="540"/>
      <c r="Y2" s="540"/>
      <c r="Z2" s="540"/>
    </row>
    <row r="3" ht="12.75" customHeight="1">
      <c r="A3" s="547">
        <v>1.0</v>
      </c>
      <c r="B3" s="547"/>
      <c r="C3" s="547" t="s">
        <v>1446</v>
      </c>
      <c r="D3" s="547"/>
      <c r="E3" s="547" t="s">
        <v>1523</v>
      </c>
      <c r="F3" s="547"/>
      <c r="G3" s="547"/>
      <c r="H3" s="547"/>
      <c r="I3" s="547"/>
      <c r="J3" s="547"/>
      <c r="K3" s="547"/>
      <c r="L3" s="547"/>
      <c r="M3" s="547"/>
      <c r="N3" s="547"/>
      <c r="O3" s="547"/>
      <c r="P3" s="547"/>
      <c r="Q3" s="573"/>
      <c r="R3" s="550"/>
      <c r="S3" s="551"/>
      <c r="T3" s="551"/>
      <c r="U3" s="540"/>
      <c r="V3" s="540"/>
      <c r="W3" s="540"/>
      <c r="X3" s="540"/>
      <c r="Y3" s="540"/>
      <c r="Z3" s="540"/>
    </row>
    <row r="4" ht="12.75" customHeight="1">
      <c r="A4" s="415"/>
      <c r="B4" s="415"/>
      <c r="C4" s="415"/>
      <c r="D4" s="415"/>
      <c r="E4" s="571" t="s">
        <v>1524</v>
      </c>
      <c r="F4" s="538">
        <v>6.0</v>
      </c>
      <c r="G4" s="538"/>
      <c r="H4" s="538"/>
      <c r="I4" s="538"/>
      <c r="J4" s="538"/>
      <c r="K4" s="538">
        <f>F4</f>
        <v>6</v>
      </c>
      <c r="L4" s="538">
        <f>F4*2</f>
        <v>12</v>
      </c>
      <c r="M4" s="538"/>
      <c r="N4" s="538"/>
      <c r="O4" s="538"/>
      <c r="P4" s="538"/>
      <c r="Q4" s="553" t="s">
        <v>1525</v>
      </c>
      <c r="R4" s="555" t="s">
        <v>1526</v>
      </c>
      <c r="S4" s="427"/>
      <c r="T4" s="427"/>
      <c r="U4" s="540"/>
      <c r="V4" s="540"/>
      <c r="W4" s="540"/>
      <c r="X4" s="540"/>
      <c r="Y4" s="540"/>
      <c r="Z4" s="540"/>
    </row>
    <row r="5" ht="12.75" customHeight="1">
      <c r="A5" s="538"/>
      <c r="B5" s="538"/>
      <c r="C5" s="538"/>
      <c r="D5" s="538">
        <v>1.0</v>
      </c>
      <c r="E5" s="553" t="s">
        <v>1527</v>
      </c>
      <c r="F5" s="538"/>
      <c r="G5" s="538"/>
      <c r="H5" s="538"/>
      <c r="I5" s="538"/>
      <c r="J5" s="538"/>
      <c r="K5" s="538"/>
      <c r="L5" s="538"/>
      <c r="M5" s="538"/>
      <c r="N5" s="538"/>
      <c r="O5" s="538"/>
      <c r="P5" s="538"/>
      <c r="Q5" s="553"/>
      <c r="R5" s="555"/>
      <c r="S5" s="427"/>
      <c r="T5" s="427"/>
      <c r="U5" s="540"/>
      <c r="V5" s="540"/>
      <c r="W5" s="540"/>
      <c r="X5" s="540"/>
      <c r="Y5" s="540"/>
      <c r="Z5" s="540"/>
    </row>
    <row r="6" ht="12.75" customHeight="1">
      <c r="A6" s="538"/>
      <c r="B6" s="538"/>
      <c r="C6" s="538"/>
      <c r="D6" s="538">
        <v>2.0</v>
      </c>
      <c r="E6" s="553" t="s">
        <v>1528</v>
      </c>
      <c r="F6" s="538"/>
      <c r="G6" s="538"/>
      <c r="H6" s="538"/>
      <c r="I6" s="538"/>
      <c r="J6" s="538"/>
      <c r="K6" s="538"/>
      <c r="L6" s="538"/>
      <c r="M6" s="538"/>
      <c r="N6" s="538"/>
      <c r="O6" s="538"/>
      <c r="P6" s="538"/>
      <c r="Q6" s="553"/>
      <c r="R6" s="555"/>
      <c r="S6" s="427"/>
      <c r="T6" s="427"/>
      <c r="U6" s="540"/>
      <c r="V6" s="540"/>
      <c r="W6" s="540"/>
      <c r="X6" s="540"/>
      <c r="Y6" s="540"/>
      <c r="Z6" s="540"/>
    </row>
    <row r="7" ht="12.75" customHeight="1">
      <c r="A7" s="559"/>
      <c r="B7" s="559"/>
      <c r="C7" s="559"/>
      <c r="D7" s="559"/>
      <c r="E7" s="554" t="s">
        <v>1437</v>
      </c>
      <c r="F7" s="559"/>
      <c r="G7" s="559"/>
      <c r="H7" s="560"/>
      <c r="I7" s="560"/>
      <c r="J7" s="560"/>
      <c r="K7" s="559"/>
      <c r="L7" s="559">
        <f>ROUNDUP(SUM(L4:L6)*15%,0)</f>
        <v>2</v>
      </c>
      <c r="M7" s="559"/>
      <c r="N7" s="559"/>
      <c r="O7" s="559"/>
      <c r="P7" s="559"/>
      <c r="Q7" s="561"/>
      <c r="R7" s="562"/>
      <c r="S7" s="427"/>
      <c r="T7" s="427"/>
      <c r="U7" s="540"/>
      <c r="V7" s="540"/>
      <c r="W7" s="540"/>
      <c r="X7" s="540"/>
      <c r="Y7" s="540"/>
      <c r="Z7" s="540"/>
    </row>
    <row r="8" ht="12.75" customHeight="1">
      <c r="A8" s="564"/>
      <c r="B8" s="564"/>
      <c r="C8" s="564"/>
      <c r="D8" s="564"/>
      <c r="E8" s="563" t="s">
        <v>1487</v>
      </c>
      <c r="F8" s="564"/>
      <c r="G8" s="565"/>
      <c r="H8" s="565"/>
      <c r="I8" s="565"/>
      <c r="J8" s="565"/>
      <c r="K8" s="565"/>
      <c r="L8" s="565">
        <f>SUM(L3:L4)+L7</f>
        <v>14</v>
      </c>
      <c r="M8" s="564"/>
      <c r="N8" s="564"/>
      <c r="O8" s="564"/>
      <c r="P8" s="564"/>
      <c r="Q8" s="566"/>
      <c r="R8" s="567"/>
      <c r="S8" s="427"/>
      <c r="T8" s="427"/>
      <c r="U8" s="540"/>
      <c r="V8" s="540"/>
      <c r="W8" s="540"/>
      <c r="X8" s="540"/>
      <c r="Y8" s="540"/>
      <c r="Z8" s="540"/>
    </row>
    <row r="9" ht="12.75" customHeight="1">
      <c r="A9" s="538"/>
      <c r="B9" s="538"/>
      <c r="C9" s="538"/>
      <c r="D9" s="538"/>
      <c r="E9" s="553"/>
      <c r="F9" s="538"/>
      <c r="G9" s="538"/>
      <c r="H9" s="538"/>
      <c r="I9" s="538"/>
      <c r="J9" s="538"/>
      <c r="K9" s="538"/>
      <c r="L9" s="538"/>
      <c r="M9" s="538"/>
      <c r="N9" s="538"/>
      <c r="O9" s="538"/>
      <c r="P9" s="538"/>
      <c r="Q9" s="553"/>
      <c r="R9" s="555"/>
      <c r="S9" s="427"/>
      <c r="T9" s="427"/>
      <c r="U9" s="540"/>
      <c r="V9" s="540"/>
      <c r="W9" s="540"/>
      <c r="X9" s="540"/>
      <c r="Y9" s="540"/>
      <c r="Z9" s="540"/>
    </row>
    <row r="10" ht="12.75" customHeight="1">
      <c r="A10" s="547">
        <v>2.0</v>
      </c>
      <c r="B10" s="547"/>
      <c r="C10" s="547" t="s">
        <v>1529</v>
      </c>
      <c r="D10" s="547"/>
      <c r="E10" s="547" t="s">
        <v>1530</v>
      </c>
      <c r="F10" s="547"/>
      <c r="G10" s="547"/>
      <c r="H10" s="547"/>
      <c r="I10" s="547"/>
      <c r="J10" s="547"/>
      <c r="K10" s="547"/>
      <c r="L10" s="547"/>
      <c r="M10" s="547"/>
      <c r="N10" s="547"/>
      <c r="O10" s="547"/>
      <c r="P10" s="547"/>
      <c r="Q10" s="573"/>
      <c r="R10" s="550"/>
      <c r="S10" s="551"/>
      <c r="T10" s="551"/>
      <c r="U10" s="540"/>
      <c r="V10" s="540"/>
      <c r="W10" s="540"/>
      <c r="X10" s="540"/>
      <c r="Y10" s="540"/>
      <c r="Z10" s="540"/>
    </row>
    <row r="11" ht="12.75" customHeight="1">
      <c r="A11" s="415"/>
      <c r="B11" s="415"/>
      <c r="C11" s="415"/>
      <c r="D11" s="415"/>
      <c r="E11" s="571" t="s">
        <v>1531</v>
      </c>
      <c r="F11" s="538">
        <v>0.0</v>
      </c>
      <c r="G11" s="538"/>
      <c r="H11" s="538"/>
      <c r="I11" s="538"/>
      <c r="J11" s="538"/>
      <c r="K11" s="538">
        <f>F11</f>
        <v>0</v>
      </c>
      <c r="L11" s="538">
        <f>F11*8</f>
        <v>0</v>
      </c>
      <c r="M11" s="538"/>
      <c r="N11" s="538"/>
      <c r="O11" s="538"/>
      <c r="P11" s="538"/>
      <c r="Q11" s="553" t="s">
        <v>1525</v>
      </c>
      <c r="R11" s="555" t="s">
        <v>1526</v>
      </c>
      <c r="S11" s="427"/>
      <c r="T11" s="427"/>
      <c r="U11" s="540"/>
      <c r="V11" s="540"/>
      <c r="W11" s="540"/>
      <c r="X11" s="540"/>
      <c r="Y11" s="540"/>
      <c r="Z11" s="540"/>
    </row>
    <row r="12" ht="12.75" customHeight="1">
      <c r="A12" s="538"/>
      <c r="B12" s="538"/>
      <c r="C12" s="538"/>
      <c r="D12" s="538">
        <v>1.0</v>
      </c>
      <c r="E12" s="553" t="s">
        <v>1532</v>
      </c>
      <c r="F12" s="538"/>
      <c r="G12" s="538"/>
      <c r="H12" s="538"/>
      <c r="I12" s="538"/>
      <c r="J12" s="538"/>
      <c r="K12" s="538"/>
      <c r="L12" s="538"/>
      <c r="M12" s="538"/>
      <c r="N12" s="538"/>
      <c r="O12" s="538"/>
      <c r="P12" s="538"/>
      <c r="Q12" s="553"/>
      <c r="R12" s="555"/>
      <c r="S12" s="427"/>
      <c r="T12" s="427"/>
      <c r="U12" s="540"/>
      <c r="V12" s="540"/>
      <c r="W12" s="540"/>
      <c r="X12" s="540"/>
      <c r="Y12" s="540"/>
      <c r="Z12" s="540"/>
    </row>
    <row r="13" ht="12.75" customHeight="1">
      <c r="A13" s="538"/>
      <c r="B13" s="538"/>
      <c r="C13" s="538"/>
      <c r="D13" s="538">
        <v>2.0</v>
      </c>
      <c r="E13" s="553" t="s">
        <v>1533</v>
      </c>
      <c r="F13" s="538"/>
      <c r="G13" s="538"/>
      <c r="H13" s="538"/>
      <c r="I13" s="538"/>
      <c r="J13" s="538"/>
      <c r="K13" s="538"/>
      <c r="L13" s="538"/>
      <c r="M13" s="538"/>
      <c r="N13" s="538"/>
      <c r="O13" s="538"/>
      <c r="P13" s="538"/>
      <c r="Q13" s="553"/>
      <c r="R13" s="555"/>
      <c r="S13" s="427"/>
      <c r="T13" s="427"/>
      <c r="U13" s="540"/>
      <c r="V13" s="540"/>
      <c r="W13" s="540"/>
      <c r="X13" s="540"/>
      <c r="Y13" s="540"/>
      <c r="Z13" s="540"/>
    </row>
    <row r="14" ht="12.75" customHeight="1">
      <c r="A14" s="538"/>
      <c r="B14" s="538"/>
      <c r="C14" s="538"/>
      <c r="D14" s="538">
        <v>3.0</v>
      </c>
      <c r="E14" s="553" t="s">
        <v>1534</v>
      </c>
      <c r="F14" s="538"/>
      <c r="G14" s="538"/>
      <c r="H14" s="538"/>
      <c r="I14" s="538"/>
      <c r="J14" s="538"/>
      <c r="K14" s="538"/>
      <c r="L14" s="538"/>
      <c r="M14" s="538"/>
      <c r="N14" s="538"/>
      <c r="O14" s="538"/>
      <c r="P14" s="538"/>
      <c r="Q14" s="553"/>
      <c r="R14" s="555"/>
      <c r="S14" s="427"/>
      <c r="T14" s="427"/>
      <c r="U14" s="540"/>
      <c r="V14" s="540"/>
      <c r="W14" s="540"/>
      <c r="X14" s="540"/>
      <c r="Y14" s="540"/>
      <c r="Z14" s="540"/>
    </row>
    <row r="15" ht="12.75" customHeight="1">
      <c r="A15" s="538"/>
      <c r="B15" s="538"/>
      <c r="C15" s="538"/>
      <c r="D15" s="538">
        <v>4.0</v>
      </c>
      <c r="E15" s="553" t="s">
        <v>1535</v>
      </c>
      <c r="F15" s="538"/>
      <c r="G15" s="538"/>
      <c r="H15" s="538"/>
      <c r="I15" s="538"/>
      <c r="J15" s="538"/>
      <c r="K15" s="538"/>
      <c r="L15" s="538"/>
      <c r="M15" s="538"/>
      <c r="N15" s="538"/>
      <c r="O15" s="538"/>
      <c r="P15" s="538"/>
      <c r="Q15" s="553"/>
      <c r="R15" s="555"/>
      <c r="S15" s="427"/>
      <c r="T15" s="427"/>
      <c r="U15" s="540"/>
      <c r="V15" s="540"/>
      <c r="W15" s="540"/>
      <c r="X15" s="540"/>
      <c r="Y15" s="540"/>
      <c r="Z15" s="540"/>
    </row>
    <row r="16" ht="12.75" customHeight="1">
      <c r="A16" s="538"/>
      <c r="B16" s="538"/>
      <c r="C16" s="538"/>
      <c r="D16" s="538">
        <v>5.0</v>
      </c>
      <c r="E16" s="553" t="s">
        <v>1536</v>
      </c>
      <c r="F16" s="538"/>
      <c r="G16" s="538"/>
      <c r="H16" s="538"/>
      <c r="I16" s="538"/>
      <c r="J16" s="538"/>
      <c r="K16" s="538"/>
      <c r="L16" s="538"/>
      <c r="M16" s="538"/>
      <c r="N16" s="538"/>
      <c r="O16" s="538"/>
      <c r="P16" s="538"/>
      <c r="Q16" s="553"/>
      <c r="R16" s="555"/>
      <c r="S16" s="427"/>
      <c r="T16" s="427"/>
      <c r="U16" s="540"/>
      <c r="V16" s="540"/>
      <c r="W16" s="540"/>
      <c r="X16" s="540"/>
      <c r="Y16" s="540"/>
      <c r="Z16" s="540"/>
    </row>
    <row r="17" ht="12.75" customHeight="1">
      <c r="A17" s="538"/>
      <c r="B17" s="538"/>
      <c r="C17" s="538"/>
      <c r="D17" s="538">
        <v>6.0</v>
      </c>
      <c r="E17" s="553" t="s">
        <v>1537</v>
      </c>
      <c r="F17" s="538"/>
      <c r="G17" s="538"/>
      <c r="H17" s="538"/>
      <c r="I17" s="538"/>
      <c r="J17" s="538"/>
      <c r="K17" s="538"/>
      <c r="L17" s="538"/>
      <c r="M17" s="538"/>
      <c r="N17" s="538"/>
      <c r="O17" s="538"/>
      <c r="P17" s="538"/>
      <c r="Q17" s="553"/>
      <c r="R17" s="555"/>
      <c r="S17" s="427"/>
      <c r="T17" s="427"/>
      <c r="U17" s="540"/>
      <c r="V17" s="540"/>
      <c r="W17" s="540"/>
      <c r="X17" s="540"/>
      <c r="Y17" s="540"/>
      <c r="Z17" s="540"/>
    </row>
    <row r="18" ht="12.75" customHeight="1">
      <c r="A18" s="538"/>
      <c r="B18" s="538"/>
      <c r="C18" s="538"/>
      <c r="D18" s="538">
        <v>7.0</v>
      </c>
      <c r="E18" s="553" t="s">
        <v>1538</v>
      </c>
      <c r="F18" s="538"/>
      <c r="G18" s="538"/>
      <c r="H18" s="538"/>
      <c r="I18" s="538"/>
      <c r="J18" s="538"/>
      <c r="K18" s="538"/>
      <c r="L18" s="538"/>
      <c r="M18" s="538"/>
      <c r="N18" s="538"/>
      <c r="O18" s="538"/>
      <c r="P18" s="538"/>
      <c r="Q18" s="553"/>
      <c r="R18" s="555"/>
      <c r="S18" s="427"/>
      <c r="T18" s="427"/>
      <c r="U18" s="540"/>
      <c r="V18" s="540"/>
      <c r="W18" s="540"/>
      <c r="X18" s="540"/>
      <c r="Y18" s="540"/>
      <c r="Z18" s="540"/>
    </row>
    <row r="19" ht="12.75" customHeight="1">
      <c r="A19" s="538"/>
      <c r="B19" s="538"/>
      <c r="C19" s="538"/>
      <c r="D19" s="538">
        <v>8.0</v>
      </c>
      <c r="E19" s="553" t="s">
        <v>1539</v>
      </c>
      <c r="F19" s="538"/>
      <c r="G19" s="538"/>
      <c r="H19" s="538"/>
      <c r="I19" s="538"/>
      <c r="J19" s="538"/>
      <c r="K19" s="538"/>
      <c r="L19" s="538"/>
      <c r="M19" s="538"/>
      <c r="N19" s="538"/>
      <c r="O19" s="538"/>
      <c r="P19" s="538"/>
      <c r="Q19" s="553"/>
      <c r="R19" s="555"/>
      <c r="S19" s="427"/>
      <c r="T19" s="427"/>
      <c r="U19" s="540"/>
      <c r="V19" s="540"/>
      <c r="W19" s="540"/>
      <c r="X19" s="540"/>
      <c r="Y19" s="540"/>
      <c r="Z19" s="540"/>
    </row>
    <row r="20" ht="12.75" customHeight="1">
      <c r="A20" s="538"/>
      <c r="B20" s="538"/>
      <c r="C20" s="538"/>
      <c r="D20" s="538"/>
      <c r="E20" s="553"/>
      <c r="F20" s="538"/>
      <c r="G20" s="538"/>
      <c r="H20" s="538"/>
      <c r="I20" s="538"/>
      <c r="J20" s="538"/>
      <c r="K20" s="538"/>
      <c r="L20" s="538"/>
      <c r="M20" s="538"/>
      <c r="N20" s="538"/>
      <c r="O20" s="538"/>
      <c r="P20" s="538"/>
      <c r="Q20" s="553"/>
      <c r="R20" s="555"/>
      <c r="S20" s="427"/>
      <c r="T20" s="427"/>
      <c r="U20" s="540"/>
      <c r="V20" s="540"/>
      <c r="W20" s="540"/>
      <c r="X20" s="540"/>
      <c r="Y20" s="540"/>
      <c r="Z20" s="540"/>
    </row>
    <row r="21" ht="12.75" customHeight="1">
      <c r="A21" s="559"/>
      <c r="B21" s="559"/>
      <c r="C21" s="559"/>
      <c r="D21" s="559"/>
      <c r="E21" s="554" t="s">
        <v>1437</v>
      </c>
      <c r="F21" s="559"/>
      <c r="G21" s="559">
        <f t="shared" ref="G21:J21" si="1">ROUNDUP(SUM(G11:G20)*15%,0)</f>
        <v>0</v>
      </c>
      <c r="H21" s="559">
        <f t="shared" si="1"/>
        <v>0</v>
      </c>
      <c r="I21" s="559">
        <f t="shared" si="1"/>
        <v>0</v>
      </c>
      <c r="J21" s="559">
        <f t="shared" si="1"/>
        <v>0</v>
      </c>
      <c r="K21" s="559"/>
      <c r="L21" s="559">
        <f>ROUNDUP(SUM(L11:L20)*15%,0)</f>
        <v>0</v>
      </c>
      <c r="M21" s="559"/>
      <c r="N21" s="559"/>
      <c r="O21" s="559"/>
      <c r="P21" s="559"/>
      <c r="Q21" s="561"/>
      <c r="R21" s="562"/>
      <c r="S21" s="427"/>
      <c r="T21" s="427"/>
      <c r="U21" s="540"/>
      <c r="V21" s="540"/>
      <c r="W21" s="540"/>
      <c r="X21" s="540"/>
      <c r="Y21" s="540"/>
      <c r="Z21" s="540"/>
    </row>
    <row r="22" ht="12.75" customHeight="1">
      <c r="A22" s="538"/>
      <c r="B22" s="538"/>
      <c r="C22" s="538"/>
      <c r="D22" s="538"/>
      <c r="E22" s="553"/>
      <c r="F22" s="538"/>
      <c r="G22" s="538"/>
      <c r="H22" s="538"/>
      <c r="I22" s="538"/>
      <c r="J22" s="538"/>
      <c r="K22" s="538"/>
      <c r="L22" s="538"/>
      <c r="M22" s="538"/>
      <c r="N22" s="538"/>
      <c r="O22" s="538"/>
      <c r="P22" s="538"/>
      <c r="Q22" s="553"/>
      <c r="R22" s="555"/>
      <c r="S22" s="427"/>
      <c r="T22" s="427"/>
      <c r="U22" s="540"/>
      <c r="V22" s="540"/>
      <c r="W22" s="540"/>
      <c r="X22" s="540"/>
      <c r="Y22" s="540"/>
      <c r="Z22" s="540"/>
    </row>
    <row r="23" ht="12.75" customHeight="1">
      <c r="A23" s="564"/>
      <c r="B23" s="564"/>
      <c r="C23" s="564"/>
      <c r="D23" s="564"/>
      <c r="E23" s="563" t="s">
        <v>1487</v>
      </c>
      <c r="F23" s="564"/>
      <c r="G23" s="565">
        <f t="shared" ref="G23:J23" si="2">SUM(G11:G20)+G21</f>
        <v>0</v>
      </c>
      <c r="H23" s="565">
        <f t="shared" si="2"/>
        <v>0</v>
      </c>
      <c r="I23" s="565">
        <f t="shared" si="2"/>
        <v>0</v>
      </c>
      <c r="J23" s="565">
        <f t="shared" si="2"/>
        <v>0</v>
      </c>
      <c r="K23" s="565"/>
      <c r="L23" s="565">
        <f>SUM(L11:L20)+L21</f>
        <v>0</v>
      </c>
      <c r="M23" s="564"/>
      <c r="N23" s="564"/>
      <c r="O23" s="564"/>
      <c r="P23" s="564"/>
      <c r="Q23" s="566"/>
      <c r="R23" s="567"/>
      <c r="S23" s="427"/>
      <c r="T23" s="427"/>
      <c r="U23" s="540"/>
      <c r="V23" s="540"/>
      <c r="W23" s="540"/>
      <c r="X23" s="540"/>
      <c r="Y23" s="540"/>
      <c r="Z23" s="540"/>
    </row>
    <row r="24" ht="12.75" customHeight="1">
      <c r="A24" s="564"/>
      <c r="B24" s="564"/>
      <c r="C24" s="564"/>
      <c r="D24" s="564"/>
      <c r="E24" s="563" t="s">
        <v>1520</v>
      </c>
      <c r="F24" s="564"/>
      <c r="G24" s="565">
        <f t="shared" ref="G24:J24" si="3">G8+G23</f>
        <v>0</v>
      </c>
      <c r="H24" s="565">
        <f t="shared" si="3"/>
        <v>0</v>
      </c>
      <c r="I24" s="565">
        <f t="shared" si="3"/>
        <v>0</v>
      </c>
      <c r="J24" s="565">
        <f t="shared" si="3"/>
        <v>0</v>
      </c>
      <c r="K24" s="565"/>
      <c r="L24" s="565">
        <f>L8+L23</f>
        <v>14</v>
      </c>
      <c r="M24" s="564"/>
      <c r="N24" s="564"/>
      <c r="O24" s="564"/>
      <c r="P24" s="564"/>
      <c r="Q24" s="566"/>
      <c r="R24" s="567"/>
      <c r="S24" s="565">
        <f t="shared" ref="S24:T24" si="4">SUM(S4:S9)</f>
        <v>0</v>
      </c>
      <c r="T24" s="565">
        <f t="shared" si="4"/>
        <v>0</v>
      </c>
      <c r="U24" s="540"/>
      <c r="V24" s="540"/>
      <c r="W24" s="540"/>
      <c r="X24" s="540"/>
      <c r="Y24" s="540"/>
      <c r="Z24" s="540"/>
    </row>
    <row r="25" ht="12.75" customHeight="1">
      <c r="A25" s="540"/>
      <c r="B25" s="540"/>
      <c r="C25" s="540"/>
      <c r="D25" s="540"/>
      <c r="E25" s="540"/>
      <c r="F25" s="540"/>
      <c r="G25" s="540"/>
      <c r="H25" s="540"/>
      <c r="I25" s="540"/>
      <c r="J25" s="540"/>
      <c r="K25" s="540"/>
      <c r="L25" s="540"/>
      <c r="M25" s="540"/>
      <c r="N25" s="540"/>
      <c r="O25" s="540"/>
      <c r="P25" s="540"/>
      <c r="Q25" s="540"/>
      <c r="R25" s="540"/>
      <c r="S25" s="540"/>
      <c r="T25" s="540"/>
      <c r="U25" s="540"/>
      <c r="V25" s="540"/>
      <c r="W25" s="540"/>
      <c r="X25" s="540"/>
      <c r="Y25" s="540"/>
      <c r="Z25" s="540"/>
    </row>
    <row r="26" ht="12.75" customHeight="1">
      <c r="A26" s="540"/>
      <c r="B26" s="540"/>
      <c r="C26" s="540"/>
      <c r="D26" s="540"/>
      <c r="E26" s="540"/>
      <c r="F26" s="540"/>
      <c r="G26" s="540"/>
      <c r="H26" s="540"/>
      <c r="I26" s="540"/>
      <c r="J26" s="540"/>
      <c r="K26" s="540"/>
      <c r="L26" s="540"/>
      <c r="M26" s="540"/>
      <c r="N26" s="540"/>
      <c r="O26" s="540"/>
      <c r="P26" s="540"/>
      <c r="Q26" s="540"/>
      <c r="R26" s="540"/>
      <c r="S26" s="540"/>
      <c r="T26" s="540"/>
      <c r="U26" s="540"/>
      <c r="V26" s="540"/>
      <c r="W26" s="540"/>
      <c r="X26" s="540"/>
      <c r="Y26" s="540"/>
      <c r="Z26" s="540"/>
    </row>
    <row r="27" ht="12.75" customHeight="1">
      <c r="A27" s="540"/>
      <c r="B27" s="540"/>
      <c r="C27" s="540"/>
      <c r="D27" s="540"/>
      <c r="E27" s="540"/>
      <c r="F27" s="540"/>
      <c r="G27" s="540"/>
      <c r="H27" s="540"/>
      <c r="I27" s="540"/>
      <c r="J27" s="540"/>
      <c r="K27" s="540"/>
      <c r="L27" s="540"/>
      <c r="M27" s="540"/>
      <c r="N27" s="540"/>
      <c r="O27" s="540"/>
      <c r="P27" s="540"/>
      <c r="Q27" s="540"/>
      <c r="R27" s="540"/>
      <c r="S27" s="540"/>
      <c r="T27" s="540"/>
      <c r="U27" s="540"/>
      <c r="V27" s="540"/>
      <c r="W27" s="540"/>
      <c r="X27" s="540"/>
      <c r="Y27" s="540"/>
      <c r="Z27" s="540"/>
    </row>
    <row r="28" ht="12.75" customHeight="1">
      <c r="A28" s="540"/>
      <c r="B28" s="540"/>
      <c r="C28" s="540"/>
      <c r="D28" s="540"/>
      <c r="E28" s="540"/>
      <c r="F28" s="540"/>
      <c r="G28" s="540"/>
      <c r="H28" s="540"/>
      <c r="I28" s="540"/>
      <c r="J28" s="540"/>
      <c r="K28" s="540"/>
      <c r="L28" s="540"/>
      <c r="M28" s="540"/>
      <c r="N28" s="540"/>
      <c r="O28" s="540"/>
      <c r="P28" s="540"/>
      <c r="Q28" s="540"/>
      <c r="R28" s="540"/>
      <c r="S28" s="540"/>
      <c r="T28" s="540"/>
      <c r="U28" s="540"/>
      <c r="V28" s="540"/>
      <c r="W28" s="540"/>
      <c r="X28" s="540"/>
      <c r="Y28" s="540"/>
      <c r="Z28" s="540"/>
    </row>
    <row r="29" ht="12.75" customHeight="1">
      <c r="A29" s="540"/>
      <c r="B29" s="540"/>
      <c r="C29" s="540"/>
      <c r="D29" s="540"/>
      <c r="E29" s="540"/>
      <c r="F29" s="540"/>
      <c r="G29" s="540"/>
      <c r="H29" s="540"/>
      <c r="I29" s="540"/>
      <c r="J29" s="540"/>
      <c r="K29" s="540"/>
      <c r="L29" s="540"/>
      <c r="M29" s="540"/>
      <c r="N29" s="540"/>
      <c r="O29" s="540"/>
      <c r="P29" s="540"/>
      <c r="Q29" s="540"/>
      <c r="R29" s="540"/>
      <c r="S29" s="540"/>
      <c r="T29" s="540"/>
      <c r="U29" s="540"/>
      <c r="V29" s="540"/>
      <c r="W29" s="540"/>
      <c r="X29" s="540"/>
      <c r="Y29" s="540"/>
      <c r="Z29" s="540"/>
    </row>
    <row r="30" ht="12.75" customHeight="1">
      <c r="A30" s="540"/>
      <c r="B30" s="540"/>
      <c r="C30" s="540"/>
      <c r="D30" s="540"/>
      <c r="E30" s="540"/>
      <c r="F30" s="540"/>
      <c r="G30" s="540"/>
      <c r="H30" s="540"/>
      <c r="I30" s="540"/>
      <c r="J30" s="540"/>
      <c r="K30" s="540"/>
      <c r="L30" s="540"/>
      <c r="M30" s="540"/>
      <c r="N30" s="540"/>
      <c r="O30" s="540"/>
      <c r="P30" s="540"/>
      <c r="Q30" s="540"/>
      <c r="R30" s="540"/>
      <c r="S30" s="540"/>
      <c r="T30" s="540"/>
      <c r="U30" s="540"/>
      <c r="V30" s="540"/>
      <c r="W30" s="540"/>
      <c r="X30" s="540"/>
      <c r="Y30" s="540"/>
      <c r="Z30" s="540"/>
    </row>
    <row r="31" ht="12.75" customHeight="1">
      <c r="A31" s="540"/>
      <c r="B31" s="540"/>
      <c r="C31" s="540"/>
      <c r="D31" s="540"/>
      <c r="E31" s="540"/>
      <c r="F31" s="540"/>
      <c r="G31" s="540"/>
      <c r="H31" s="540"/>
      <c r="I31" s="540"/>
      <c r="J31" s="540"/>
      <c r="K31" s="540"/>
      <c r="L31" s="540"/>
      <c r="M31" s="540"/>
      <c r="N31" s="540"/>
      <c r="O31" s="540"/>
      <c r="P31" s="540"/>
      <c r="Q31" s="540"/>
      <c r="R31" s="540"/>
      <c r="S31" s="540"/>
      <c r="T31" s="540"/>
      <c r="U31" s="540"/>
      <c r="V31" s="540"/>
      <c r="W31" s="540"/>
      <c r="X31" s="540"/>
      <c r="Y31" s="540"/>
      <c r="Z31" s="540"/>
    </row>
    <row r="32" ht="12.75" customHeight="1">
      <c r="A32" s="540"/>
      <c r="B32" s="540"/>
      <c r="C32" s="540"/>
      <c r="D32" s="540"/>
      <c r="E32" s="540"/>
      <c r="F32" s="540"/>
      <c r="G32" s="540"/>
      <c r="H32" s="540"/>
      <c r="I32" s="540"/>
      <c r="J32" s="540"/>
      <c r="K32" s="540"/>
      <c r="L32" s="540"/>
      <c r="M32" s="540"/>
      <c r="N32" s="540"/>
      <c r="O32" s="540"/>
      <c r="P32" s="540"/>
      <c r="Q32" s="540"/>
      <c r="R32" s="540"/>
      <c r="S32" s="540"/>
      <c r="T32" s="540"/>
      <c r="U32" s="540"/>
      <c r="V32" s="540"/>
      <c r="W32" s="540"/>
      <c r="X32" s="540"/>
      <c r="Y32" s="540"/>
      <c r="Z32" s="540"/>
    </row>
    <row r="33" ht="12.75" customHeight="1">
      <c r="A33" s="540"/>
      <c r="B33" s="540"/>
      <c r="C33" s="540"/>
      <c r="D33" s="540"/>
      <c r="E33" s="540"/>
      <c r="F33" s="540"/>
      <c r="G33" s="540"/>
      <c r="H33" s="540"/>
      <c r="I33" s="540"/>
      <c r="J33" s="540"/>
      <c r="K33" s="540"/>
      <c r="L33" s="540"/>
      <c r="M33" s="540"/>
      <c r="N33" s="540"/>
      <c r="O33" s="540"/>
      <c r="P33" s="540"/>
      <c r="Q33" s="540"/>
      <c r="R33" s="540"/>
      <c r="S33" s="540"/>
      <c r="T33" s="540"/>
      <c r="U33" s="540"/>
      <c r="V33" s="540"/>
      <c r="W33" s="540"/>
      <c r="X33" s="540"/>
      <c r="Y33" s="540"/>
      <c r="Z33" s="540"/>
    </row>
    <row r="34" ht="12.75" customHeight="1">
      <c r="A34" s="540"/>
      <c r="B34" s="540"/>
      <c r="C34" s="540"/>
      <c r="D34" s="540"/>
      <c r="E34" s="540"/>
      <c r="F34" s="540"/>
      <c r="G34" s="540"/>
      <c r="H34" s="540"/>
      <c r="I34" s="540"/>
      <c r="J34" s="540"/>
      <c r="K34" s="540"/>
      <c r="L34" s="540"/>
      <c r="M34" s="540"/>
      <c r="N34" s="540"/>
      <c r="O34" s="540"/>
      <c r="P34" s="540"/>
      <c r="Q34" s="540"/>
      <c r="R34" s="540"/>
      <c r="S34" s="540"/>
      <c r="T34" s="540"/>
      <c r="U34" s="540"/>
      <c r="V34" s="540"/>
      <c r="W34" s="540"/>
      <c r="X34" s="540"/>
      <c r="Y34" s="540"/>
      <c r="Z34" s="540"/>
    </row>
    <row r="35" ht="12.75" customHeight="1">
      <c r="A35" s="540"/>
      <c r="B35" s="540"/>
      <c r="C35" s="540"/>
      <c r="D35" s="540"/>
      <c r="E35" s="540"/>
      <c r="F35" s="540"/>
      <c r="G35" s="540"/>
      <c r="H35" s="540"/>
      <c r="I35" s="540"/>
      <c r="J35" s="540"/>
      <c r="K35" s="540"/>
      <c r="L35" s="540"/>
      <c r="M35" s="540"/>
      <c r="N35" s="540"/>
      <c r="O35" s="540"/>
      <c r="P35" s="540"/>
      <c r="Q35" s="540"/>
      <c r="R35" s="540"/>
      <c r="S35" s="540"/>
      <c r="T35" s="540"/>
      <c r="U35" s="540"/>
      <c r="V35" s="540"/>
      <c r="W35" s="540"/>
      <c r="X35" s="540"/>
      <c r="Y35" s="540"/>
      <c r="Z35" s="540"/>
    </row>
    <row r="36" ht="12.75" customHeight="1">
      <c r="A36" s="540"/>
      <c r="B36" s="540"/>
      <c r="C36" s="540"/>
      <c r="D36" s="540"/>
      <c r="E36" s="540"/>
      <c r="F36" s="540"/>
      <c r="G36" s="540"/>
      <c r="H36" s="540"/>
      <c r="I36" s="540"/>
      <c r="J36" s="540"/>
      <c r="K36" s="540"/>
      <c r="L36" s="540"/>
      <c r="M36" s="540"/>
      <c r="N36" s="540"/>
      <c r="O36" s="540"/>
      <c r="P36" s="540"/>
      <c r="Q36" s="540"/>
      <c r="R36" s="540"/>
      <c r="S36" s="540"/>
      <c r="T36" s="540"/>
      <c r="U36" s="540"/>
      <c r="V36" s="540"/>
      <c r="W36" s="540"/>
      <c r="X36" s="540"/>
      <c r="Y36" s="540"/>
      <c r="Z36" s="540"/>
    </row>
    <row r="37" ht="12.75" customHeight="1">
      <c r="A37" s="540"/>
      <c r="B37" s="540"/>
      <c r="C37" s="540"/>
      <c r="D37" s="540"/>
      <c r="E37" s="540"/>
      <c r="F37" s="540"/>
      <c r="G37" s="540"/>
      <c r="H37" s="540"/>
      <c r="I37" s="540"/>
      <c r="J37" s="540"/>
      <c r="K37" s="540"/>
      <c r="L37" s="540"/>
      <c r="M37" s="540"/>
      <c r="N37" s="540"/>
      <c r="O37" s="540"/>
      <c r="P37" s="540"/>
      <c r="Q37" s="540"/>
      <c r="R37" s="540"/>
      <c r="S37" s="540"/>
      <c r="T37" s="540"/>
      <c r="U37" s="540"/>
      <c r="V37" s="540"/>
      <c r="W37" s="540"/>
      <c r="X37" s="540"/>
      <c r="Y37" s="540"/>
      <c r="Z37" s="540"/>
    </row>
    <row r="38" ht="12.75" customHeight="1">
      <c r="A38" s="540"/>
      <c r="B38" s="540"/>
      <c r="C38" s="540"/>
      <c r="D38" s="540"/>
      <c r="E38" s="540"/>
      <c r="F38" s="540"/>
      <c r="G38" s="540"/>
      <c r="H38" s="540"/>
      <c r="I38" s="540"/>
      <c r="J38" s="540"/>
      <c r="K38" s="540"/>
      <c r="L38" s="540"/>
      <c r="M38" s="540"/>
      <c r="N38" s="540"/>
      <c r="O38" s="540"/>
      <c r="P38" s="540"/>
      <c r="Q38" s="540"/>
      <c r="R38" s="540"/>
      <c r="S38" s="540"/>
      <c r="T38" s="540"/>
      <c r="U38" s="540"/>
      <c r="V38" s="540"/>
      <c r="W38" s="540"/>
      <c r="X38" s="540"/>
      <c r="Y38" s="540"/>
      <c r="Z38" s="540"/>
    </row>
    <row r="39" ht="12.75" customHeight="1">
      <c r="A39" s="540"/>
      <c r="B39" s="540"/>
      <c r="C39" s="540"/>
      <c r="D39" s="540"/>
      <c r="E39" s="540"/>
      <c r="F39" s="540"/>
      <c r="G39" s="540"/>
      <c r="H39" s="540"/>
      <c r="I39" s="540"/>
      <c r="J39" s="540"/>
      <c r="K39" s="540"/>
      <c r="L39" s="540"/>
      <c r="M39" s="540"/>
      <c r="N39" s="540"/>
      <c r="O39" s="540"/>
      <c r="P39" s="540"/>
      <c r="Q39" s="540"/>
      <c r="R39" s="540"/>
      <c r="S39" s="540"/>
      <c r="T39" s="540"/>
      <c r="U39" s="540"/>
      <c r="V39" s="540"/>
      <c r="W39" s="540"/>
      <c r="X39" s="540"/>
      <c r="Y39" s="540"/>
      <c r="Z39" s="540"/>
    </row>
    <row r="40" ht="12.75" customHeight="1">
      <c r="A40" s="540"/>
      <c r="B40" s="540"/>
      <c r="C40" s="540"/>
      <c r="D40" s="540"/>
      <c r="E40" s="540"/>
      <c r="F40" s="540"/>
      <c r="G40" s="540"/>
      <c r="H40" s="540"/>
      <c r="I40" s="540"/>
      <c r="J40" s="540"/>
      <c r="K40" s="540"/>
      <c r="L40" s="540"/>
      <c r="M40" s="540"/>
      <c r="N40" s="540"/>
      <c r="O40" s="540"/>
      <c r="P40" s="540"/>
      <c r="Q40" s="540"/>
      <c r="R40" s="540"/>
      <c r="S40" s="540"/>
      <c r="T40" s="540"/>
      <c r="U40" s="540"/>
      <c r="V40" s="540"/>
      <c r="W40" s="540"/>
      <c r="X40" s="540"/>
      <c r="Y40" s="540"/>
      <c r="Z40" s="540"/>
    </row>
    <row r="41" ht="12.75" customHeight="1">
      <c r="A41" s="540"/>
      <c r="B41" s="540"/>
      <c r="C41" s="540"/>
      <c r="D41" s="540"/>
      <c r="E41" s="540"/>
      <c r="F41" s="540"/>
      <c r="G41" s="540"/>
      <c r="H41" s="540"/>
      <c r="I41" s="540"/>
      <c r="J41" s="540"/>
      <c r="K41" s="540"/>
      <c r="L41" s="540"/>
      <c r="M41" s="540"/>
      <c r="N41" s="540"/>
      <c r="O41" s="540"/>
      <c r="P41" s="540"/>
      <c r="Q41" s="540"/>
      <c r="R41" s="540"/>
      <c r="S41" s="540"/>
      <c r="T41" s="540"/>
      <c r="U41" s="540"/>
      <c r="V41" s="540"/>
      <c r="W41" s="540"/>
      <c r="X41" s="540"/>
      <c r="Y41" s="540"/>
      <c r="Z41" s="540"/>
    </row>
    <row r="42" ht="12.75" customHeight="1">
      <c r="A42" s="540"/>
      <c r="B42" s="540"/>
      <c r="C42" s="540"/>
      <c r="D42" s="540"/>
      <c r="E42" s="540"/>
      <c r="F42" s="540"/>
      <c r="G42" s="540"/>
      <c r="H42" s="540"/>
      <c r="I42" s="540"/>
      <c r="J42" s="540"/>
      <c r="K42" s="540"/>
      <c r="L42" s="540"/>
      <c r="M42" s="540"/>
      <c r="N42" s="540"/>
      <c r="O42" s="540"/>
      <c r="P42" s="540"/>
      <c r="Q42" s="540"/>
      <c r="R42" s="540"/>
      <c r="S42" s="540"/>
      <c r="T42" s="540"/>
      <c r="U42" s="540"/>
      <c r="V42" s="540"/>
      <c r="W42" s="540"/>
      <c r="X42" s="540"/>
      <c r="Y42" s="540"/>
      <c r="Z42" s="540"/>
    </row>
    <row r="43" ht="12.75" customHeight="1">
      <c r="A43" s="540"/>
      <c r="B43" s="540"/>
      <c r="C43" s="540"/>
      <c r="D43" s="540"/>
      <c r="E43" s="540"/>
      <c r="F43" s="540"/>
      <c r="G43" s="540"/>
      <c r="H43" s="540"/>
      <c r="I43" s="540"/>
      <c r="J43" s="540"/>
      <c r="K43" s="540"/>
      <c r="L43" s="540"/>
      <c r="M43" s="540"/>
      <c r="N43" s="540"/>
      <c r="O43" s="540"/>
      <c r="P43" s="540"/>
      <c r="Q43" s="540"/>
      <c r="R43" s="540"/>
      <c r="S43" s="540"/>
      <c r="T43" s="540"/>
      <c r="U43" s="540"/>
      <c r="V43" s="540"/>
      <c r="W43" s="540"/>
      <c r="X43" s="540"/>
      <c r="Y43" s="540"/>
      <c r="Z43" s="540"/>
    </row>
    <row r="44" ht="12.75" customHeight="1">
      <c r="A44" s="540"/>
      <c r="B44" s="540"/>
      <c r="C44" s="540"/>
      <c r="D44" s="540"/>
      <c r="E44" s="540"/>
      <c r="F44" s="540"/>
      <c r="G44" s="540"/>
      <c r="H44" s="540"/>
      <c r="I44" s="540"/>
      <c r="J44" s="540"/>
      <c r="K44" s="540"/>
      <c r="L44" s="540"/>
      <c r="M44" s="540"/>
      <c r="N44" s="540"/>
      <c r="O44" s="540"/>
      <c r="P44" s="540"/>
      <c r="Q44" s="540"/>
      <c r="R44" s="540"/>
      <c r="S44" s="540"/>
      <c r="T44" s="540"/>
      <c r="U44" s="540"/>
      <c r="V44" s="540"/>
      <c r="W44" s="540"/>
      <c r="X44" s="540"/>
      <c r="Y44" s="540"/>
      <c r="Z44" s="540"/>
    </row>
    <row r="45" ht="12.75" customHeight="1">
      <c r="A45" s="540"/>
      <c r="B45" s="540"/>
      <c r="C45" s="540"/>
      <c r="D45" s="540"/>
      <c r="E45" s="540"/>
      <c r="F45" s="540"/>
      <c r="G45" s="540"/>
      <c r="H45" s="540"/>
      <c r="I45" s="540"/>
      <c r="J45" s="540"/>
      <c r="K45" s="540"/>
      <c r="L45" s="540"/>
      <c r="M45" s="540"/>
      <c r="N45" s="540"/>
      <c r="O45" s="540"/>
      <c r="P45" s="540"/>
      <c r="Q45" s="540"/>
      <c r="R45" s="540"/>
      <c r="S45" s="540"/>
      <c r="T45" s="540"/>
      <c r="U45" s="540"/>
      <c r="V45" s="540"/>
      <c r="W45" s="540"/>
      <c r="X45" s="540"/>
      <c r="Y45" s="540"/>
      <c r="Z45" s="540"/>
    </row>
    <row r="46" ht="12.75" customHeight="1">
      <c r="A46" s="540"/>
      <c r="B46" s="540"/>
      <c r="C46" s="540"/>
      <c r="D46" s="540"/>
      <c r="E46" s="540"/>
      <c r="F46" s="540"/>
      <c r="G46" s="540"/>
      <c r="H46" s="540"/>
      <c r="I46" s="540"/>
      <c r="J46" s="540"/>
      <c r="K46" s="540"/>
      <c r="L46" s="540"/>
      <c r="M46" s="540"/>
      <c r="N46" s="540"/>
      <c r="O46" s="540"/>
      <c r="P46" s="540"/>
      <c r="Q46" s="540"/>
      <c r="R46" s="540"/>
      <c r="S46" s="540"/>
      <c r="T46" s="540"/>
      <c r="U46" s="540"/>
      <c r="V46" s="540"/>
      <c r="W46" s="540"/>
      <c r="X46" s="540"/>
      <c r="Y46" s="540"/>
      <c r="Z46" s="540"/>
    </row>
    <row r="47" ht="12.75" customHeight="1">
      <c r="A47" s="540"/>
      <c r="B47" s="540"/>
      <c r="C47" s="540"/>
      <c r="D47" s="540"/>
      <c r="E47" s="540"/>
      <c r="F47" s="540"/>
      <c r="G47" s="540"/>
      <c r="H47" s="540"/>
      <c r="I47" s="540"/>
      <c r="J47" s="540"/>
      <c r="K47" s="540"/>
      <c r="L47" s="540"/>
      <c r="M47" s="540"/>
      <c r="N47" s="540"/>
      <c r="O47" s="540"/>
      <c r="P47" s="540"/>
      <c r="Q47" s="540"/>
      <c r="R47" s="540"/>
      <c r="S47" s="540"/>
      <c r="T47" s="540"/>
      <c r="U47" s="540"/>
      <c r="V47" s="540"/>
      <c r="W47" s="540"/>
      <c r="X47" s="540"/>
      <c r="Y47" s="540"/>
      <c r="Z47" s="540"/>
    </row>
    <row r="48" ht="12.75" customHeight="1">
      <c r="A48" s="540"/>
      <c r="B48" s="540"/>
      <c r="C48" s="540"/>
      <c r="D48" s="540"/>
      <c r="E48" s="540"/>
      <c r="F48" s="540"/>
      <c r="G48" s="540"/>
      <c r="H48" s="540"/>
      <c r="I48" s="540"/>
      <c r="J48" s="540"/>
      <c r="K48" s="540"/>
      <c r="L48" s="540"/>
      <c r="M48" s="540"/>
      <c r="N48" s="540"/>
      <c r="O48" s="540"/>
      <c r="P48" s="540"/>
      <c r="Q48" s="540"/>
      <c r="R48" s="540"/>
      <c r="S48" s="540"/>
      <c r="T48" s="540"/>
      <c r="U48" s="540"/>
      <c r="V48" s="540"/>
      <c r="W48" s="540"/>
      <c r="X48" s="540"/>
      <c r="Y48" s="540"/>
      <c r="Z48" s="540"/>
    </row>
    <row r="49" ht="12.75" customHeight="1">
      <c r="A49" s="540"/>
      <c r="B49" s="540"/>
      <c r="C49" s="540"/>
      <c r="D49" s="540"/>
      <c r="E49" s="540"/>
      <c r="F49" s="540"/>
      <c r="G49" s="540"/>
      <c r="H49" s="540"/>
      <c r="I49" s="540"/>
      <c r="J49" s="540"/>
      <c r="K49" s="540"/>
      <c r="L49" s="540"/>
      <c r="M49" s="540"/>
      <c r="N49" s="540"/>
      <c r="O49" s="540"/>
      <c r="P49" s="540"/>
      <c r="Q49" s="540"/>
      <c r="R49" s="540"/>
      <c r="S49" s="540"/>
      <c r="T49" s="540"/>
      <c r="U49" s="540"/>
      <c r="V49" s="540"/>
      <c r="W49" s="540"/>
      <c r="X49" s="540"/>
      <c r="Y49" s="540"/>
      <c r="Z49" s="540"/>
    </row>
    <row r="50" ht="12.75" customHeight="1">
      <c r="A50" s="540"/>
      <c r="B50" s="540"/>
      <c r="C50" s="540"/>
      <c r="D50" s="540"/>
      <c r="E50" s="540"/>
      <c r="F50" s="540"/>
      <c r="G50" s="540"/>
      <c r="H50" s="540"/>
      <c r="I50" s="540"/>
      <c r="J50" s="540"/>
      <c r="K50" s="540"/>
      <c r="L50" s="540"/>
      <c r="M50" s="540"/>
      <c r="N50" s="540"/>
      <c r="O50" s="540"/>
      <c r="P50" s="540"/>
      <c r="Q50" s="540"/>
      <c r="R50" s="540"/>
      <c r="S50" s="540"/>
      <c r="T50" s="540"/>
      <c r="U50" s="540"/>
      <c r="V50" s="540"/>
      <c r="W50" s="540"/>
      <c r="X50" s="540"/>
      <c r="Y50" s="540"/>
      <c r="Z50" s="540"/>
    </row>
    <row r="51" ht="12.75" customHeight="1">
      <c r="A51" s="540"/>
      <c r="B51" s="540"/>
      <c r="C51" s="540"/>
      <c r="D51" s="540"/>
      <c r="E51" s="540"/>
      <c r="F51" s="540"/>
      <c r="G51" s="540"/>
      <c r="H51" s="540"/>
      <c r="I51" s="540"/>
      <c r="J51" s="540"/>
      <c r="K51" s="540"/>
      <c r="L51" s="540"/>
      <c r="M51" s="540"/>
      <c r="N51" s="540"/>
      <c r="O51" s="540"/>
      <c r="P51" s="540"/>
      <c r="Q51" s="540"/>
      <c r="R51" s="540"/>
      <c r="S51" s="540"/>
      <c r="T51" s="540"/>
      <c r="U51" s="540"/>
      <c r="V51" s="540"/>
      <c r="W51" s="540"/>
      <c r="X51" s="540"/>
      <c r="Y51" s="540"/>
      <c r="Z51" s="540"/>
    </row>
    <row r="52" ht="12.75" customHeight="1">
      <c r="A52" s="540"/>
      <c r="B52" s="540"/>
      <c r="C52" s="540"/>
      <c r="D52" s="540"/>
      <c r="E52" s="540"/>
      <c r="F52" s="540"/>
      <c r="G52" s="540"/>
      <c r="H52" s="540"/>
      <c r="I52" s="540"/>
      <c r="J52" s="540"/>
      <c r="K52" s="540"/>
      <c r="L52" s="540"/>
      <c r="M52" s="540"/>
      <c r="N52" s="540"/>
      <c r="O52" s="540"/>
      <c r="P52" s="540"/>
      <c r="Q52" s="540"/>
      <c r="R52" s="540"/>
      <c r="S52" s="540"/>
      <c r="T52" s="540"/>
      <c r="U52" s="540"/>
      <c r="V52" s="540"/>
      <c r="W52" s="540"/>
      <c r="X52" s="540"/>
      <c r="Y52" s="540"/>
      <c r="Z52" s="540"/>
    </row>
    <row r="53" ht="12.75" customHeight="1">
      <c r="A53" s="540"/>
      <c r="B53" s="540"/>
      <c r="C53" s="540"/>
      <c r="D53" s="540"/>
      <c r="E53" s="540"/>
      <c r="F53" s="540"/>
      <c r="G53" s="540"/>
      <c r="H53" s="540"/>
      <c r="I53" s="540"/>
      <c r="J53" s="540"/>
      <c r="K53" s="540"/>
      <c r="L53" s="540"/>
      <c r="M53" s="540"/>
      <c r="N53" s="540"/>
      <c r="O53" s="540"/>
      <c r="P53" s="540"/>
      <c r="Q53" s="540"/>
      <c r="R53" s="540"/>
      <c r="S53" s="540"/>
      <c r="T53" s="540"/>
      <c r="U53" s="540"/>
      <c r="V53" s="540"/>
      <c r="W53" s="540"/>
      <c r="X53" s="540"/>
      <c r="Y53" s="540"/>
      <c r="Z53" s="540"/>
    </row>
    <row r="54" ht="12.75" customHeight="1">
      <c r="A54" s="540"/>
      <c r="B54" s="540"/>
      <c r="C54" s="540"/>
      <c r="D54" s="540"/>
      <c r="E54" s="540"/>
      <c r="F54" s="540"/>
      <c r="G54" s="540"/>
      <c r="H54" s="540"/>
      <c r="I54" s="540"/>
      <c r="J54" s="540"/>
      <c r="K54" s="540"/>
      <c r="L54" s="540"/>
      <c r="M54" s="540"/>
      <c r="N54" s="540"/>
      <c r="O54" s="540"/>
      <c r="P54" s="540"/>
      <c r="Q54" s="540"/>
      <c r="R54" s="540"/>
      <c r="S54" s="540"/>
      <c r="T54" s="540"/>
      <c r="U54" s="540"/>
      <c r="V54" s="540"/>
      <c r="W54" s="540"/>
      <c r="X54" s="540"/>
      <c r="Y54" s="540"/>
      <c r="Z54" s="540"/>
    </row>
    <row r="55" ht="12.75" customHeight="1">
      <c r="A55" s="540"/>
      <c r="B55" s="540"/>
      <c r="C55" s="540"/>
      <c r="D55" s="540"/>
      <c r="E55" s="540"/>
      <c r="F55" s="540"/>
      <c r="G55" s="540"/>
      <c r="H55" s="540"/>
      <c r="I55" s="540"/>
      <c r="J55" s="540"/>
      <c r="K55" s="540"/>
      <c r="L55" s="540"/>
      <c r="M55" s="540"/>
      <c r="N55" s="540"/>
      <c r="O55" s="540"/>
      <c r="P55" s="540"/>
      <c r="Q55" s="540"/>
      <c r="R55" s="540"/>
      <c r="S55" s="540"/>
      <c r="T55" s="540"/>
      <c r="U55" s="540"/>
      <c r="V55" s="540"/>
      <c r="W55" s="540"/>
      <c r="X55" s="540"/>
      <c r="Y55" s="540"/>
      <c r="Z55" s="540"/>
    </row>
    <row r="56" ht="12.75" customHeight="1">
      <c r="A56" s="540"/>
      <c r="B56" s="540"/>
      <c r="C56" s="540"/>
      <c r="D56" s="540"/>
      <c r="E56" s="540"/>
      <c r="F56" s="540"/>
      <c r="G56" s="540"/>
      <c r="H56" s="540"/>
      <c r="I56" s="540"/>
      <c r="J56" s="540"/>
      <c r="K56" s="540"/>
      <c r="L56" s="540"/>
      <c r="M56" s="540"/>
      <c r="N56" s="540"/>
      <c r="O56" s="540"/>
      <c r="P56" s="540"/>
      <c r="Q56" s="540"/>
      <c r="R56" s="540"/>
      <c r="S56" s="540"/>
      <c r="T56" s="540"/>
      <c r="U56" s="540"/>
      <c r="V56" s="540"/>
      <c r="W56" s="540"/>
      <c r="X56" s="540"/>
      <c r="Y56" s="540"/>
      <c r="Z56" s="540"/>
    </row>
    <row r="57" ht="12.75" customHeight="1">
      <c r="A57" s="540"/>
      <c r="B57" s="540"/>
      <c r="C57" s="540"/>
      <c r="D57" s="540"/>
      <c r="E57" s="540"/>
      <c r="F57" s="540"/>
      <c r="G57" s="540"/>
      <c r="H57" s="540"/>
      <c r="I57" s="540"/>
      <c r="J57" s="540"/>
      <c r="K57" s="540"/>
      <c r="L57" s="540"/>
      <c r="M57" s="540"/>
      <c r="N57" s="540"/>
      <c r="O57" s="540"/>
      <c r="P57" s="540"/>
      <c r="Q57" s="540"/>
      <c r="R57" s="540"/>
      <c r="S57" s="540"/>
      <c r="T57" s="540"/>
      <c r="U57" s="540"/>
      <c r="V57" s="540"/>
      <c r="W57" s="540"/>
      <c r="X57" s="540"/>
      <c r="Y57" s="540"/>
      <c r="Z57" s="540"/>
    </row>
    <row r="58" ht="12.75" customHeight="1">
      <c r="A58" s="540"/>
      <c r="B58" s="540"/>
      <c r="C58" s="540"/>
      <c r="D58" s="540"/>
      <c r="E58" s="540"/>
      <c r="F58" s="540"/>
      <c r="G58" s="540"/>
      <c r="H58" s="540"/>
      <c r="I58" s="540"/>
      <c r="J58" s="540"/>
      <c r="K58" s="540"/>
      <c r="L58" s="540"/>
      <c r="M58" s="540"/>
      <c r="N58" s="540"/>
      <c r="O58" s="540"/>
      <c r="P58" s="540"/>
      <c r="Q58" s="540"/>
      <c r="R58" s="540"/>
      <c r="S58" s="540"/>
      <c r="T58" s="540"/>
      <c r="U58" s="540"/>
      <c r="V58" s="540"/>
      <c r="W58" s="540"/>
      <c r="X58" s="540"/>
      <c r="Y58" s="540"/>
      <c r="Z58" s="540"/>
    </row>
    <row r="59" ht="12.75" customHeight="1">
      <c r="A59" s="540"/>
      <c r="B59" s="540"/>
      <c r="C59" s="540"/>
      <c r="D59" s="540"/>
      <c r="E59" s="540"/>
      <c r="F59" s="540"/>
      <c r="G59" s="540"/>
      <c r="H59" s="540"/>
      <c r="I59" s="540"/>
      <c r="J59" s="540"/>
      <c r="K59" s="540"/>
      <c r="L59" s="540"/>
      <c r="M59" s="540"/>
      <c r="N59" s="540"/>
      <c r="O59" s="540"/>
      <c r="P59" s="540"/>
      <c r="Q59" s="540"/>
      <c r="R59" s="540"/>
      <c r="S59" s="540"/>
      <c r="T59" s="540"/>
      <c r="U59" s="540"/>
      <c r="V59" s="540"/>
      <c r="W59" s="540"/>
      <c r="X59" s="540"/>
      <c r="Y59" s="540"/>
      <c r="Z59" s="540"/>
    </row>
    <row r="60" ht="12.75" customHeight="1">
      <c r="A60" s="540"/>
      <c r="B60" s="540"/>
      <c r="C60" s="540"/>
      <c r="D60" s="540"/>
      <c r="E60" s="540"/>
      <c r="F60" s="540"/>
      <c r="G60" s="540"/>
      <c r="H60" s="540"/>
      <c r="I60" s="540"/>
      <c r="J60" s="540"/>
      <c r="K60" s="540"/>
      <c r="L60" s="540"/>
      <c r="M60" s="540"/>
      <c r="N60" s="540"/>
      <c r="O60" s="540"/>
      <c r="P60" s="540"/>
      <c r="Q60" s="540"/>
      <c r="R60" s="540"/>
      <c r="S60" s="540"/>
      <c r="T60" s="540"/>
      <c r="U60" s="540"/>
      <c r="V60" s="540"/>
      <c r="W60" s="540"/>
      <c r="X60" s="540"/>
      <c r="Y60" s="540"/>
      <c r="Z60" s="540"/>
    </row>
    <row r="61" ht="12.75" customHeight="1">
      <c r="A61" s="540"/>
      <c r="B61" s="540"/>
      <c r="C61" s="540"/>
      <c r="D61" s="540"/>
      <c r="E61" s="540"/>
      <c r="F61" s="540"/>
      <c r="G61" s="540"/>
      <c r="H61" s="540"/>
      <c r="I61" s="540"/>
      <c r="J61" s="540"/>
      <c r="K61" s="540"/>
      <c r="L61" s="540"/>
      <c r="M61" s="540"/>
      <c r="N61" s="540"/>
      <c r="O61" s="540"/>
      <c r="P61" s="540"/>
      <c r="Q61" s="540"/>
      <c r="R61" s="540"/>
      <c r="S61" s="540"/>
      <c r="T61" s="540"/>
      <c r="U61" s="540"/>
      <c r="V61" s="540"/>
      <c r="W61" s="540"/>
      <c r="X61" s="540"/>
      <c r="Y61" s="540"/>
      <c r="Z61" s="540"/>
    </row>
    <row r="62" ht="12.75" customHeight="1">
      <c r="A62" s="540"/>
      <c r="B62" s="540"/>
      <c r="C62" s="540"/>
      <c r="D62" s="540"/>
      <c r="E62" s="540"/>
      <c r="F62" s="540"/>
      <c r="G62" s="540"/>
      <c r="H62" s="540"/>
      <c r="I62" s="540"/>
      <c r="J62" s="540"/>
      <c r="K62" s="540"/>
      <c r="L62" s="540"/>
      <c r="M62" s="540"/>
      <c r="N62" s="540"/>
      <c r="O62" s="540"/>
      <c r="P62" s="540"/>
      <c r="Q62" s="540"/>
      <c r="R62" s="540"/>
      <c r="S62" s="540"/>
      <c r="T62" s="540"/>
      <c r="U62" s="540"/>
      <c r="V62" s="540"/>
      <c r="W62" s="540"/>
      <c r="X62" s="540"/>
      <c r="Y62" s="540"/>
      <c r="Z62" s="540"/>
    </row>
    <row r="63" ht="12.75" customHeight="1">
      <c r="A63" s="540"/>
      <c r="B63" s="540"/>
      <c r="C63" s="540"/>
      <c r="D63" s="540"/>
      <c r="E63" s="540"/>
      <c r="F63" s="540"/>
      <c r="G63" s="540"/>
      <c r="H63" s="540"/>
      <c r="I63" s="540"/>
      <c r="J63" s="540"/>
      <c r="K63" s="540"/>
      <c r="L63" s="540"/>
      <c r="M63" s="540"/>
      <c r="N63" s="540"/>
      <c r="O63" s="540"/>
      <c r="P63" s="540"/>
      <c r="Q63" s="540"/>
      <c r="R63" s="540"/>
      <c r="S63" s="540"/>
      <c r="T63" s="540"/>
      <c r="U63" s="540"/>
      <c r="V63" s="540"/>
      <c r="W63" s="540"/>
      <c r="X63" s="540"/>
      <c r="Y63" s="540"/>
      <c r="Z63" s="540"/>
    </row>
    <row r="64" ht="12.75" customHeight="1">
      <c r="A64" s="540"/>
      <c r="B64" s="540"/>
      <c r="C64" s="540"/>
      <c r="D64" s="540"/>
      <c r="E64" s="540"/>
      <c r="F64" s="540"/>
      <c r="G64" s="540"/>
      <c r="H64" s="540"/>
      <c r="I64" s="540"/>
      <c r="J64" s="540"/>
      <c r="K64" s="540"/>
      <c r="L64" s="540"/>
      <c r="M64" s="540"/>
      <c r="N64" s="540"/>
      <c r="O64" s="540"/>
      <c r="P64" s="540"/>
      <c r="Q64" s="540"/>
      <c r="R64" s="540"/>
      <c r="S64" s="540"/>
      <c r="T64" s="540"/>
      <c r="U64" s="540"/>
      <c r="V64" s="540"/>
      <c r="W64" s="540"/>
      <c r="X64" s="540"/>
      <c r="Y64" s="540"/>
      <c r="Z64" s="540"/>
    </row>
    <row r="65" ht="12.75" customHeight="1">
      <c r="A65" s="540"/>
      <c r="B65" s="540"/>
      <c r="C65" s="540"/>
      <c r="D65" s="540"/>
      <c r="E65" s="540"/>
      <c r="F65" s="540"/>
      <c r="G65" s="540"/>
      <c r="H65" s="540"/>
      <c r="I65" s="540"/>
      <c r="J65" s="540"/>
      <c r="K65" s="540"/>
      <c r="L65" s="540"/>
      <c r="M65" s="540"/>
      <c r="N65" s="540"/>
      <c r="O65" s="540"/>
      <c r="P65" s="540"/>
      <c r="Q65" s="540"/>
      <c r="R65" s="540"/>
      <c r="S65" s="540"/>
      <c r="T65" s="540"/>
      <c r="U65" s="540"/>
      <c r="V65" s="540"/>
      <c r="W65" s="540"/>
      <c r="X65" s="540"/>
      <c r="Y65" s="540"/>
      <c r="Z65" s="540"/>
    </row>
    <row r="66" ht="12.75" customHeight="1">
      <c r="A66" s="540"/>
      <c r="B66" s="540"/>
      <c r="C66" s="540"/>
      <c r="D66" s="540"/>
      <c r="E66" s="540"/>
      <c r="F66" s="540"/>
      <c r="G66" s="540"/>
      <c r="H66" s="540"/>
      <c r="I66" s="540"/>
      <c r="J66" s="540"/>
      <c r="K66" s="540"/>
      <c r="L66" s="540"/>
      <c r="M66" s="540"/>
      <c r="N66" s="540"/>
      <c r="O66" s="540"/>
      <c r="P66" s="540"/>
      <c r="Q66" s="540"/>
      <c r="R66" s="540"/>
      <c r="S66" s="540"/>
      <c r="T66" s="540"/>
      <c r="U66" s="540"/>
      <c r="V66" s="540"/>
      <c r="W66" s="540"/>
      <c r="X66" s="540"/>
      <c r="Y66" s="540"/>
      <c r="Z66" s="540"/>
    </row>
    <row r="67" ht="12.75" customHeight="1">
      <c r="A67" s="540"/>
      <c r="B67" s="540"/>
      <c r="C67" s="540"/>
      <c r="D67" s="540"/>
      <c r="E67" s="540"/>
      <c r="F67" s="540"/>
      <c r="G67" s="540"/>
      <c r="H67" s="540"/>
      <c r="I67" s="540"/>
      <c r="J67" s="540"/>
      <c r="K67" s="540"/>
      <c r="L67" s="540"/>
      <c r="M67" s="540"/>
      <c r="N67" s="540"/>
      <c r="O67" s="540"/>
      <c r="P67" s="540"/>
      <c r="Q67" s="540"/>
      <c r="R67" s="540"/>
      <c r="S67" s="540"/>
      <c r="T67" s="540"/>
      <c r="U67" s="540"/>
      <c r="V67" s="540"/>
      <c r="W67" s="540"/>
      <c r="X67" s="540"/>
      <c r="Y67" s="540"/>
      <c r="Z67" s="540"/>
    </row>
    <row r="68" ht="12.75" customHeight="1">
      <c r="A68" s="540"/>
      <c r="B68" s="540"/>
      <c r="C68" s="540"/>
      <c r="D68" s="540"/>
      <c r="E68" s="540"/>
      <c r="F68" s="540"/>
      <c r="G68" s="540"/>
      <c r="H68" s="540"/>
      <c r="I68" s="540"/>
      <c r="J68" s="540"/>
      <c r="K68" s="540"/>
      <c r="L68" s="540"/>
      <c r="M68" s="540"/>
      <c r="N68" s="540"/>
      <c r="O68" s="540"/>
      <c r="P68" s="540"/>
      <c r="Q68" s="540"/>
      <c r="R68" s="540"/>
      <c r="S68" s="540"/>
      <c r="T68" s="540"/>
      <c r="U68" s="540"/>
      <c r="V68" s="540"/>
      <c r="W68" s="540"/>
      <c r="X68" s="540"/>
      <c r="Y68" s="540"/>
      <c r="Z68" s="540"/>
    </row>
    <row r="69" ht="12.75" customHeight="1">
      <c r="A69" s="540"/>
      <c r="B69" s="540"/>
      <c r="C69" s="540"/>
      <c r="D69" s="540"/>
      <c r="E69" s="540"/>
      <c r="F69" s="540"/>
      <c r="G69" s="540"/>
      <c r="H69" s="540"/>
      <c r="I69" s="540"/>
      <c r="J69" s="540"/>
      <c r="K69" s="540"/>
      <c r="L69" s="540"/>
      <c r="M69" s="540"/>
      <c r="N69" s="540"/>
      <c r="O69" s="540"/>
      <c r="P69" s="540"/>
      <c r="Q69" s="540"/>
      <c r="R69" s="540"/>
      <c r="S69" s="540"/>
      <c r="T69" s="540"/>
      <c r="U69" s="540"/>
      <c r="V69" s="540"/>
      <c r="W69" s="540"/>
      <c r="X69" s="540"/>
      <c r="Y69" s="540"/>
      <c r="Z69" s="540"/>
    </row>
    <row r="70" ht="12.75" customHeight="1">
      <c r="A70" s="540"/>
      <c r="B70" s="540"/>
      <c r="C70" s="540"/>
      <c r="D70" s="540"/>
      <c r="E70" s="540"/>
      <c r="F70" s="540"/>
      <c r="G70" s="540"/>
      <c r="H70" s="540"/>
      <c r="I70" s="540"/>
      <c r="J70" s="540"/>
      <c r="K70" s="540"/>
      <c r="L70" s="540"/>
      <c r="M70" s="540"/>
      <c r="N70" s="540"/>
      <c r="O70" s="540"/>
      <c r="P70" s="540"/>
      <c r="Q70" s="540"/>
      <c r="R70" s="540"/>
      <c r="S70" s="540"/>
      <c r="T70" s="540"/>
      <c r="U70" s="540"/>
      <c r="V70" s="540"/>
      <c r="W70" s="540"/>
      <c r="X70" s="540"/>
      <c r="Y70" s="540"/>
      <c r="Z70" s="540"/>
    </row>
    <row r="71" ht="12.75" customHeight="1">
      <c r="A71" s="540"/>
      <c r="B71" s="540"/>
      <c r="C71" s="540"/>
      <c r="D71" s="540"/>
      <c r="E71" s="540"/>
      <c r="F71" s="540"/>
      <c r="G71" s="540"/>
      <c r="H71" s="540"/>
      <c r="I71" s="540"/>
      <c r="J71" s="540"/>
      <c r="K71" s="540"/>
      <c r="L71" s="540"/>
      <c r="M71" s="540"/>
      <c r="N71" s="540"/>
      <c r="O71" s="540"/>
      <c r="P71" s="540"/>
      <c r="Q71" s="540"/>
      <c r="R71" s="540"/>
      <c r="S71" s="540"/>
      <c r="T71" s="540"/>
      <c r="U71" s="540"/>
      <c r="V71" s="540"/>
      <c r="W71" s="540"/>
      <c r="X71" s="540"/>
      <c r="Y71" s="540"/>
      <c r="Z71" s="540"/>
    </row>
    <row r="72" ht="12.75" customHeight="1">
      <c r="A72" s="540"/>
      <c r="B72" s="540"/>
      <c r="C72" s="540"/>
      <c r="D72" s="540"/>
      <c r="E72" s="540"/>
      <c r="F72" s="540"/>
      <c r="G72" s="540"/>
      <c r="H72" s="540"/>
      <c r="I72" s="540"/>
      <c r="J72" s="540"/>
      <c r="K72" s="540"/>
      <c r="L72" s="540"/>
      <c r="M72" s="540"/>
      <c r="N72" s="540"/>
      <c r="O72" s="540"/>
      <c r="P72" s="540"/>
      <c r="Q72" s="540"/>
      <c r="R72" s="540"/>
      <c r="S72" s="540"/>
      <c r="T72" s="540"/>
      <c r="U72" s="540"/>
      <c r="V72" s="540"/>
      <c r="W72" s="540"/>
      <c r="X72" s="540"/>
      <c r="Y72" s="540"/>
      <c r="Z72" s="540"/>
    </row>
    <row r="73" ht="12.75" customHeight="1">
      <c r="A73" s="540"/>
      <c r="B73" s="540"/>
      <c r="C73" s="540"/>
      <c r="D73" s="540"/>
      <c r="E73" s="540"/>
      <c r="F73" s="540"/>
      <c r="G73" s="540"/>
      <c r="H73" s="540"/>
      <c r="I73" s="540"/>
      <c r="J73" s="540"/>
      <c r="K73" s="540"/>
      <c r="L73" s="540"/>
      <c r="M73" s="540"/>
      <c r="N73" s="540"/>
      <c r="O73" s="540"/>
      <c r="P73" s="540"/>
      <c r="Q73" s="540"/>
      <c r="R73" s="540"/>
      <c r="S73" s="540"/>
      <c r="T73" s="540"/>
      <c r="U73" s="540"/>
      <c r="V73" s="540"/>
      <c r="W73" s="540"/>
      <c r="X73" s="540"/>
      <c r="Y73" s="540"/>
      <c r="Z73" s="540"/>
    </row>
    <row r="74" ht="12.75" customHeight="1">
      <c r="A74" s="540"/>
      <c r="B74" s="540"/>
      <c r="C74" s="540"/>
      <c r="D74" s="540"/>
      <c r="E74" s="540"/>
      <c r="F74" s="540"/>
      <c r="G74" s="540"/>
      <c r="H74" s="540"/>
      <c r="I74" s="540"/>
      <c r="J74" s="540"/>
      <c r="K74" s="540"/>
      <c r="L74" s="540"/>
      <c r="M74" s="540"/>
      <c r="N74" s="540"/>
      <c r="O74" s="540"/>
      <c r="P74" s="540"/>
      <c r="Q74" s="540"/>
      <c r="R74" s="540"/>
      <c r="S74" s="540"/>
      <c r="T74" s="540"/>
      <c r="U74" s="540"/>
      <c r="V74" s="540"/>
      <c r="W74" s="540"/>
      <c r="X74" s="540"/>
      <c r="Y74" s="540"/>
      <c r="Z74" s="540"/>
    </row>
    <row r="75" ht="12.75" customHeight="1">
      <c r="A75" s="540"/>
      <c r="B75" s="540"/>
      <c r="C75" s="540"/>
      <c r="D75" s="540"/>
      <c r="E75" s="540"/>
      <c r="F75" s="540"/>
      <c r="G75" s="540"/>
      <c r="H75" s="540"/>
      <c r="I75" s="540"/>
      <c r="J75" s="540"/>
      <c r="K75" s="540"/>
      <c r="L75" s="540"/>
      <c r="M75" s="540"/>
      <c r="N75" s="540"/>
      <c r="O75" s="540"/>
      <c r="P75" s="540"/>
      <c r="Q75" s="540"/>
      <c r="R75" s="540"/>
      <c r="S75" s="540"/>
      <c r="T75" s="540"/>
      <c r="U75" s="540"/>
      <c r="V75" s="540"/>
      <c r="W75" s="540"/>
      <c r="X75" s="540"/>
      <c r="Y75" s="540"/>
      <c r="Z75" s="540"/>
    </row>
    <row r="76" ht="12.75" customHeight="1">
      <c r="A76" s="540"/>
      <c r="B76" s="540"/>
      <c r="C76" s="540"/>
      <c r="D76" s="540"/>
      <c r="E76" s="540"/>
      <c r="F76" s="540"/>
      <c r="G76" s="540"/>
      <c r="H76" s="540"/>
      <c r="I76" s="540"/>
      <c r="J76" s="540"/>
      <c r="K76" s="540"/>
      <c r="L76" s="540"/>
      <c r="M76" s="540"/>
      <c r="N76" s="540"/>
      <c r="O76" s="540"/>
      <c r="P76" s="540"/>
      <c r="Q76" s="540"/>
      <c r="R76" s="540"/>
      <c r="S76" s="540"/>
      <c r="T76" s="540"/>
      <c r="U76" s="540"/>
      <c r="V76" s="540"/>
      <c r="W76" s="540"/>
      <c r="X76" s="540"/>
      <c r="Y76" s="540"/>
      <c r="Z76" s="540"/>
    </row>
    <row r="77" ht="12.75" customHeight="1">
      <c r="A77" s="540"/>
      <c r="B77" s="540"/>
      <c r="C77" s="540"/>
      <c r="D77" s="540"/>
      <c r="E77" s="540"/>
      <c r="F77" s="540"/>
      <c r="G77" s="540"/>
      <c r="H77" s="540"/>
      <c r="I77" s="540"/>
      <c r="J77" s="540"/>
      <c r="K77" s="540"/>
      <c r="L77" s="540"/>
      <c r="M77" s="540"/>
      <c r="N77" s="540"/>
      <c r="O77" s="540"/>
      <c r="P77" s="540"/>
      <c r="Q77" s="540"/>
      <c r="R77" s="540"/>
      <c r="S77" s="540"/>
      <c r="T77" s="540"/>
      <c r="U77" s="540"/>
      <c r="V77" s="540"/>
      <c r="W77" s="540"/>
      <c r="X77" s="540"/>
      <c r="Y77" s="540"/>
      <c r="Z77" s="540"/>
    </row>
    <row r="78" ht="12.75" customHeight="1">
      <c r="A78" s="540"/>
      <c r="B78" s="540"/>
      <c r="C78" s="540"/>
      <c r="D78" s="540"/>
      <c r="E78" s="540"/>
      <c r="F78" s="540"/>
      <c r="G78" s="540"/>
      <c r="H78" s="540"/>
      <c r="I78" s="540"/>
      <c r="J78" s="540"/>
      <c r="K78" s="540"/>
      <c r="L78" s="540"/>
      <c r="M78" s="540"/>
      <c r="N78" s="540"/>
      <c r="O78" s="540"/>
      <c r="P78" s="540"/>
      <c r="Q78" s="540"/>
      <c r="R78" s="540"/>
      <c r="S78" s="540"/>
      <c r="T78" s="540"/>
      <c r="U78" s="540"/>
      <c r="V78" s="540"/>
      <c r="W78" s="540"/>
      <c r="X78" s="540"/>
      <c r="Y78" s="540"/>
      <c r="Z78" s="540"/>
    </row>
    <row r="79" ht="12.75" customHeight="1">
      <c r="A79" s="540"/>
      <c r="B79" s="540"/>
      <c r="C79" s="540"/>
      <c r="D79" s="540"/>
      <c r="E79" s="540"/>
      <c r="F79" s="540"/>
      <c r="G79" s="540"/>
      <c r="H79" s="540"/>
      <c r="I79" s="540"/>
      <c r="J79" s="540"/>
      <c r="K79" s="540"/>
      <c r="L79" s="540"/>
      <c r="M79" s="540"/>
      <c r="N79" s="540"/>
      <c r="O79" s="540"/>
      <c r="P79" s="540"/>
      <c r="Q79" s="540"/>
      <c r="R79" s="540"/>
      <c r="S79" s="540"/>
      <c r="T79" s="540"/>
      <c r="U79" s="540"/>
      <c r="V79" s="540"/>
      <c r="W79" s="540"/>
      <c r="X79" s="540"/>
      <c r="Y79" s="540"/>
      <c r="Z79" s="540"/>
    </row>
    <row r="80" ht="12.75" customHeight="1">
      <c r="A80" s="540"/>
      <c r="B80" s="540"/>
      <c r="C80" s="540"/>
      <c r="D80" s="540"/>
      <c r="E80" s="540"/>
      <c r="F80" s="540"/>
      <c r="G80" s="540"/>
      <c r="H80" s="540"/>
      <c r="I80" s="540"/>
      <c r="J80" s="540"/>
      <c r="K80" s="540"/>
      <c r="L80" s="540"/>
      <c r="M80" s="540"/>
      <c r="N80" s="540"/>
      <c r="O80" s="540"/>
      <c r="P80" s="540"/>
      <c r="Q80" s="540"/>
      <c r="R80" s="540"/>
      <c r="S80" s="540"/>
      <c r="T80" s="540"/>
      <c r="U80" s="540"/>
      <c r="V80" s="540"/>
      <c r="W80" s="540"/>
      <c r="X80" s="540"/>
      <c r="Y80" s="540"/>
      <c r="Z80" s="540"/>
    </row>
    <row r="81" ht="12.75" customHeight="1">
      <c r="A81" s="540"/>
      <c r="B81" s="540"/>
      <c r="C81" s="540"/>
      <c r="D81" s="540"/>
      <c r="E81" s="540"/>
      <c r="F81" s="540"/>
      <c r="G81" s="540"/>
      <c r="H81" s="540"/>
      <c r="I81" s="540"/>
      <c r="J81" s="540"/>
      <c r="K81" s="540"/>
      <c r="L81" s="540"/>
      <c r="M81" s="540"/>
      <c r="N81" s="540"/>
      <c r="O81" s="540"/>
      <c r="P81" s="540"/>
      <c r="Q81" s="540"/>
      <c r="R81" s="540"/>
      <c r="S81" s="540"/>
      <c r="T81" s="540"/>
      <c r="U81" s="540"/>
      <c r="V81" s="540"/>
      <c r="W81" s="540"/>
      <c r="X81" s="540"/>
      <c r="Y81" s="540"/>
      <c r="Z81" s="540"/>
    </row>
    <row r="82" ht="12.75" customHeight="1">
      <c r="A82" s="540"/>
      <c r="B82" s="540"/>
      <c r="C82" s="540"/>
      <c r="D82" s="540"/>
      <c r="E82" s="540"/>
      <c r="F82" s="540"/>
      <c r="G82" s="540"/>
      <c r="H82" s="540"/>
      <c r="I82" s="540"/>
      <c r="J82" s="540"/>
      <c r="K82" s="540"/>
      <c r="L82" s="540"/>
      <c r="M82" s="540"/>
      <c r="N82" s="540"/>
      <c r="O82" s="540"/>
      <c r="P82" s="540"/>
      <c r="Q82" s="540"/>
      <c r="R82" s="540"/>
      <c r="S82" s="540"/>
      <c r="T82" s="540"/>
      <c r="U82" s="540"/>
      <c r="V82" s="540"/>
      <c r="W82" s="540"/>
      <c r="X82" s="540"/>
      <c r="Y82" s="540"/>
      <c r="Z82" s="540"/>
    </row>
    <row r="83" ht="12.75" customHeight="1">
      <c r="A83" s="540"/>
      <c r="B83" s="540"/>
      <c r="C83" s="540"/>
      <c r="D83" s="540"/>
      <c r="E83" s="540"/>
      <c r="F83" s="540"/>
      <c r="G83" s="540"/>
      <c r="H83" s="540"/>
      <c r="I83" s="540"/>
      <c r="J83" s="540"/>
      <c r="K83" s="540"/>
      <c r="L83" s="540"/>
      <c r="M83" s="540"/>
      <c r="N83" s="540"/>
      <c r="O83" s="540"/>
      <c r="P83" s="540"/>
      <c r="Q83" s="540"/>
      <c r="R83" s="540"/>
      <c r="S83" s="540"/>
      <c r="T83" s="540"/>
      <c r="U83" s="540"/>
      <c r="V83" s="540"/>
      <c r="W83" s="540"/>
      <c r="X83" s="540"/>
      <c r="Y83" s="540"/>
      <c r="Z83" s="540"/>
    </row>
    <row r="84" ht="12.75" customHeight="1">
      <c r="A84" s="540"/>
      <c r="B84" s="540"/>
      <c r="C84" s="540"/>
      <c r="D84" s="540"/>
      <c r="E84" s="540"/>
      <c r="F84" s="540"/>
      <c r="G84" s="540"/>
      <c r="H84" s="540"/>
      <c r="I84" s="540"/>
      <c r="J84" s="540"/>
      <c r="K84" s="540"/>
      <c r="L84" s="540"/>
      <c r="M84" s="540"/>
      <c r="N84" s="540"/>
      <c r="O84" s="540"/>
      <c r="P84" s="540"/>
      <c r="Q84" s="540"/>
      <c r="R84" s="540"/>
      <c r="S84" s="540"/>
      <c r="T84" s="540"/>
      <c r="U84" s="540"/>
      <c r="V84" s="540"/>
      <c r="W84" s="540"/>
      <c r="X84" s="540"/>
      <c r="Y84" s="540"/>
      <c r="Z84" s="540"/>
    </row>
    <row r="85" ht="12.75" customHeight="1">
      <c r="A85" s="540"/>
      <c r="B85" s="540"/>
      <c r="C85" s="540"/>
      <c r="D85" s="540"/>
      <c r="E85" s="540"/>
      <c r="F85" s="540"/>
      <c r="G85" s="540"/>
      <c r="H85" s="540"/>
      <c r="I85" s="540"/>
      <c r="J85" s="540"/>
      <c r="K85" s="540"/>
      <c r="L85" s="540"/>
      <c r="M85" s="540"/>
      <c r="N85" s="540"/>
      <c r="O85" s="540"/>
      <c r="P85" s="540"/>
      <c r="Q85" s="540"/>
      <c r="R85" s="540"/>
      <c r="S85" s="540"/>
      <c r="T85" s="540"/>
      <c r="U85" s="540"/>
      <c r="V85" s="540"/>
      <c r="W85" s="540"/>
      <c r="X85" s="540"/>
      <c r="Y85" s="540"/>
      <c r="Z85" s="540"/>
    </row>
    <row r="86" ht="12.75" customHeight="1">
      <c r="A86" s="540"/>
      <c r="B86" s="540"/>
      <c r="C86" s="540"/>
      <c r="D86" s="540"/>
      <c r="E86" s="540"/>
      <c r="F86" s="540"/>
      <c r="G86" s="540"/>
      <c r="H86" s="540"/>
      <c r="I86" s="540"/>
      <c r="J86" s="540"/>
      <c r="K86" s="540"/>
      <c r="L86" s="540"/>
      <c r="M86" s="540"/>
      <c r="N86" s="540"/>
      <c r="O86" s="540"/>
      <c r="P86" s="540"/>
      <c r="Q86" s="540"/>
      <c r="R86" s="540"/>
      <c r="S86" s="540"/>
      <c r="T86" s="540"/>
      <c r="U86" s="540"/>
      <c r="V86" s="540"/>
      <c r="W86" s="540"/>
      <c r="X86" s="540"/>
      <c r="Y86" s="540"/>
      <c r="Z86" s="540"/>
    </row>
    <row r="87" ht="12.75" customHeight="1">
      <c r="A87" s="540"/>
      <c r="B87" s="540"/>
      <c r="C87" s="540"/>
      <c r="D87" s="540"/>
      <c r="E87" s="540"/>
      <c r="F87" s="540"/>
      <c r="G87" s="540"/>
      <c r="H87" s="540"/>
      <c r="I87" s="540"/>
      <c r="J87" s="540"/>
      <c r="K87" s="540"/>
      <c r="L87" s="540"/>
      <c r="M87" s="540"/>
      <c r="N87" s="540"/>
      <c r="O87" s="540"/>
      <c r="P87" s="540"/>
      <c r="Q87" s="540"/>
      <c r="R87" s="540"/>
      <c r="S87" s="540"/>
      <c r="T87" s="540"/>
      <c r="U87" s="540"/>
      <c r="V87" s="540"/>
      <c r="W87" s="540"/>
      <c r="X87" s="540"/>
      <c r="Y87" s="540"/>
      <c r="Z87" s="540"/>
    </row>
    <row r="88" ht="12.75" customHeight="1">
      <c r="A88" s="540"/>
      <c r="B88" s="540"/>
      <c r="C88" s="540"/>
      <c r="D88" s="540"/>
      <c r="E88" s="540"/>
      <c r="F88" s="540"/>
      <c r="G88" s="540"/>
      <c r="H88" s="540"/>
      <c r="I88" s="540"/>
      <c r="J88" s="540"/>
      <c r="K88" s="540"/>
      <c r="L88" s="540"/>
      <c r="M88" s="540"/>
      <c r="N88" s="540"/>
      <c r="O88" s="540"/>
      <c r="P88" s="540"/>
      <c r="Q88" s="540"/>
      <c r="R88" s="540"/>
      <c r="S88" s="540"/>
      <c r="T88" s="540"/>
      <c r="U88" s="540"/>
      <c r="V88" s="540"/>
      <c r="W88" s="540"/>
      <c r="X88" s="540"/>
      <c r="Y88" s="540"/>
      <c r="Z88" s="540"/>
    </row>
    <row r="89" ht="12.75" customHeight="1">
      <c r="A89" s="540"/>
      <c r="B89" s="540"/>
      <c r="C89" s="540"/>
      <c r="D89" s="540"/>
      <c r="E89" s="540"/>
      <c r="F89" s="540"/>
      <c r="G89" s="540"/>
      <c r="H89" s="540"/>
      <c r="I89" s="540"/>
      <c r="J89" s="540"/>
      <c r="K89" s="540"/>
      <c r="L89" s="540"/>
      <c r="M89" s="540"/>
      <c r="N89" s="540"/>
      <c r="O89" s="540"/>
      <c r="P89" s="540"/>
      <c r="Q89" s="540"/>
      <c r="R89" s="540"/>
      <c r="S89" s="540"/>
      <c r="T89" s="540"/>
      <c r="U89" s="540"/>
      <c r="V89" s="540"/>
      <c r="W89" s="540"/>
      <c r="X89" s="540"/>
      <c r="Y89" s="540"/>
      <c r="Z89" s="540"/>
    </row>
    <row r="90" ht="12.75" customHeight="1">
      <c r="A90" s="540"/>
      <c r="B90" s="540"/>
      <c r="C90" s="540"/>
      <c r="D90" s="540"/>
      <c r="E90" s="540"/>
      <c r="F90" s="540"/>
      <c r="G90" s="540"/>
      <c r="H90" s="540"/>
      <c r="I90" s="540"/>
      <c r="J90" s="540"/>
      <c r="K90" s="540"/>
      <c r="L90" s="540"/>
      <c r="M90" s="540"/>
      <c r="N90" s="540"/>
      <c r="O90" s="540"/>
      <c r="P90" s="540"/>
      <c r="Q90" s="540"/>
      <c r="R90" s="540"/>
      <c r="S90" s="540"/>
      <c r="T90" s="540"/>
      <c r="U90" s="540"/>
      <c r="V90" s="540"/>
      <c r="W90" s="540"/>
      <c r="X90" s="540"/>
      <c r="Y90" s="540"/>
      <c r="Z90" s="540"/>
    </row>
    <row r="91" ht="12.75" customHeight="1">
      <c r="A91" s="540"/>
      <c r="B91" s="540"/>
      <c r="C91" s="540"/>
      <c r="D91" s="540"/>
      <c r="E91" s="540"/>
      <c r="F91" s="540"/>
      <c r="G91" s="540"/>
      <c r="H91" s="540"/>
      <c r="I91" s="540"/>
      <c r="J91" s="540"/>
      <c r="K91" s="540"/>
      <c r="L91" s="540"/>
      <c r="M91" s="540"/>
      <c r="N91" s="540"/>
      <c r="O91" s="540"/>
      <c r="P91" s="540"/>
      <c r="Q91" s="540"/>
      <c r="R91" s="540"/>
      <c r="S91" s="540"/>
      <c r="T91" s="540"/>
      <c r="U91" s="540"/>
      <c r="V91" s="540"/>
      <c r="W91" s="540"/>
      <c r="X91" s="540"/>
      <c r="Y91" s="540"/>
      <c r="Z91" s="540"/>
    </row>
    <row r="92" ht="12.75" customHeight="1">
      <c r="A92" s="540"/>
      <c r="B92" s="540"/>
      <c r="C92" s="540"/>
      <c r="D92" s="540"/>
      <c r="E92" s="540"/>
      <c r="F92" s="540"/>
      <c r="G92" s="540"/>
      <c r="H92" s="540"/>
      <c r="I92" s="540"/>
      <c r="J92" s="540"/>
      <c r="K92" s="540"/>
      <c r="L92" s="540"/>
      <c r="M92" s="540"/>
      <c r="N92" s="540"/>
      <c r="O92" s="540"/>
      <c r="P92" s="540"/>
      <c r="Q92" s="540"/>
      <c r="R92" s="540"/>
      <c r="S92" s="540"/>
      <c r="T92" s="540"/>
      <c r="U92" s="540"/>
      <c r="V92" s="540"/>
      <c r="W92" s="540"/>
      <c r="X92" s="540"/>
      <c r="Y92" s="540"/>
      <c r="Z92" s="540"/>
    </row>
    <row r="93" ht="12.75" customHeight="1">
      <c r="A93" s="540"/>
      <c r="B93" s="540"/>
      <c r="C93" s="540"/>
      <c r="D93" s="540"/>
      <c r="E93" s="540"/>
      <c r="F93" s="540"/>
      <c r="G93" s="540"/>
      <c r="H93" s="540"/>
      <c r="I93" s="540"/>
      <c r="J93" s="540"/>
      <c r="K93" s="540"/>
      <c r="L93" s="540"/>
      <c r="M93" s="540"/>
      <c r="N93" s="540"/>
      <c r="O93" s="540"/>
      <c r="P93" s="540"/>
      <c r="Q93" s="540"/>
      <c r="R93" s="540"/>
      <c r="S93" s="540"/>
      <c r="T93" s="540"/>
      <c r="U93" s="540"/>
      <c r="V93" s="540"/>
      <c r="W93" s="540"/>
      <c r="X93" s="540"/>
      <c r="Y93" s="540"/>
      <c r="Z93" s="540"/>
    </row>
    <row r="94" ht="12.75" customHeight="1">
      <c r="A94" s="540"/>
      <c r="B94" s="540"/>
      <c r="C94" s="540"/>
      <c r="D94" s="540"/>
      <c r="E94" s="540"/>
      <c r="F94" s="540"/>
      <c r="G94" s="540"/>
      <c r="H94" s="540"/>
      <c r="I94" s="540"/>
      <c r="J94" s="540"/>
      <c r="K94" s="540"/>
      <c r="L94" s="540"/>
      <c r="M94" s="540"/>
      <c r="N94" s="540"/>
      <c r="O94" s="540"/>
      <c r="P94" s="540"/>
      <c r="Q94" s="540"/>
      <c r="R94" s="540"/>
      <c r="S94" s="540"/>
      <c r="T94" s="540"/>
      <c r="U94" s="540"/>
      <c r="V94" s="540"/>
      <c r="W94" s="540"/>
      <c r="X94" s="540"/>
      <c r="Y94" s="540"/>
      <c r="Z94" s="540"/>
    </row>
    <row r="95" ht="12.75" customHeight="1">
      <c r="A95" s="540"/>
      <c r="B95" s="540"/>
      <c r="C95" s="540"/>
      <c r="D95" s="540"/>
      <c r="E95" s="540"/>
      <c r="F95" s="540"/>
      <c r="G95" s="540"/>
      <c r="H95" s="540"/>
      <c r="I95" s="540"/>
      <c r="J95" s="540"/>
      <c r="K95" s="540"/>
      <c r="L95" s="540"/>
      <c r="M95" s="540"/>
      <c r="N95" s="540"/>
      <c r="O95" s="540"/>
      <c r="P95" s="540"/>
      <c r="Q95" s="540"/>
      <c r="R95" s="540"/>
      <c r="S95" s="540"/>
      <c r="T95" s="540"/>
      <c r="U95" s="540"/>
      <c r="V95" s="540"/>
      <c r="W95" s="540"/>
      <c r="X95" s="540"/>
      <c r="Y95" s="540"/>
      <c r="Z95" s="540"/>
    </row>
    <row r="96" ht="12.75" customHeight="1">
      <c r="A96" s="540"/>
      <c r="B96" s="540"/>
      <c r="C96" s="540"/>
      <c r="D96" s="540"/>
      <c r="E96" s="540"/>
      <c r="F96" s="540"/>
      <c r="G96" s="540"/>
      <c r="H96" s="540"/>
      <c r="I96" s="540"/>
      <c r="J96" s="540"/>
      <c r="K96" s="540"/>
      <c r="L96" s="540"/>
      <c r="M96" s="540"/>
      <c r="N96" s="540"/>
      <c r="O96" s="540"/>
      <c r="P96" s="540"/>
      <c r="Q96" s="540"/>
      <c r="R96" s="540"/>
      <c r="S96" s="540"/>
      <c r="T96" s="540"/>
      <c r="U96" s="540"/>
      <c r="V96" s="540"/>
      <c r="W96" s="540"/>
      <c r="X96" s="540"/>
      <c r="Y96" s="540"/>
      <c r="Z96" s="540"/>
    </row>
    <row r="97" ht="12.75" customHeight="1">
      <c r="A97" s="540"/>
      <c r="B97" s="540"/>
      <c r="C97" s="540"/>
      <c r="D97" s="540"/>
      <c r="E97" s="540"/>
      <c r="F97" s="540"/>
      <c r="G97" s="540"/>
      <c r="H97" s="540"/>
      <c r="I97" s="540"/>
      <c r="J97" s="540"/>
      <c r="K97" s="540"/>
      <c r="L97" s="540"/>
      <c r="M97" s="540"/>
      <c r="N97" s="540"/>
      <c r="O97" s="540"/>
      <c r="P97" s="540"/>
      <c r="Q97" s="540"/>
      <c r="R97" s="540"/>
      <c r="S97" s="540"/>
      <c r="T97" s="540"/>
      <c r="U97" s="540"/>
      <c r="V97" s="540"/>
      <c r="W97" s="540"/>
      <c r="X97" s="540"/>
      <c r="Y97" s="540"/>
      <c r="Z97" s="540"/>
    </row>
    <row r="98" ht="12.75" customHeight="1">
      <c r="A98" s="540"/>
      <c r="B98" s="540"/>
      <c r="C98" s="540"/>
      <c r="D98" s="540"/>
      <c r="E98" s="540"/>
      <c r="F98" s="540"/>
      <c r="G98" s="540"/>
      <c r="H98" s="540"/>
      <c r="I98" s="540"/>
      <c r="J98" s="540"/>
      <c r="K98" s="540"/>
      <c r="L98" s="540"/>
      <c r="M98" s="540"/>
      <c r="N98" s="540"/>
      <c r="O98" s="540"/>
      <c r="P98" s="540"/>
      <c r="Q98" s="540"/>
      <c r="R98" s="540"/>
      <c r="S98" s="540"/>
      <c r="T98" s="540"/>
      <c r="U98" s="540"/>
      <c r="V98" s="540"/>
      <c r="W98" s="540"/>
      <c r="X98" s="540"/>
      <c r="Y98" s="540"/>
      <c r="Z98" s="540"/>
    </row>
    <row r="99" ht="12.75" customHeight="1">
      <c r="A99" s="540"/>
      <c r="B99" s="540"/>
      <c r="C99" s="540"/>
      <c r="D99" s="540"/>
      <c r="E99" s="540"/>
      <c r="F99" s="540"/>
      <c r="G99" s="540"/>
      <c r="H99" s="540"/>
      <c r="I99" s="540"/>
      <c r="J99" s="540"/>
      <c r="K99" s="540"/>
      <c r="L99" s="540"/>
      <c r="M99" s="540"/>
      <c r="N99" s="540"/>
      <c r="O99" s="540"/>
      <c r="P99" s="540"/>
      <c r="Q99" s="540"/>
      <c r="R99" s="540"/>
      <c r="S99" s="540"/>
      <c r="T99" s="540"/>
      <c r="U99" s="540"/>
      <c r="V99" s="540"/>
      <c r="W99" s="540"/>
      <c r="X99" s="540"/>
      <c r="Y99" s="540"/>
      <c r="Z99" s="540"/>
    </row>
    <row r="100" ht="12.75" customHeight="1">
      <c r="A100" s="540"/>
      <c r="B100" s="540"/>
      <c r="C100" s="540"/>
      <c r="D100" s="540"/>
      <c r="E100" s="540"/>
      <c r="F100" s="540"/>
      <c r="G100" s="540"/>
      <c r="H100" s="540"/>
      <c r="I100" s="540"/>
      <c r="J100" s="540"/>
      <c r="K100" s="540"/>
      <c r="L100" s="540"/>
      <c r="M100" s="540"/>
      <c r="N100" s="540"/>
      <c r="O100" s="540"/>
      <c r="P100" s="540"/>
      <c r="Q100" s="540"/>
      <c r="R100" s="540"/>
      <c r="S100" s="540"/>
      <c r="T100" s="540"/>
      <c r="U100" s="540"/>
      <c r="V100" s="540"/>
      <c r="W100" s="540"/>
      <c r="X100" s="540"/>
      <c r="Y100" s="540"/>
      <c r="Z100" s="540"/>
    </row>
    <row r="101" ht="12.75" customHeight="1">
      <c r="A101" s="540"/>
      <c r="B101" s="540"/>
      <c r="C101" s="540"/>
      <c r="D101" s="540"/>
      <c r="E101" s="540"/>
      <c r="F101" s="540"/>
      <c r="G101" s="540"/>
      <c r="H101" s="540"/>
      <c r="I101" s="540"/>
      <c r="J101" s="540"/>
      <c r="K101" s="540"/>
      <c r="L101" s="540"/>
      <c r="M101" s="540"/>
      <c r="N101" s="540"/>
      <c r="O101" s="540"/>
      <c r="P101" s="540"/>
      <c r="Q101" s="540"/>
      <c r="R101" s="540"/>
      <c r="S101" s="540"/>
      <c r="T101" s="540"/>
      <c r="U101" s="540"/>
      <c r="V101" s="540"/>
      <c r="W101" s="540"/>
      <c r="X101" s="540"/>
      <c r="Y101" s="540"/>
      <c r="Z101" s="540"/>
    </row>
    <row r="102" ht="12.75" customHeight="1">
      <c r="A102" s="540"/>
      <c r="B102" s="540"/>
      <c r="C102" s="540"/>
      <c r="D102" s="540"/>
      <c r="E102" s="540"/>
      <c r="F102" s="540"/>
      <c r="G102" s="540"/>
      <c r="H102" s="540"/>
      <c r="I102" s="540"/>
      <c r="J102" s="540"/>
      <c r="K102" s="540"/>
      <c r="L102" s="540"/>
      <c r="M102" s="540"/>
      <c r="N102" s="540"/>
      <c r="O102" s="540"/>
      <c r="P102" s="540"/>
      <c r="Q102" s="540"/>
      <c r="R102" s="540"/>
      <c r="S102" s="540"/>
      <c r="T102" s="540"/>
      <c r="U102" s="540"/>
      <c r="V102" s="540"/>
      <c r="W102" s="540"/>
      <c r="X102" s="540"/>
      <c r="Y102" s="540"/>
      <c r="Z102" s="540"/>
    </row>
    <row r="103" ht="12.75" customHeight="1">
      <c r="A103" s="540"/>
      <c r="B103" s="540"/>
      <c r="C103" s="540"/>
      <c r="D103" s="540"/>
      <c r="E103" s="540"/>
      <c r="F103" s="540"/>
      <c r="G103" s="540"/>
      <c r="H103" s="540"/>
      <c r="I103" s="540"/>
      <c r="J103" s="540"/>
      <c r="K103" s="540"/>
      <c r="L103" s="540"/>
      <c r="M103" s="540"/>
      <c r="N103" s="540"/>
      <c r="O103" s="540"/>
      <c r="P103" s="540"/>
      <c r="Q103" s="540"/>
      <c r="R103" s="540"/>
      <c r="S103" s="540"/>
      <c r="T103" s="540"/>
      <c r="U103" s="540"/>
      <c r="V103" s="540"/>
      <c r="W103" s="540"/>
      <c r="X103" s="540"/>
      <c r="Y103" s="540"/>
      <c r="Z103" s="540"/>
    </row>
    <row r="104" ht="12.75" customHeight="1">
      <c r="A104" s="540"/>
      <c r="B104" s="540"/>
      <c r="C104" s="540"/>
      <c r="D104" s="540"/>
      <c r="E104" s="540"/>
      <c r="F104" s="540"/>
      <c r="G104" s="540"/>
      <c r="H104" s="540"/>
      <c r="I104" s="540"/>
      <c r="J104" s="540"/>
      <c r="K104" s="540"/>
      <c r="L104" s="540"/>
      <c r="M104" s="540"/>
      <c r="N104" s="540"/>
      <c r="O104" s="540"/>
      <c r="P104" s="540"/>
      <c r="Q104" s="540"/>
      <c r="R104" s="540"/>
      <c r="S104" s="540"/>
      <c r="T104" s="540"/>
      <c r="U104" s="540"/>
      <c r="V104" s="540"/>
      <c r="W104" s="540"/>
      <c r="X104" s="540"/>
      <c r="Y104" s="540"/>
      <c r="Z104" s="540"/>
    </row>
    <row r="105" ht="12.75" customHeight="1">
      <c r="A105" s="540"/>
      <c r="B105" s="540"/>
      <c r="C105" s="540"/>
      <c r="D105" s="540"/>
      <c r="E105" s="540"/>
      <c r="F105" s="540"/>
      <c r="G105" s="540"/>
      <c r="H105" s="540"/>
      <c r="I105" s="540"/>
      <c r="J105" s="540"/>
      <c r="K105" s="540"/>
      <c r="L105" s="540"/>
      <c r="M105" s="540"/>
      <c r="N105" s="540"/>
      <c r="O105" s="540"/>
      <c r="P105" s="540"/>
      <c r="Q105" s="540"/>
      <c r="R105" s="540"/>
      <c r="S105" s="540"/>
      <c r="T105" s="540"/>
      <c r="U105" s="540"/>
      <c r="V105" s="540"/>
      <c r="W105" s="540"/>
      <c r="X105" s="540"/>
      <c r="Y105" s="540"/>
      <c r="Z105" s="540"/>
    </row>
    <row r="106" ht="12.75" customHeight="1">
      <c r="A106" s="540"/>
      <c r="B106" s="540"/>
      <c r="C106" s="540"/>
      <c r="D106" s="540"/>
      <c r="E106" s="540"/>
      <c r="F106" s="540"/>
      <c r="G106" s="540"/>
      <c r="H106" s="540"/>
      <c r="I106" s="540"/>
      <c r="J106" s="540"/>
      <c r="K106" s="540"/>
      <c r="L106" s="540"/>
      <c r="M106" s="540"/>
      <c r="N106" s="540"/>
      <c r="O106" s="540"/>
      <c r="P106" s="540"/>
      <c r="Q106" s="540"/>
      <c r="R106" s="540"/>
      <c r="S106" s="540"/>
      <c r="T106" s="540"/>
      <c r="U106" s="540"/>
      <c r="V106" s="540"/>
      <c r="W106" s="540"/>
      <c r="X106" s="540"/>
      <c r="Y106" s="540"/>
      <c r="Z106" s="540"/>
    </row>
    <row r="107" ht="12.75" customHeight="1">
      <c r="A107" s="540"/>
      <c r="B107" s="540"/>
      <c r="C107" s="540"/>
      <c r="D107" s="540"/>
      <c r="E107" s="540"/>
      <c r="F107" s="540"/>
      <c r="G107" s="540"/>
      <c r="H107" s="540"/>
      <c r="I107" s="540"/>
      <c r="J107" s="540"/>
      <c r="K107" s="540"/>
      <c r="L107" s="540"/>
      <c r="M107" s="540"/>
      <c r="N107" s="540"/>
      <c r="O107" s="540"/>
      <c r="P107" s="540"/>
      <c r="Q107" s="540"/>
      <c r="R107" s="540"/>
      <c r="S107" s="540"/>
      <c r="T107" s="540"/>
      <c r="U107" s="540"/>
      <c r="V107" s="540"/>
      <c r="W107" s="540"/>
      <c r="X107" s="540"/>
      <c r="Y107" s="540"/>
      <c r="Z107" s="540"/>
    </row>
    <row r="108" ht="12.75" customHeight="1">
      <c r="A108" s="540"/>
      <c r="B108" s="540"/>
      <c r="C108" s="540"/>
      <c r="D108" s="540"/>
      <c r="E108" s="540"/>
      <c r="F108" s="540"/>
      <c r="G108" s="540"/>
      <c r="H108" s="540"/>
      <c r="I108" s="540"/>
      <c r="J108" s="540"/>
      <c r="K108" s="540"/>
      <c r="L108" s="540"/>
      <c r="M108" s="540"/>
      <c r="N108" s="540"/>
      <c r="O108" s="540"/>
      <c r="P108" s="540"/>
      <c r="Q108" s="540"/>
      <c r="R108" s="540"/>
      <c r="S108" s="540"/>
      <c r="T108" s="540"/>
      <c r="U108" s="540"/>
      <c r="V108" s="540"/>
      <c r="W108" s="540"/>
      <c r="X108" s="540"/>
      <c r="Y108" s="540"/>
      <c r="Z108" s="540"/>
    </row>
    <row r="109" ht="12.75" customHeight="1">
      <c r="A109" s="540"/>
      <c r="B109" s="540"/>
      <c r="C109" s="540"/>
      <c r="D109" s="540"/>
      <c r="E109" s="540"/>
      <c r="F109" s="540"/>
      <c r="G109" s="540"/>
      <c r="H109" s="540"/>
      <c r="I109" s="540"/>
      <c r="J109" s="540"/>
      <c r="K109" s="540"/>
      <c r="L109" s="540"/>
      <c r="M109" s="540"/>
      <c r="N109" s="540"/>
      <c r="O109" s="540"/>
      <c r="P109" s="540"/>
      <c r="Q109" s="540"/>
      <c r="R109" s="540"/>
      <c r="S109" s="540"/>
      <c r="T109" s="540"/>
      <c r="U109" s="540"/>
      <c r="V109" s="540"/>
      <c r="W109" s="540"/>
      <c r="X109" s="540"/>
      <c r="Y109" s="540"/>
      <c r="Z109" s="540"/>
    </row>
    <row r="110" ht="12.75" customHeight="1">
      <c r="A110" s="540"/>
      <c r="B110" s="540"/>
      <c r="C110" s="540"/>
      <c r="D110" s="540"/>
      <c r="E110" s="540"/>
      <c r="F110" s="540"/>
      <c r="G110" s="540"/>
      <c r="H110" s="540"/>
      <c r="I110" s="540"/>
      <c r="J110" s="540"/>
      <c r="K110" s="540"/>
      <c r="L110" s="540"/>
      <c r="M110" s="540"/>
      <c r="N110" s="540"/>
      <c r="O110" s="540"/>
      <c r="P110" s="540"/>
      <c r="Q110" s="540"/>
      <c r="R110" s="540"/>
      <c r="S110" s="540"/>
      <c r="T110" s="540"/>
      <c r="U110" s="540"/>
      <c r="V110" s="540"/>
      <c r="W110" s="540"/>
      <c r="X110" s="540"/>
      <c r="Y110" s="540"/>
      <c r="Z110" s="540"/>
    </row>
    <row r="111" ht="12.75" customHeight="1">
      <c r="A111" s="540"/>
      <c r="B111" s="540"/>
      <c r="C111" s="540"/>
      <c r="D111" s="540"/>
      <c r="E111" s="540"/>
      <c r="F111" s="540"/>
      <c r="G111" s="540"/>
      <c r="H111" s="540"/>
      <c r="I111" s="540"/>
      <c r="J111" s="540"/>
      <c r="K111" s="540"/>
      <c r="L111" s="540"/>
      <c r="M111" s="540"/>
      <c r="N111" s="540"/>
      <c r="O111" s="540"/>
      <c r="P111" s="540"/>
      <c r="Q111" s="540"/>
      <c r="R111" s="540"/>
      <c r="S111" s="540"/>
      <c r="T111" s="540"/>
      <c r="U111" s="540"/>
      <c r="V111" s="540"/>
      <c r="W111" s="540"/>
      <c r="X111" s="540"/>
      <c r="Y111" s="540"/>
      <c r="Z111" s="540"/>
    </row>
    <row r="112" ht="12.75" customHeight="1">
      <c r="A112" s="540"/>
      <c r="B112" s="540"/>
      <c r="C112" s="540"/>
      <c r="D112" s="540"/>
      <c r="E112" s="540"/>
      <c r="F112" s="540"/>
      <c r="G112" s="540"/>
      <c r="H112" s="540"/>
      <c r="I112" s="540"/>
      <c r="J112" s="540"/>
      <c r="K112" s="540"/>
      <c r="L112" s="540"/>
      <c r="M112" s="540"/>
      <c r="N112" s="540"/>
      <c r="O112" s="540"/>
      <c r="P112" s="540"/>
      <c r="Q112" s="540"/>
      <c r="R112" s="540"/>
      <c r="S112" s="540"/>
      <c r="T112" s="540"/>
      <c r="U112" s="540"/>
      <c r="V112" s="540"/>
      <c r="W112" s="540"/>
      <c r="X112" s="540"/>
      <c r="Y112" s="540"/>
      <c r="Z112" s="540"/>
    </row>
    <row r="113" ht="12.75" customHeight="1">
      <c r="A113" s="540"/>
      <c r="B113" s="540"/>
      <c r="C113" s="540"/>
      <c r="D113" s="540"/>
      <c r="E113" s="540"/>
      <c r="F113" s="540"/>
      <c r="G113" s="540"/>
      <c r="H113" s="540"/>
      <c r="I113" s="540"/>
      <c r="J113" s="540"/>
      <c r="K113" s="540"/>
      <c r="L113" s="540"/>
      <c r="M113" s="540"/>
      <c r="N113" s="540"/>
      <c r="O113" s="540"/>
      <c r="P113" s="540"/>
      <c r="Q113" s="540"/>
      <c r="R113" s="540"/>
      <c r="S113" s="540"/>
      <c r="T113" s="540"/>
      <c r="U113" s="540"/>
      <c r="V113" s="540"/>
      <c r="W113" s="540"/>
      <c r="X113" s="540"/>
      <c r="Y113" s="540"/>
      <c r="Z113" s="540"/>
    </row>
    <row r="114" ht="12.75" customHeight="1">
      <c r="A114" s="540"/>
      <c r="B114" s="540"/>
      <c r="C114" s="540"/>
      <c r="D114" s="540"/>
      <c r="E114" s="540"/>
      <c r="F114" s="540"/>
      <c r="G114" s="540"/>
      <c r="H114" s="540"/>
      <c r="I114" s="540"/>
      <c r="J114" s="540"/>
      <c r="K114" s="540"/>
      <c r="L114" s="540"/>
      <c r="M114" s="540"/>
      <c r="N114" s="540"/>
      <c r="O114" s="540"/>
      <c r="P114" s="540"/>
      <c r="Q114" s="540"/>
      <c r="R114" s="540"/>
      <c r="S114" s="540"/>
      <c r="T114" s="540"/>
      <c r="U114" s="540"/>
      <c r="V114" s="540"/>
      <c r="W114" s="540"/>
      <c r="X114" s="540"/>
      <c r="Y114" s="540"/>
      <c r="Z114" s="540"/>
    </row>
    <row r="115" ht="12.75" customHeight="1">
      <c r="A115" s="540"/>
      <c r="B115" s="540"/>
      <c r="C115" s="540"/>
      <c r="D115" s="540"/>
      <c r="E115" s="540"/>
      <c r="F115" s="540"/>
      <c r="G115" s="540"/>
      <c r="H115" s="540"/>
      <c r="I115" s="540"/>
      <c r="J115" s="540"/>
      <c r="K115" s="540"/>
      <c r="L115" s="540"/>
      <c r="M115" s="540"/>
      <c r="N115" s="540"/>
      <c r="O115" s="540"/>
      <c r="P115" s="540"/>
      <c r="Q115" s="540"/>
      <c r="R115" s="540"/>
      <c r="S115" s="540"/>
      <c r="T115" s="540"/>
      <c r="U115" s="540"/>
      <c r="V115" s="540"/>
      <c r="W115" s="540"/>
      <c r="X115" s="540"/>
      <c r="Y115" s="540"/>
      <c r="Z115" s="540"/>
    </row>
    <row r="116" ht="12.75" customHeight="1">
      <c r="A116" s="540"/>
      <c r="B116" s="540"/>
      <c r="C116" s="540"/>
      <c r="D116" s="540"/>
      <c r="E116" s="540"/>
      <c r="F116" s="540"/>
      <c r="G116" s="540"/>
      <c r="H116" s="540"/>
      <c r="I116" s="540"/>
      <c r="J116" s="540"/>
      <c r="K116" s="540"/>
      <c r="L116" s="540"/>
      <c r="M116" s="540"/>
      <c r="N116" s="540"/>
      <c r="O116" s="540"/>
      <c r="P116" s="540"/>
      <c r="Q116" s="540"/>
      <c r="R116" s="540"/>
      <c r="S116" s="540"/>
      <c r="T116" s="540"/>
      <c r="U116" s="540"/>
      <c r="V116" s="540"/>
      <c r="W116" s="540"/>
      <c r="X116" s="540"/>
      <c r="Y116" s="540"/>
      <c r="Z116" s="540"/>
    </row>
    <row r="117" ht="12.75" customHeight="1">
      <c r="A117" s="540"/>
      <c r="B117" s="540"/>
      <c r="C117" s="540"/>
      <c r="D117" s="540"/>
      <c r="E117" s="540"/>
      <c r="F117" s="540"/>
      <c r="G117" s="540"/>
      <c r="H117" s="540"/>
      <c r="I117" s="540"/>
      <c r="J117" s="540"/>
      <c r="K117" s="540"/>
      <c r="L117" s="540"/>
      <c r="M117" s="540"/>
      <c r="N117" s="540"/>
      <c r="O117" s="540"/>
      <c r="P117" s="540"/>
      <c r="Q117" s="540"/>
      <c r="R117" s="540"/>
      <c r="S117" s="540"/>
      <c r="T117" s="540"/>
      <c r="U117" s="540"/>
      <c r="V117" s="540"/>
      <c r="W117" s="540"/>
      <c r="X117" s="540"/>
      <c r="Y117" s="540"/>
      <c r="Z117" s="540"/>
    </row>
    <row r="118" ht="12.75" customHeight="1">
      <c r="A118" s="540"/>
      <c r="B118" s="540"/>
      <c r="C118" s="540"/>
      <c r="D118" s="540"/>
      <c r="E118" s="540"/>
      <c r="F118" s="540"/>
      <c r="G118" s="540"/>
      <c r="H118" s="540"/>
      <c r="I118" s="540"/>
      <c r="J118" s="540"/>
      <c r="K118" s="540"/>
      <c r="L118" s="540"/>
      <c r="M118" s="540"/>
      <c r="N118" s="540"/>
      <c r="O118" s="540"/>
      <c r="P118" s="540"/>
      <c r="Q118" s="540"/>
      <c r="R118" s="540"/>
      <c r="S118" s="540"/>
      <c r="T118" s="540"/>
      <c r="U118" s="540"/>
      <c r="V118" s="540"/>
      <c r="W118" s="540"/>
      <c r="X118" s="540"/>
      <c r="Y118" s="540"/>
      <c r="Z118" s="540"/>
    </row>
    <row r="119" ht="12.75" customHeight="1">
      <c r="A119" s="540"/>
      <c r="B119" s="540"/>
      <c r="C119" s="540"/>
      <c r="D119" s="540"/>
      <c r="E119" s="540"/>
      <c r="F119" s="540"/>
      <c r="G119" s="540"/>
      <c r="H119" s="540"/>
      <c r="I119" s="540"/>
      <c r="J119" s="540"/>
      <c r="K119" s="540"/>
      <c r="L119" s="540"/>
      <c r="M119" s="540"/>
      <c r="N119" s="540"/>
      <c r="O119" s="540"/>
      <c r="P119" s="540"/>
      <c r="Q119" s="540"/>
      <c r="R119" s="540"/>
      <c r="S119" s="540"/>
      <c r="T119" s="540"/>
      <c r="U119" s="540"/>
      <c r="V119" s="540"/>
      <c r="W119" s="540"/>
      <c r="X119" s="540"/>
      <c r="Y119" s="540"/>
      <c r="Z119" s="540"/>
    </row>
    <row r="120" ht="12.75" customHeight="1">
      <c r="A120" s="540"/>
      <c r="B120" s="540"/>
      <c r="C120" s="540"/>
      <c r="D120" s="540"/>
      <c r="E120" s="540"/>
      <c r="F120" s="540"/>
      <c r="G120" s="540"/>
      <c r="H120" s="540"/>
      <c r="I120" s="540"/>
      <c r="J120" s="540"/>
      <c r="K120" s="540"/>
      <c r="L120" s="540"/>
      <c r="M120" s="540"/>
      <c r="N120" s="540"/>
      <c r="O120" s="540"/>
      <c r="P120" s="540"/>
      <c r="Q120" s="540"/>
      <c r="R120" s="540"/>
      <c r="S120" s="540"/>
      <c r="T120" s="540"/>
      <c r="U120" s="540"/>
      <c r="V120" s="540"/>
      <c r="W120" s="540"/>
      <c r="X120" s="540"/>
      <c r="Y120" s="540"/>
      <c r="Z120" s="540"/>
    </row>
    <row r="121" ht="12.75" customHeight="1">
      <c r="A121" s="540"/>
      <c r="B121" s="540"/>
      <c r="C121" s="540"/>
      <c r="D121" s="540"/>
      <c r="E121" s="540"/>
      <c r="F121" s="540"/>
      <c r="G121" s="540"/>
      <c r="H121" s="540"/>
      <c r="I121" s="540"/>
      <c r="J121" s="540"/>
      <c r="K121" s="540"/>
      <c r="L121" s="540"/>
      <c r="M121" s="540"/>
      <c r="N121" s="540"/>
      <c r="O121" s="540"/>
      <c r="P121" s="540"/>
      <c r="Q121" s="540"/>
      <c r="R121" s="540"/>
      <c r="S121" s="540"/>
      <c r="T121" s="540"/>
      <c r="U121" s="540"/>
      <c r="V121" s="540"/>
      <c r="W121" s="540"/>
      <c r="X121" s="540"/>
      <c r="Y121" s="540"/>
      <c r="Z121" s="540"/>
    </row>
    <row r="122" ht="12.75" customHeight="1">
      <c r="A122" s="540"/>
      <c r="B122" s="540"/>
      <c r="C122" s="540"/>
      <c r="D122" s="540"/>
      <c r="E122" s="540"/>
      <c r="F122" s="540"/>
      <c r="G122" s="540"/>
      <c r="H122" s="540"/>
      <c r="I122" s="540"/>
      <c r="J122" s="540"/>
      <c r="K122" s="540"/>
      <c r="L122" s="540"/>
      <c r="M122" s="540"/>
      <c r="N122" s="540"/>
      <c r="O122" s="540"/>
      <c r="P122" s="540"/>
      <c r="Q122" s="540"/>
      <c r="R122" s="540"/>
      <c r="S122" s="540"/>
      <c r="T122" s="540"/>
      <c r="U122" s="540"/>
      <c r="V122" s="540"/>
      <c r="W122" s="540"/>
      <c r="X122" s="540"/>
      <c r="Y122" s="540"/>
      <c r="Z122" s="540"/>
    </row>
    <row r="123" ht="12.75" customHeight="1">
      <c r="A123" s="540"/>
      <c r="B123" s="540"/>
      <c r="C123" s="540"/>
      <c r="D123" s="540"/>
      <c r="E123" s="540"/>
      <c r="F123" s="540"/>
      <c r="G123" s="540"/>
      <c r="H123" s="540"/>
      <c r="I123" s="540"/>
      <c r="J123" s="540"/>
      <c r="K123" s="540"/>
      <c r="L123" s="540"/>
      <c r="M123" s="540"/>
      <c r="N123" s="540"/>
      <c r="O123" s="540"/>
      <c r="P123" s="540"/>
      <c r="Q123" s="540"/>
      <c r="R123" s="540"/>
      <c r="S123" s="540"/>
      <c r="T123" s="540"/>
      <c r="U123" s="540"/>
      <c r="V123" s="540"/>
      <c r="W123" s="540"/>
      <c r="X123" s="540"/>
      <c r="Y123" s="540"/>
      <c r="Z123" s="540"/>
    </row>
    <row r="124" ht="12.75" customHeight="1">
      <c r="A124" s="540"/>
      <c r="B124" s="540"/>
      <c r="C124" s="540"/>
      <c r="D124" s="540"/>
      <c r="E124" s="540"/>
      <c r="F124" s="540"/>
      <c r="G124" s="540"/>
      <c r="H124" s="540"/>
      <c r="I124" s="540"/>
      <c r="J124" s="540"/>
      <c r="K124" s="540"/>
      <c r="L124" s="540"/>
      <c r="M124" s="540"/>
      <c r="N124" s="540"/>
      <c r="O124" s="540"/>
      <c r="P124" s="540"/>
      <c r="Q124" s="540"/>
      <c r="R124" s="540"/>
      <c r="S124" s="540"/>
      <c r="T124" s="540"/>
      <c r="U124" s="540"/>
      <c r="V124" s="540"/>
      <c r="W124" s="540"/>
      <c r="X124" s="540"/>
      <c r="Y124" s="540"/>
      <c r="Z124" s="540"/>
    </row>
    <row r="125" ht="12.75" customHeight="1">
      <c r="A125" s="540"/>
      <c r="B125" s="540"/>
      <c r="C125" s="540"/>
      <c r="D125" s="540"/>
      <c r="E125" s="540"/>
      <c r="F125" s="540"/>
      <c r="G125" s="540"/>
      <c r="H125" s="540"/>
      <c r="I125" s="540"/>
      <c r="J125" s="540"/>
      <c r="K125" s="540"/>
      <c r="L125" s="540"/>
      <c r="M125" s="540"/>
      <c r="N125" s="540"/>
      <c r="O125" s="540"/>
      <c r="P125" s="540"/>
      <c r="Q125" s="540"/>
      <c r="R125" s="540"/>
      <c r="S125" s="540"/>
      <c r="T125" s="540"/>
      <c r="U125" s="540"/>
      <c r="V125" s="540"/>
      <c r="W125" s="540"/>
      <c r="X125" s="540"/>
      <c r="Y125" s="540"/>
      <c r="Z125" s="540"/>
    </row>
    <row r="126" ht="12.75" customHeight="1">
      <c r="A126" s="540"/>
      <c r="B126" s="540"/>
      <c r="C126" s="540"/>
      <c r="D126" s="540"/>
      <c r="E126" s="540"/>
      <c r="F126" s="540"/>
      <c r="G126" s="540"/>
      <c r="H126" s="540"/>
      <c r="I126" s="540"/>
      <c r="J126" s="540"/>
      <c r="K126" s="540"/>
      <c r="L126" s="540"/>
      <c r="M126" s="540"/>
      <c r="N126" s="540"/>
      <c r="O126" s="540"/>
      <c r="P126" s="540"/>
      <c r="Q126" s="540"/>
      <c r="R126" s="540"/>
      <c r="S126" s="540"/>
      <c r="T126" s="540"/>
      <c r="U126" s="540"/>
      <c r="V126" s="540"/>
      <c r="W126" s="540"/>
      <c r="X126" s="540"/>
      <c r="Y126" s="540"/>
      <c r="Z126" s="540"/>
    </row>
    <row r="127" ht="12.75" customHeight="1">
      <c r="A127" s="540"/>
      <c r="B127" s="540"/>
      <c r="C127" s="540"/>
      <c r="D127" s="540"/>
      <c r="E127" s="540"/>
      <c r="F127" s="540"/>
      <c r="G127" s="540"/>
      <c r="H127" s="540"/>
      <c r="I127" s="540"/>
      <c r="J127" s="540"/>
      <c r="K127" s="540"/>
      <c r="L127" s="540"/>
      <c r="M127" s="540"/>
      <c r="N127" s="540"/>
      <c r="O127" s="540"/>
      <c r="P127" s="540"/>
      <c r="Q127" s="540"/>
      <c r="R127" s="540"/>
      <c r="S127" s="540"/>
      <c r="T127" s="540"/>
      <c r="U127" s="540"/>
      <c r="V127" s="540"/>
      <c r="W127" s="540"/>
      <c r="X127" s="540"/>
      <c r="Y127" s="540"/>
      <c r="Z127" s="540"/>
    </row>
    <row r="128" ht="12.75" customHeight="1">
      <c r="A128" s="540"/>
      <c r="B128" s="540"/>
      <c r="C128" s="540"/>
      <c r="D128" s="540"/>
      <c r="E128" s="540"/>
      <c r="F128" s="540"/>
      <c r="G128" s="540"/>
      <c r="H128" s="540"/>
      <c r="I128" s="540"/>
      <c r="J128" s="540"/>
      <c r="K128" s="540"/>
      <c r="L128" s="540"/>
      <c r="M128" s="540"/>
      <c r="N128" s="540"/>
      <c r="O128" s="540"/>
      <c r="P128" s="540"/>
      <c r="Q128" s="540"/>
      <c r="R128" s="540"/>
      <c r="S128" s="540"/>
      <c r="T128" s="540"/>
      <c r="U128" s="540"/>
      <c r="V128" s="540"/>
      <c r="W128" s="540"/>
      <c r="X128" s="540"/>
      <c r="Y128" s="540"/>
      <c r="Z128" s="540"/>
    </row>
    <row r="129" ht="12.75" customHeight="1">
      <c r="A129" s="540"/>
      <c r="B129" s="540"/>
      <c r="C129" s="540"/>
      <c r="D129" s="540"/>
      <c r="E129" s="540"/>
      <c r="F129" s="540"/>
      <c r="G129" s="540"/>
      <c r="H129" s="540"/>
      <c r="I129" s="540"/>
      <c r="J129" s="540"/>
      <c r="K129" s="540"/>
      <c r="L129" s="540"/>
      <c r="M129" s="540"/>
      <c r="N129" s="540"/>
      <c r="O129" s="540"/>
      <c r="P129" s="540"/>
      <c r="Q129" s="540"/>
      <c r="R129" s="540"/>
      <c r="S129" s="540"/>
      <c r="T129" s="540"/>
      <c r="U129" s="540"/>
      <c r="V129" s="540"/>
      <c r="W129" s="540"/>
      <c r="X129" s="540"/>
      <c r="Y129" s="540"/>
      <c r="Z129" s="540"/>
    </row>
    <row r="130" ht="12.75" customHeight="1">
      <c r="A130" s="540"/>
      <c r="B130" s="540"/>
      <c r="C130" s="540"/>
      <c r="D130" s="540"/>
      <c r="E130" s="540"/>
      <c r="F130" s="540"/>
      <c r="G130" s="540"/>
      <c r="H130" s="540"/>
      <c r="I130" s="540"/>
      <c r="J130" s="540"/>
      <c r="K130" s="540"/>
      <c r="L130" s="540"/>
      <c r="M130" s="540"/>
      <c r="N130" s="540"/>
      <c r="O130" s="540"/>
      <c r="P130" s="540"/>
      <c r="Q130" s="540"/>
      <c r="R130" s="540"/>
      <c r="S130" s="540"/>
      <c r="T130" s="540"/>
      <c r="U130" s="540"/>
      <c r="V130" s="540"/>
      <c r="W130" s="540"/>
      <c r="X130" s="540"/>
      <c r="Y130" s="540"/>
      <c r="Z130" s="540"/>
    </row>
    <row r="131" ht="12.75" customHeight="1">
      <c r="A131" s="540"/>
      <c r="B131" s="540"/>
      <c r="C131" s="540"/>
      <c r="D131" s="540"/>
      <c r="E131" s="540"/>
      <c r="F131" s="540"/>
      <c r="G131" s="540"/>
      <c r="H131" s="540"/>
      <c r="I131" s="540"/>
      <c r="J131" s="540"/>
      <c r="K131" s="540"/>
      <c r="L131" s="540"/>
      <c r="M131" s="540"/>
      <c r="N131" s="540"/>
      <c r="O131" s="540"/>
      <c r="P131" s="540"/>
      <c r="Q131" s="540"/>
      <c r="R131" s="540"/>
      <c r="S131" s="540"/>
      <c r="T131" s="540"/>
      <c r="U131" s="540"/>
      <c r="V131" s="540"/>
      <c r="W131" s="540"/>
      <c r="X131" s="540"/>
      <c r="Y131" s="540"/>
      <c r="Z131" s="540"/>
    </row>
    <row r="132" ht="12.75" customHeight="1">
      <c r="A132" s="540"/>
      <c r="B132" s="540"/>
      <c r="C132" s="540"/>
      <c r="D132" s="540"/>
      <c r="E132" s="540"/>
      <c r="F132" s="540"/>
      <c r="G132" s="540"/>
      <c r="H132" s="540"/>
      <c r="I132" s="540"/>
      <c r="J132" s="540"/>
      <c r="K132" s="540"/>
      <c r="L132" s="540"/>
      <c r="M132" s="540"/>
      <c r="N132" s="540"/>
      <c r="O132" s="540"/>
      <c r="P132" s="540"/>
      <c r="Q132" s="540"/>
      <c r="R132" s="540"/>
      <c r="S132" s="540"/>
      <c r="T132" s="540"/>
      <c r="U132" s="540"/>
      <c r="V132" s="540"/>
      <c r="W132" s="540"/>
      <c r="X132" s="540"/>
      <c r="Y132" s="540"/>
      <c r="Z132" s="540"/>
    </row>
    <row r="133" ht="12.75" customHeight="1">
      <c r="A133" s="540"/>
      <c r="B133" s="540"/>
      <c r="C133" s="540"/>
      <c r="D133" s="540"/>
      <c r="E133" s="540"/>
      <c r="F133" s="540"/>
      <c r="G133" s="540"/>
      <c r="H133" s="540"/>
      <c r="I133" s="540"/>
      <c r="J133" s="540"/>
      <c r="K133" s="540"/>
      <c r="L133" s="540"/>
      <c r="M133" s="540"/>
      <c r="N133" s="540"/>
      <c r="O133" s="540"/>
      <c r="P133" s="540"/>
      <c r="Q133" s="540"/>
      <c r="R133" s="540"/>
      <c r="S133" s="540"/>
      <c r="T133" s="540"/>
      <c r="U133" s="540"/>
      <c r="V133" s="540"/>
      <c r="W133" s="540"/>
      <c r="X133" s="540"/>
      <c r="Y133" s="540"/>
      <c r="Z133" s="540"/>
    </row>
    <row r="134" ht="12.75" customHeight="1">
      <c r="A134" s="540"/>
      <c r="B134" s="540"/>
      <c r="C134" s="540"/>
      <c r="D134" s="540"/>
      <c r="E134" s="540"/>
      <c r="F134" s="540"/>
      <c r="G134" s="540"/>
      <c r="H134" s="540"/>
      <c r="I134" s="540"/>
      <c r="J134" s="540"/>
      <c r="K134" s="540"/>
      <c r="L134" s="540"/>
      <c r="M134" s="540"/>
      <c r="N134" s="540"/>
      <c r="O134" s="540"/>
      <c r="P134" s="540"/>
      <c r="Q134" s="540"/>
      <c r="R134" s="540"/>
      <c r="S134" s="540"/>
      <c r="T134" s="540"/>
      <c r="U134" s="540"/>
      <c r="V134" s="540"/>
      <c r="W134" s="540"/>
      <c r="X134" s="540"/>
      <c r="Y134" s="540"/>
      <c r="Z134" s="540"/>
    </row>
    <row r="135" ht="12.75" customHeight="1">
      <c r="A135" s="540"/>
      <c r="B135" s="540"/>
      <c r="C135" s="540"/>
      <c r="D135" s="540"/>
      <c r="E135" s="540"/>
      <c r="F135" s="540"/>
      <c r="G135" s="540"/>
      <c r="H135" s="540"/>
      <c r="I135" s="540"/>
      <c r="J135" s="540"/>
      <c r="K135" s="540"/>
      <c r="L135" s="540"/>
      <c r="M135" s="540"/>
      <c r="N135" s="540"/>
      <c r="O135" s="540"/>
      <c r="P135" s="540"/>
      <c r="Q135" s="540"/>
      <c r="R135" s="540"/>
      <c r="S135" s="540"/>
      <c r="T135" s="540"/>
      <c r="U135" s="540"/>
      <c r="V135" s="540"/>
      <c r="W135" s="540"/>
      <c r="X135" s="540"/>
      <c r="Y135" s="540"/>
      <c r="Z135" s="540"/>
    </row>
    <row r="136" ht="12.75" customHeight="1">
      <c r="A136" s="540"/>
      <c r="B136" s="540"/>
      <c r="C136" s="540"/>
      <c r="D136" s="540"/>
      <c r="E136" s="540"/>
      <c r="F136" s="540"/>
      <c r="G136" s="540"/>
      <c r="H136" s="540"/>
      <c r="I136" s="540"/>
      <c r="J136" s="540"/>
      <c r="K136" s="540"/>
      <c r="L136" s="540"/>
      <c r="M136" s="540"/>
      <c r="N136" s="540"/>
      <c r="O136" s="540"/>
      <c r="P136" s="540"/>
      <c r="Q136" s="540"/>
      <c r="R136" s="540"/>
      <c r="S136" s="540"/>
      <c r="T136" s="540"/>
      <c r="U136" s="540"/>
      <c r="V136" s="540"/>
      <c r="W136" s="540"/>
      <c r="X136" s="540"/>
      <c r="Y136" s="540"/>
      <c r="Z136" s="540"/>
    </row>
    <row r="137" ht="12.75" customHeight="1">
      <c r="A137" s="540"/>
      <c r="B137" s="540"/>
      <c r="C137" s="540"/>
      <c r="D137" s="540"/>
      <c r="E137" s="540"/>
      <c r="F137" s="540"/>
      <c r="G137" s="540"/>
      <c r="H137" s="540"/>
      <c r="I137" s="540"/>
      <c r="J137" s="540"/>
      <c r="K137" s="540"/>
      <c r="L137" s="540"/>
      <c r="M137" s="540"/>
      <c r="N137" s="540"/>
      <c r="O137" s="540"/>
      <c r="P137" s="540"/>
      <c r="Q137" s="540"/>
      <c r="R137" s="540"/>
      <c r="S137" s="540"/>
      <c r="T137" s="540"/>
      <c r="U137" s="540"/>
      <c r="V137" s="540"/>
      <c r="W137" s="540"/>
      <c r="X137" s="540"/>
      <c r="Y137" s="540"/>
      <c r="Z137" s="540"/>
    </row>
    <row r="138" ht="12.75" customHeight="1">
      <c r="A138" s="540"/>
      <c r="B138" s="540"/>
      <c r="C138" s="540"/>
      <c r="D138" s="540"/>
      <c r="E138" s="540"/>
      <c r="F138" s="540"/>
      <c r="G138" s="540"/>
      <c r="H138" s="540"/>
      <c r="I138" s="540"/>
      <c r="J138" s="540"/>
      <c r="K138" s="540"/>
      <c r="L138" s="540"/>
      <c r="M138" s="540"/>
      <c r="N138" s="540"/>
      <c r="O138" s="540"/>
      <c r="P138" s="540"/>
      <c r="Q138" s="540"/>
      <c r="R138" s="540"/>
      <c r="S138" s="540"/>
      <c r="T138" s="540"/>
      <c r="U138" s="540"/>
      <c r="V138" s="540"/>
      <c r="W138" s="540"/>
      <c r="X138" s="540"/>
      <c r="Y138" s="540"/>
      <c r="Z138" s="540"/>
    </row>
    <row r="139" ht="12.75" customHeight="1">
      <c r="A139" s="540"/>
      <c r="B139" s="540"/>
      <c r="C139" s="540"/>
      <c r="D139" s="540"/>
      <c r="E139" s="540"/>
      <c r="F139" s="540"/>
      <c r="G139" s="540"/>
      <c r="H139" s="540"/>
      <c r="I139" s="540"/>
      <c r="J139" s="540"/>
      <c r="K139" s="540"/>
      <c r="L139" s="540"/>
      <c r="M139" s="540"/>
      <c r="N139" s="540"/>
      <c r="O139" s="540"/>
      <c r="P139" s="540"/>
      <c r="Q139" s="540"/>
      <c r="R139" s="540"/>
      <c r="S139" s="540"/>
      <c r="T139" s="540"/>
      <c r="U139" s="540"/>
      <c r="V139" s="540"/>
      <c r="W139" s="540"/>
      <c r="X139" s="540"/>
      <c r="Y139" s="540"/>
      <c r="Z139" s="540"/>
    </row>
    <row r="140" ht="12.75" customHeight="1">
      <c r="A140" s="540"/>
      <c r="B140" s="540"/>
      <c r="C140" s="540"/>
      <c r="D140" s="540"/>
      <c r="E140" s="540"/>
      <c r="F140" s="540"/>
      <c r="G140" s="540"/>
      <c r="H140" s="540"/>
      <c r="I140" s="540"/>
      <c r="J140" s="540"/>
      <c r="K140" s="540"/>
      <c r="L140" s="540"/>
      <c r="M140" s="540"/>
      <c r="N140" s="540"/>
      <c r="O140" s="540"/>
      <c r="P140" s="540"/>
      <c r="Q140" s="540"/>
      <c r="R140" s="540"/>
      <c r="S140" s="540"/>
      <c r="T140" s="540"/>
      <c r="U140" s="540"/>
      <c r="V140" s="540"/>
      <c r="W140" s="540"/>
      <c r="X140" s="540"/>
      <c r="Y140" s="540"/>
      <c r="Z140" s="540"/>
    </row>
    <row r="141" ht="12.75" customHeight="1">
      <c r="A141" s="540"/>
      <c r="B141" s="540"/>
      <c r="C141" s="540"/>
      <c r="D141" s="540"/>
      <c r="E141" s="540"/>
      <c r="F141" s="540"/>
      <c r="G141" s="540"/>
      <c r="H141" s="540"/>
      <c r="I141" s="540"/>
      <c r="J141" s="540"/>
      <c r="K141" s="540"/>
      <c r="L141" s="540"/>
      <c r="M141" s="540"/>
      <c r="N141" s="540"/>
      <c r="O141" s="540"/>
      <c r="P141" s="540"/>
      <c r="Q141" s="540"/>
      <c r="R141" s="540"/>
      <c r="S141" s="540"/>
      <c r="T141" s="540"/>
      <c r="U141" s="540"/>
      <c r="V141" s="540"/>
      <c r="W141" s="540"/>
      <c r="X141" s="540"/>
      <c r="Y141" s="540"/>
      <c r="Z141" s="540"/>
    </row>
    <row r="142" ht="12.75" customHeight="1">
      <c r="A142" s="540"/>
      <c r="B142" s="540"/>
      <c r="C142" s="540"/>
      <c r="D142" s="540"/>
      <c r="E142" s="540"/>
      <c r="F142" s="540"/>
      <c r="G142" s="540"/>
      <c r="H142" s="540"/>
      <c r="I142" s="540"/>
      <c r="J142" s="540"/>
      <c r="K142" s="540"/>
      <c r="L142" s="540"/>
      <c r="M142" s="540"/>
      <c r="N142" s="540"/>
      <c r="O142" s="540"/>
      <c r="P142" s="540"/>
      <c r="Q142" s="540"/>
      <c r="R142" s="540"/>
      <c r="S142" s="540"/>
      <c r="T142" s="540"/>
      <c r="U142" s="540"/>
      <c r="V142" s="540"/>
      <c r="W142" s="540"/>
      <c r="X142" s="540"/>
      <c r="Y142" s="540"/>
      <c r="Z142" s="540"/>
    </row>
    <row r="143" ht="12.75" customHeight="1">
      <c r="A143" s="540"/>
      <c r="B143" s="540"/>
      <c r="C143" s="540"/>
      <c r="D143" s="540"/>
      <c r="E143" s="540"/>
      <c r="F143" s="540"/>
      <c r="G143" s="540"/>
      <c r="H143" s="540"/>
      <c r="I143" s="540"/>
      <c r="J143" s="540"/>
      <c r="K143" s="540"/>
      <c r="L143" s="540"/>
      <c r="M143" s="540"/>
      <c r="N143" s="540"/>
      <c r="O143" s="540"/>
      <c r="P143" s="540"/>
      <c r="Q143" s="540"/>
      <c r="R143" s="540"/>
      <c r="S143" s="540"/>
      <c r="T143" s="540"/>
      <c r="U143" s="540"/>
      <c r="V143" s="540"/>
      <c r="W143" s="540"/>
      <c r="X143" s="540"/>
      <c r="Y143" s="540"/>
      <c r="Z143" s="540"/>
    </row>
    <row r="144" ht="12.75" customHeight="1">
      <c r="A144" s="540"/>
      <c r="B144" s="540"/>
      <c r="C144" s="540"/>
      <c r="D144" s="540"/>
      <c r="E144" s="540"/>
      <c r="F144" s="540"/>
      <c r="G144" s="540"/>
      <c r="H144" s="540"/>
      <c r="I144" s="540"/>
      <c r="J144" s="540"/>
      <c r="K144" s="540"/>
      <c r="L144" s="540"/>
      <c r="M144" s="540"/>
      <c r="N144" s="540"/>
      <c r="O144" s="540"/>
      <c r="P144" s="540"/>
      <c r="Q144" s="540"/>
      <c r="R144" s="540"/>
      <c r="S144" s="540"/>
      <c r="T144" s="540"/>
      <c r="U144" s="540"/>
      <c r="V144" s="540"/>
      <c r="W144" s="540"/>
      <c r="X144" s="540"/>
      <c r="Y144" s="540"/>
      <c r="Z144" s="540"/>
    </row>
    <row r="145" ht="12.75" customHeight="1">
      <c r="A145" s="540"/>
      <c r="B145" s="540"/>
      <c r="C145" s="540"/>
      <c r="D145" s="540"/>
      <c r="E145" s="540"/>
      <c r="F145" s="540"/>
      <c r="G145" s="540"/>
      <c r="H145" s="540"/>
      <c r="I145" s="540"/>
      <c r="J145" s="540"/>
      <c r="K145" s="540"/>
      <c r="L145" s="540"/>
      <c r="M145" s="540"/>
      <c r="N145" s="540"/>
      <c r="O145" s="540"/>
      <c r="P145" s="540"/>
      <c r="Q145" s="540"/>
      <c r="R145" s="540"/>
      <c r="S145" s="540"/>
      <c r="T145" s="540"/>
      <c r="U145" s="540"/>
      <c r="V145" s="540"/>
      <c r="W145" s="540"/>
      <c r="X145" s="540"/>
      <c r="Y145" s="540"/>
      <c r="Z145" s="540"/>
    </row>
    <row r="146" ht="12.75" customHeight="1">
      <c r="A146" s="540"/>
      <c r="B146" s="540"/>
      <c r="C146" s="540"/>
      <c r="D146" s="540"/>
      <c r="E146" s="540"/>
      <c r="F146" s="540"/>
      <c r="G146" s="540"/>
      <c r="H146" s="540"/>
      <c r="I146" s="540"/>
      <c r="J146" s="540"/>
      <c r="K146" s="540"/>
      <c r="L146" s="540"/>
      <c r="M146" s="540"/>
      <c r="N146" s="540"/>
      <c r="O146" s="540"/>
      <c r="P146" s="540"/>
      <c r="Q146" s="540"/>
      <c r="R146" s="540"/>
      <c r="S146" s="540"/>
      <c r="T146" s="540"/>
      <c r="U146" s="540"/>
      <c r="V146" s="540"/>
      <c r="W146" s="540"/>
      <c r="X146" s="540"/>
      <c r="Y146" s="540"/>
      <c r="Z146" s="540"/>
    </row>
    <row r="147" ht="12.75" customHeight="1">
      <c r="A147" s="540"/>
      <c r="B147" s="540"/>
      <c r="C147" s="540"/>
      <c r="D147" s="540"/>
      <c r="E147" s="540"/>
      <c r="F147" s="540"/>
      <c r="G147" s="540"/>
      <c r="H147" s="540"/>
      <c r="I147" s="540"/>
      <c r="J147" s="540"/>
      <c r="K147" s="540"/>
      <c r="L147" s="540"/>
      <c r="M147" s="540"/>
      <c r="N147" s="540"/>
      <c r="O147" s="540"/>
      <c r="P147" s="540"/>
      <c r="Q147" s="540"/>
      <c r="R147" s="540"/>
      <c r="S147" s="540"/>
      <c r="T147" s="540"/>
      <c r="U147" s="540"/>
      <c r="V147" s="540"/>
      <c r="W147" s="540"/>
      <c r="X147" s="540"/>
      <c r="Y147" s="540"/>
      <c r="Z147" s="540"/>
    </row>
    <row r="148" ht="12.75" customHeight="1">
      <c r="A148" s="540"/>
      <c r="B148" s="540"/>
      <c r="C148" s="540"/>
      <c r="D148" s="540"/>
      <c r="E148" s="540"/>
      <c r="F148" s="540"/>
      <c r="G148" s="540"/>
      <c r="H148" s="540"/>
      <c r="I148" s="540"/>
      <c r="J148" s="540"/>
      <c r="K148" s="540"/>
      <c r="L148" s="540"/>
      <c r="M148" s="540"/>
      <c r="N148" s="540"/>
      <c r="O148" s="540"/>
      <c r="P148" s="540"/>
      <c r="Q148" s="540"/>
      <c r="R148" s="540"/>
      <c r="S148" s="540"/>
      <c r="T148" s="540"/>
      <c r="U148" s="540"/>
      <c r="V148" s="540"/>
      <c r="W148" s="540"/>
      <c r="X148" s="540"/>
      <c r="Y148" s="540"/>
      <c r="Z148" s="540"/>
    </row>
    <row r="149" ht="12.75" customHeight="1">
      <c r="A149" s="540"/>
      <c r="B149" s="540"/>
      <c r="C149" s="540"/>
      <c r="D149" s="540"/>
      <c r="E149" s="540"/>
      <c r="F149" s="540"/>
      <c r="G149" s="540"/>
      <c r="H149" s="540"/>
      <c r="I149" s="540"/>
      <c r="J149" s="540"/>
      <c r="K149" s="540"/>
      <c r="L149" s="540"/>
      <c r="M149" s="540"/>
      <c r="N149" s="540"/>
      <c r="O149" s="540"/>
      <c r="P149" s="540"/>
      <c r="Q149" s="540"/>
      <c r="R149" s="540"/>
      <c r="S149" s="540"/>
      <c r="T149" s="540"/>
      <c r="U149" s="540"/>
      <c r="V149" s="540"/>
      <c r="W149" s="540"/>
      <c r="X149" s="540"/>
      <c r="Y149" s="540"/>
      <c r="Z149" s="540"/>
    </row>
    <row r="150" ht="12.75" customHeight="1">
      <c r="A150" s="540"/>
      <c r="B150" s="540"/>
      <c r="C150" s="540"/>
      <c r="D150" s="540"/>
      <c r="E150" s="540"/>
      <c r="F150" s="540"/>
      <c r="G150" s="540"/>
      <c r="H150" s="540"/>
      <c r="I150" s="540"/>
      <c r="J150" s="540"/>
      <c r="K150" s="540"/>
      <c r="L150" s="540"/>
      <c r="M150" s="540"/>
      <c r="N150" s="540"/>
      <c r="O150" s="540"/>
      <c r="P150" s="540"/>
      <c r="Q150" s="540"/>
      <c r="R150" s="540"/>
      <c r="S150" s="540"/>
      <c r="T150" s="540"/>
      <c r="U150" s="540"/>
      <c r="V150" s="540"/>
      <c r="W150" s="540"/>
      <c r="X150" s="540"/>
      <c r="Y150" s="540"/>
      <c r="Z150" s="540"/>
    </row>
    <row r="151" ht="12.75" customHeight="1">
      <c r="A151" s="540"/>
      <c r="B151" s="540"/>
      <c r="C151" s="540"/>
      <c r="D151" s="540"/>
      <c r="E151" s="540"/>
      <c r="F151" s="540"/>
      <c r="G151" s="540"/>
      <c r="H151" s="540"/>
      <c r="I151" s="540"/>
      <c r="J151" s="540"/>
      <c r="K151" s="540"/>
      <c r="L151" s="540"/>
      <c r="M151" s="540"/>
      <c r="N151" s="540"/>
      <c r="O151" s="540"/>
      <c r="P151" s="540"/>
      <c r="Q151" s="540"/>
      <c r="R151" s="540"/>
      <c r="S151" s="540"/>
      <c r="T151" s="540"/>
      <c r="U151" s="540"/>
      <c r="V151" s="540"/>
      <c r="W151" s="540"/>
      <c r="X151" s="540"/>
      <c r="Y151" s="540"/>
      <c r="Z151" s="540"/>
    </row>
    <row r="152" ht="12.75" customHeight="1">
      <c r="A152" s="540"/>
      <c r="B152" s="540"/>
      <c r="C152" s="540"/>
      <c r="D152" s="540"/>
      <c r="E152" s="540"/>
      <c r="F152" s="540"/>
      <c r="G152" s="540"/>
      <c r="H152" s="540"/>
      <c r="I152" s="540"/>
      <c r="J152" s="540"/>
      <c r="K152" s="540"/>
      <c r="L152" s="540"/>
      <c r="M152" s="540"/>
      <c r="N152" s="540"/>
      <c r="O152" s="540"/>
      <c r="P152" s="540"/>
      <c r="Q152" s="540"/>
      <c r="R152" s="540"/>
      <c r="S152" s="540"/>
      <c r="T152" s="540"/>
      <c r="U152" s="540"/>
      <c r="V152" s="540"/>
      <c r="W152" s="540"/>
      <c r="X152" s="540"/>
      <c r="Y152" s="540"/>
      <c r="Z152" s="540"/>
    </row>
    <row r="153" ht="12.75" customHeight="1">
      <c r="A153" s="540"/>
      <c r="B153" s="540"/>
      <c r="C153" s="540"/>
      <c r="D153" s="540"/>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row>
    <row r="154" ht="12.75" customHeight="1">
      <c r="A154" s="540"/>
      <c r="B154" s="540"/>
      <c r="C154" s="540"/>
      <c r="D154" s="540"/>
      <c r="E154" s="540"/>
      <c r="F154" s="540"/>
      <c r="G154" s="540"/>
      <c r="H154" s="540"/>
      <c r="I154" s="540"/>
      <c r="J154" s="540"/>
      <c r="K154" s="540"/>
      <c r="L154" s="540"/>
      <c r="M154" s="540"/>
      <c r="N154" s="540"/>
      <c r="O154" s="540"/>
      <c r="P154" s="540"/>
      <c r="Q154" s="540"/>
      <c r="R154" s="540"/>
      <c r="S154" s="540"/>
      <c r="T154" s="540"/>
      <c r="U154" s="540"/>
      <c r="V154" s="540"/>
      <c r="W154" s="540"/>
      <c r="X154" s="540"/>
      <c r="Y154" s="540"/>
      <c r="Z154" s="540"/>
    </row>
    <row r="155" ht="12.75" customHeight="1">
      <c r="A155" s="540"/>
      <c r="B155" s="540"/>
      <c r="C155" s="540"/>
      <c r="D155" s="540"/>
      <c r="E155" s="540"/>
      <c r="F155" s="540"/>
      <c r="G155" s="540"/>
      <c r="H155" s="540"/>
      <c r="I155" s="540"/>
      <c r="J155" s="540"/>
      <c r="K155" s="540"/>
      <c r="L155" s="540"/>
      <c r="M155" s="540"/>
      <c r="N155" s="540"/>
      <c r="O155" s="540"/>
      <c r="P155" s="540"/>
      <c r="Q155" s="540"/>
      <c r="R155" s="540"/>
      <c r="S155" s="540"/>
      <c r="T155" s="540"/>
      <c r="U155" s="540"/>
      <c r="V155" s="540"/>
      <c r="W155" s="540"/>
      <c r="X155" s="540"/>
      <c r="Y155" s="540"/>
      <c r="Z155" s="540"/>
    </row>
    <row r="156" ht="12.75" customHeight="1">
      <c r="A156" s="540"/>
      <c r="B156" s="540"/>
      <c r="C156" s="540"/>
      <c r="D156" s="540"/>
      <c r="E156" s="540"/>
      <c r="F156" s="540"/>
      <c r="G156" s="540"/>
      <c r="H156" s="540"/>
      <c r="I156" s="540"/>
      <c r="J156" s="540"/>
      <c r="K156" s="540"/>
      <c r="L156" s="540"/>
      <c r="M156" s="540"/>
      <c r="N156" s="540"/>
      <c r="O156" s="540"/>
      <c r="P156" s="540"/>
      <c r="Q156" s="540"/>
      <c r="R156" s="540"/>
      <c r="S156" s="540"/>
      <c r="T156" s="540"/>
      <c r="U156" s="540"/>
      <c r="V156" s="540"/>
      <c r="W156" s="540"/>
      <c r="X156" s="540"/>
      <c r="Y156" s="540"/>
      <c r="Z156" s="540"/>
    </row>
    <row r="157" ht="12.75" customHeight="1">
      <c r="A157" s="540"/>
      <c r="B157" s="540"/>
      <c r="C157" s="540"/>
      <c r="D157" s="540"/>
      <c r="E157" s="540"/>
      <c r="F157" s="540"/>
      <c r="G157" s="540"/>
      <c r="H157" s="540"/>
      <c r="I157" s="540"/>
      <c r="J157" s="540"/>
      <c r="K157" s="540"/>
      <c r="L157" s="540"/>
      <c r="M157" s="540"/>
      <c r="N157" s="540"/>
      <c r="O157" s="540"/>
      <c r="P157" s="540"/>
      <c r="Q157" s="540"/>
      <c r="R157" s="540"/>
      <c r="S157" s="540"/>
      <c r="T157" s="540"/>
      <c r="U157" s="540"/>
      <c r="V157" s="540"/>
      <c r="W157" s="540"/>
      <c r="X157" s="540"/>
      <c r="Y157" s="540"/>
      <c r="Z157" s="540"/>
    </row>
    <row r="158" ht="12.75" customHeight="1">
      <c r="A158" s="540"/>
      <c r="B158" s="540"/>
      <c r="C158" s="540"/>
      <c r="D158" s="540"/>
      <c r="E158" s="540"/>
      <c r="F158" s="540"/>
      <c r="G158" s="540"/>
      <c r="H158" s="540"/>
      <c r="I158" s="540"/>
      <c r="J158" s="540"/>
      <c r="K158" s="540"/>
      <c r="L158" s="540"/>
      <c r="M158" s="540"/>
      <c r="N158" s="540"/>
      <c r="O158" s="540"/>
      <c r="P158" s="540"/>
      <c r="Q158" s="540"/>
      <c r="R158" s="540"/>
      <c r="S158" s="540"/>
      <c r="T158" s="540"/>
      <c r="U158" s="540"/>
      <c r="V158" s="540"/>
      <c r="W158" s="540"/>
      <c r="X158" s="540"/>
      <c r="Y158" s="540"/>
      <c r="Z158" s="540"/>
    </row>
    <row r="159" ht="12.75" customHeight="1">
      <c r="A159" s="540"/>
      <c r="B159" s="540"/>
      <c r="C159" s="540"/>
      <c r="D159" s="540"/>
      <c r="E159" s="540"/>
      <c r="F159" s="540"/>
      <c r="G159" s="540"/>
      <c r="H159" s="540"/>
      <c r="I159" s="540"/>
      <c r="J159" s="540"/>
      <c r="K159" s="540"/>
      <c r="L159" s="540"/>
      <c r="M159" s="540"/>
      <c r="N159" s="540"/>
      <c r="O159" s="540"/>
      <c r="P159" s="540"/>
      <c r="Q159" s="540"/>
      <c r="R159" s="540"/>
      <c r="S159" s="540"/>
      <c r="T159" s="540"/>
      <c r="U159" s="540"/>
      <c r="V159" s="540"/>
      <c r="W159" s="540"/>
      <c r="X159" s="540"/>
      <c r="Y159" s="540"/>
      <c r="Z159" s="540"/>
    </row>
    <row r="160" ht="12.75" customHeight="1">
      <c r="A160" s="540"/>
      <c r="B160" s="540"/>
      <c r="C160" s="540"/>
      <c r="D160" s="540"/>
      <c r="E160" s="540"/>
      <c r="F160" s="540"/>
      <c r="G160" s="540"/>
      <c r="H160" s="540"/>
      <c r="I160" s="540"/>
      <c r="J160" s="540"/>
      <c r="K160" s="540"/>
      <c r="L160" s="540"/>
      <c r="M160" s="540"/>
      <c r="N160" s="540"/>
      <c r="O160" s="540"/>
      <c r="P160" s="540"/>
      <c r="Q160" s="540"/>
      <c r="R160" s="540"/>
      <c r="S160" s="540"/>
      <c r="T160" s="540"/>
      <c r="U160" s="540"/>
      <c r="V160" s="540"/>
      <c r="W160" s="540"/>
      <c r="X160" s="540"/>
      <c r="Y160" s="540"/>
      <c r="Z160" s="540"/>
    </row>
    <row r="161" ht="12.75" customHeight="1">
      <c r="A161" s="540"/>
      <c r="B161" s="540"/>
      <c r="C161" s="540"/>
      <c r="D161" s="540"/>
      <c r="E161" s="540"/>
      <c r="F161" s="540"/>
      <c r="G161" s="540"/>
      <c r="H161" s="540"/>
      <c r="I161" s="540"/>
      <c r="J161" s="540"/>
      <c r="K161" s="540"/>
      <c r="L161" s="540"/>
      <c r="M161" s="540"/>
      <c r="N161" s="540"/>
      <c r="O161" s="540"/>
      <c r="P161" s="540"/>
      <c r="Q161" s="540"/>
      <c r="R161" s="540"/>
      <c r="S161" s="540"/>
      <c r="T161" s="540"/>
      <c r="U161" s="540"/>
      <c r="V161" s="540"/>
      <c r="W161" s="540"/>
      <c r="X161" s="540"/>
      <c r="Y161" s="540"/>
      <c r="Z161" s="540"/>
    </row>
    <row r="162" ht="12.75" customHeight="1">
      <c r="A162" s="540"/>
      <c r="B162" s="540"/>
      <c r="C162" s="540"/>
      <c r="D162" s="540"/>
      <c r="E162" s="540"/>
      <c r="F162" s="540"/>
      <c r="G162" s="540"/>
      <c r="H162" s="540"/>
      <c r="I162" s="540"/>
      <c r="J162" s="540"/>
      <c r="K162" s="540"/>
      <c r="L162" s="540"/>
      <c r="M162" s="540"/>
      <c r="N162" s="540"/>
      <c r="O162" s="540"/>
      <c r="P162" s="540"/>
      <c r="Q162" s="540"/>
      <c r="R162" s="540"/>
      <c r="S162" s="540"/>
      <c r="T162" s="540"/>
      <c r="U162" s="540"/>
      <c r="V162" s="540"/>
      <c r="W162" s="540"/>
      <c r="X162" s="540"/>
      <c r="Y162" s="540"/>
      <c r="Z162" s="540"/>
    </row>
    <row r="163" ht="12.75" customHeight="1">
      <c r="A163" s="540"/>
      <c r="B163" s="540"/>
      <c r="C163" s="540"/>
      <c r="D163" s="54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row>
    <row r="164" ht="12.75" customHeight="1">
      <c r="A164" s="540"/>
      <c r="B164" s="540"/>
      <c r="C164" s="540"/>
      <c r="D164" s="540"/>
      <c r="E164" s="540"/>
      <c r="F164" s="540"/>
      <c r="G164" s="540"/>
      <c r="H164" s="540"/>
      <c r="I164" s="540"/>
      <c r="J164" s="540"/>
      <c r="K164" s="540"/>
      <c r="L164" s="540"/>
      <c r="M164" s="540"/>
      <c r="N164" s="540"/>
      <c r="O164" s="540"/>
      <c r="P164" s="540"/>
      <c r="Q164" s="540"/>
      <c r="R164" s="540"/>
      <c r="S164" s="540"/>
      <c r="T164" s="540"/>
      <c r="U164" s="540"/>
      <c r="V164" s="540"/>
      <c r="W164" s="540"/>
      <c r="X164" s="540"/>
      <c r="Y164" s="540"/>
      <c r="Z164" s="540"/>
    </row>
    <row r="165" ht="12.75" customHeight="1">
      <c r="A165" s="540"/>
      <c r="B165" s="540"/>
      <c r="C165" s="540"/>
      <c r="D165" s="540"/>
      <c r="E165" s="540"/>
      <c r="F165" s="540"/>
      <c r="G165" s="540"/>
      <c r="H165" s="540"/>
      <c r="I165" s="540"/>
      <c r="J165" s="540"/>
      <c r="K165" s="540"/>
      <c r="L165" s="540"/>
      <c r="M165" s="540"/>
      <c r="N165" s="540"/>
      <c r="O165" s="540"/>
      <c r="P165" s="540"/>
      <c r="Q165" s="540"/>
      <c r="R165" s="540"/>
      <c r="S165" s="540"/>
      <c r="T165" s="540"/>
      <c r="U165" s="540"/>
      <c r="V165" s="540"/>
      <c r="W165" s="540"/>
      <c r="X165" s="540"/>
      <c r="Y165" s="540"/>
      <c r="Z165" s="540"/>
    </row>
    <row r="166" ht="12.75" customHeight="1">
      <c r="A166" s="540"/>
      <c r="B166" s="540"/>
      <c r="C166" s="540"/>
      <c r="D166" s="540"/>
      <c r="E166" s="540"/>
      <c r="F166" s="540"/>
      <c r="G166" s="540"/>
      <c r="H166" s="540"/>
      <c r="I166" s="540"/>
      <c r="J166" s="540"/>
      <c r="K166" s="540"/>
      <c r="L166" s="540"/>
      <c r="M166" s="540"/>
      <c r="N166" s="540"/>
      <c r="O166" s="540"/>
      <c r="P166" s="540"/>
      <c r="Q166" s="540"/>
      <c r="R166" s="540"/>
      <c r="S166" s="540"/>
      <c r="T166" s="540"/>
      <c r="U166" s="540"/>
      <c r="V166" s="540"/>
      <c r="W166" s="540"/>
      <c r="X166" s="540"/>
      <c r="Y166" s="540"/>
      <c r="Z166" s="540"/>
    </row>
    <row r="167" ht="12.75" customHeight="1">
      <c r="A167" s="540"/>
      <c r="B167" s="540"/>
      <c r="C167" s="540"/>
      <c r="D167" s="540"/>
      <c r="E167" s="540"/>
      <c r="F167" s="540"/>
      <c r="G167" s="540"/>
      <c r="H167" s="540"/>
      <c r="I167" s="540"/>
      <c r="J167" s="540"/>
      <c r="K167" s="540"/>
      <c r="L167" s="540"/>
      <c r="M167" s="540"/>
      <c r="N167" s="540"/>
      <c r="O167" s="540"/>
      <c r="P167" s="540"/>
      <c r="Q167" s="540"/>
      <c r="R167" s="540"/>
      <c r="S167" s="540"/>
      <c r="T167" s="540"/>
      <c r="U167" s="540"/>
      <c r="V167" s="540"/>
      <c r="W167" s="540"/>
      <c r="X167" s="540"/>
      <c r="Y167" s="540"/>
      <c r="Z167" s="540"/>
    </row>
    <row r="168" ht="12.75" customHeight="1">
      <c r="A168" s="540"/>
      <c r="B168" s="540"/>
      <c r="C168" s="540"/>
      <c r="D168" s="540"/>
      <c r="E168" s="540"/>
      <c r="F168" s="540"/>
      <c r="G168" s="540"/>
      <c r="H168" s="540"/>
      <c r="I168" s="540"/>
      <c r="J168" s="540"/>
      <c r="K168" s="540"/>
      <c r="L168" s="540"/>
      <c r="M168" s="540"/>
      <c r="N168" s="540"/>
      <c r="O168" s="540"/>
      <c r="P168" s="540"/>
      <c r="Q168" s="540"/>
      <c r="R168" s="540"/>
      <c r="S168" s="540"/>
      <c r="T168" s="540"/>
      <c r="U168" s="540"/>
      <c r="V168" s="540"/>
      <c r="W168" s="540"/>
      <c r="X168" s="540"/>
      <c r="Y168" s="540"/>
      <c r="Z168" s="540"/>
    </row>
    <row r="169" ht="12.75" customHeight="1">
      <c r="A169" s="540"/>
      <c r="B169" s="540"/>
      <c r="C169" s="540"/>
      <c r="D169" s="540"/>
      <c r="E169" s="540"/>
      <c r="F169" s="540"/>
      <c r="G169" s="540"/>
      <c r="H169" s="540"/>
      <c r="I169" s="540"/>
      <c r="J169" s="540"/>
      <c r="K169" s="540"/>
      <c r="L169" s="540"/>
      <c r="M169" s="540"/>
      <c r="N169" s="540"/>
      <c r="O169" s="540"/>
      <c r="P169" s="540"/>
      <c r="Q169" s="540"/>
      <c r="R169" s="540"/>
      <c r="S169" s="540"/>
      <c r="T169" s="540"/>
      <c r="U169" s="540"/>
      <c r="V169" s="540"/>
      <c r="W169" s="540"/>
      <c r="X169" s="540"/>
      <c r="Y169" s="540"/>
      <c r="Z169" s="540"/>
    </row>
    <row r="170" ht="12.75" customHeight="1">
      <c r="A170" s="540"/>
      <c r="B170" s="540"/>
      <c r="C170" s="540"/>
      <c r="D170" s="540"/>
      <c r="E170" s="540"/>
      <c r="F170" s="540"/>
      <c r="G170" s="540"/>
      <c r="H170" s="540"/>
      <c r="I170" s="540"/>
      <c r="J170" s="540"/>
      <c r="K170" s="540"/>
      <c r="L170" s="540"/>
      <c r="M170" s="540"/>
      <c r="N170" s="540"/>
      <c r="O170" s="540"/>
      <c r="P170" s="540"/>
      <c r="Q170" s="540"/>
      <c r="R170" s="540"/>
      <c r="S170" s="540"/>
      <c r="T170" s="540"/>
      <c r="U170" s="540"/>
      <c r="V170" s="540"/>
      <c r="W170" s="540"/>
      <c r="X170" s="540"/>
      <c r="Y170" s="540"/>
      <c r="Z170" s="540"/>
    </row>
    <row r="171" ht="12.75" customHeight="1">
      <c r="A171" s="540"/>
      <c r="B171" s="540"/>
      <c r="C171" s="540"/>
      <c r="D171" s="540"/>
      <c r="E171" s="540"/>
      <c r="F171" s="540"/>
      <c r="G171" s="540"/>
      <c r="H171" s="540"/>
      <c r="I171" s="540"/>
      <c r="J171" s="540"/>
      <c r="K171" s="540"/>
      <c r="L171" s="540"/>
      <c r="M171" s="540"/>
      <c r="N171" s="540"/>
      <c r="O171" s="540"/>
      <c r="P171" s="540"/>
      <c r="Q171" s="540"/>
      <c r="R171" s="540"/>
      <c r="S171" s="540"/>
      <c r="T171" s="540"/>
      <c r="U171" s="540"/>
      <c r="V171" s="540"/>
      <c r="W171" s="540"/>
      <c r="X171" s="540"/>
      <c r="Y171" s="540"/>
      <c r="Z171" s="540"/>
    </row>
    <row r="172" ht="12.75" customHeight="1">
      <c r="A172" s="540"/>
      <c r="B172" s="540"/>
      <c r="C172" s="540"/>
      <c r="D172" s="540"/>
      <c r="E172" s="540"/>
      <c r="F172" s="540"/>
      <c r="G172" s="540"/>
      <c r="H172" s="540"/>
      <c r="I172" s="540"/>
      <c r="J172" s="540"/>
      <c r="K172" s="540"/>
      <c r="L172" s="540"/>
      <c r="M172" s="540"/>
      <c r="N172" s="540"/>
      <c r="O172" s="540"/>
      <c r="P172" s="540"/>
      <c r="Q172" s="540"/>
      <c r="R172" s="540"/>
      <c r="S172" s="540"/>
      <c r="T172" s="540"/>
      <c r="U172" s="540"/>
      <c r="V172" s="540"/>
      <c r="W172" s="540"/>
      <c r="X172" s="540"/>
      <c r="Y172" s="540"/>
      <c r="Z172" s="540"/>
    </row>
    <row r="173" ht="12.75" customHeight="1">
      <c r="A173" s="540"/>
      <c r="B173" s="540"/>
      <c r="C173" s="540"/>
      <c r="D173" s="540"/>
      <c r="E173" s="540"/>
      <c r="F173" s="540"/>
      <c r="G173" s="540"/>
      <c r="H173" s="540"/>
      <c r="I173" s="540"/>
      <c r="J173" s="540"/>
      <c r="K173" s="540"/>
      <c r="L173" s="540"/>
      <c r="M173" s="540"/>
      <c r="N173" s="540"/>
      <c r="O173" s="540"/>
      <c r="P173" s="540"/>
      <c r="Q173" s="540"/>
      <c r="R173" s="540"/>
      <c r="S173" s="540"/>
      <c r="T173" s="540"/>
      <c r="U173" s="540"/>
      <c r="V173" s="540"/>
      <c r="W173" s="540"/>
      <c r="X173" s="540"/>
      <c r="Y173" s="540"/>
      <c r="Z173" s="540"/>
    </row>
    <row r="174" ht="12.75" customHeight="1">
      <c r="A174" s="540"/>
      <c r="B174" s="540"/>
      <c r="C174" s="540"/>
      <c r="D174" s="540"/>
      <c r="E174" s="540"/>
      <c r="F174" s="540"/>
      <c r="G174" s="540"/>
      <c r="H174" s="540"/>
      <c r="I174" s="540"/>
      <c r="J174" s="540"/>
      <c r="K174" s="540"/>
      <c r="L174" s="540"/>
      <c r="M174" s="540"/>
      <c r="N174" s="540"/>
      <c r="O174" s="540"/>
      <c r="P174" s="540"/>
      <c r="Q174" s="540"/>
      <c r="R174" s="540"/>
      <c r="S174" s="540"/>
      <c r="T174" s="540"/>
      <c r="U174" s="540"/>
      <c r="V174" s="540"/>
      <c r="W174" s="540"/>
      <c r="X174" s="540"/>
      <c r="Y174" s="540"/>
      <c r="Z174" s="540"/>
    </row>
    <row r="175" ht="12.75" customHeight="1">
      <c r="A175" s="540"/>
      <c r="B175" s="540"/>
      <c r="C175" s="540"/>
      <c r="D175" s="540"/>
      <c r="E175" s="540"/>
      <c r="F175" s="540"/>
      <c r="G175" s="540"/>
      <c r="H175" s="540"/>
      <c r="I175" s="540"/>
      <c r="J175" s="540"/>
      <c r="K175" s="540"/>
      <c r="L175" s="540"/>
      <c r="M175" s="540"/>
      <c r="N175" s="540"/>
      <c r="O175" s="540"/>
      <c r="P175" s="540"/>
      <c r="Q175" s="540"/>
      <c r="R175" s="540"/>
      <c r="S175" s="540"/>
      <c r="T175" s="540"/>
      <c r="U175" s="540"/>
      <c r="V175" s="540"/>
      <c r="W175" s="540"/>
      <c r="X175" s="540"/>
      <c r="Y175" s="540"/>
      <c r="Z175" s="540"/>
    </row>
    <row r="176" ht="12.75" customHeight="1">
      <c r="A176" s="540"/>
      <c r="B176" s="540"/>
      <c r="C176" s="540"/>
      <c r="D176" s="540"/>
      <c r="E176" s="540"/>
      <c r="F176" s="540"/>
      <c r="G176" s="540"/>
      <c r="H176" s="540"/>
      <c r="I176" s="540"/>
      <c r="J176" s="540"/>
      <c r="K176" s="540"/>
      <c r="L176" s="540"/>
      <c r="M176" s="540"/>
      <c r="N176" s="540"/>
      <c r="O176" s="540"/>
      <c r="P176" s="540"/>
      <c r="Q176" s="540"/>
      <c r="R176" s="540"/>
      <c r="S176" s="540"/>
      <c r="T176" s="540"/>
      <c r="U176" s="540"/>
      <c r="V176" s="540"/>
      <c r="W176" s="540"/>
      <c r="X176" s="540"/>
      <c r="Y176" s="540"/>
      <c r="Z176" s="540"/>
    </row>
    <row r="177" ht="12.75" customHeight="1">
      <c r="A177" s="540"/>
      <c r="B177" s="540"/>
      <c r="C177" s="540"/>
      <c r="D177" s="540"/>
      <c r="E177" s="540"/>
      <c r="F177" s="540"/>
      <c r="G177" s="540"/>
      <c r="H177" s="540"/>
      <c r="I177" s="540"/>
      <c r="J177" s="540"/>
      <c r="K177" s="540"/>
      <c r="L177" s="540"/>
      <c r="M177" s="540"/>
      <c r="N177" s="540"/>
      <c r="O177" s="540"/>
      <c r="P177" s="540"/>
      <c r="Q177" s="540"/>
      <c r="R177" s="540"/>
      <c r="S177" s="540"/>
      <c r="T177" s="540"/>
      <c r="U177" s="540"/>
      <c r="V177" s="540"/>
      <c r="W177" s="540"/>
      <c r="X177" s="540"/>
      <c r="Y177" s="540"/>
      <c r="Z177" s="540"/>
    </row>
    <row r="178" ht="12.75" customHeight="1">
      <c r="A178" s="540"/>
      <c r="B178" s="540"/>
      <c r="C178" s="540"/>
      <c r="D178" s="540"/>
      <c r="E178" s="540"/>
      <c r="F178" s="540"/>
      <c r="G178" s="540"/>
      <c r="H178" s="540"/>
      <c r="I178" s="540"/>
      <c r="J178" s="540"/>
      <c r="K178" s="540"/>
      <c r="L178" s="540"/>
      <c r="M178" s="540"/>
      <c r="N178" s="540"/>
      <c r="O178" s="540"/>
      <c r="P178" s="540"/>
      <c r="Q178" s="540"/>
      <c r="R178" s="540"/>
      <c r="S178" s="540"/>
      <c r="T178" s="540"/>
      <c r="U178" s="540"/>
      <c r="V178" s="540"/>
      <c r="W178" s="540"/>
      <c r="X178" s="540"/>
      <c r="Y178" s="540"/>
      <c r="Z178" s="540"/>
    </row>
    <row r="179" ht="12.75" customHeight="1">
      <c r="A179" s="540"/>
      <c r="B179" s="540"/>
      <c r="C179" s="540"/>
      <c r="D179" s="540"/>
      <c r="E179" s="540"/>
      <c r="F179" s="540"/>
      <c r="G179" s="540"/>
      <c r="H179" s="540"/>
      <c r="I179" s="540"/>
      <c r="J179" s="540"/>
      <c r="K179" s="540"/>
      <c r="L179" s="540"/>
      <c r="M179" s="540"/>
      <c r="N179" s="540"/>
      <c r="O179" s="540"/>
      <c r="P179" s="540"/>
      <c r="Q179" s="540"/>
      <c r="R179" s="540"/>
      <c r="S179" s="540"/>
      <c r="T179" s="540"/>
      <c r="U179" s="540"/>
      <c r="V179" s="540"/>
      <c r="W179" s="540"/>
      <c r="X179" s="540"/>
      <c r="Y179" s="540"/>
      <c r="Z179" s="540"/>
    </row>
    <row r="180" ht="12.75" customHeight="1">
      <c r="A180" s="540"/>
      <c r="B180" s="540"/>
      <c r="C180" s="540"/>
      <c r="D180" s="540"/>
      <c r="E180" s="540"/>
      <c r="F180" s="540"/>
      <c r="G180" s="540"/>
      <c r="H180" s="540"/>
      <c r="I180" s="540"/>
      <c r="J180" s="540"/>
      <c r="K180" s="540"/>
      <c r="L180" s="540"/>
      <c r="M180" s="540"/>
      <c r="N180" s="540"/>
      <c r="O180" s="540"/>
      <c r="P180" s="540"/>
      <c r="Q180" s="540"/>
      <c r="R180" s="540"/>
      <c r="S180" s="540"/>
      <c r="T180" s="540"/>
      <c r="U180" s="540"/>
      <c r="V180" s="540"/>
      <c r="W180" s="540"/>
      <c r="X180" s="540"/>
      <c r="Y180" s="540"/>
      <c r="Z180" s="540"/>
    </row>
    <row r="181" ht="12.75" customHeight="1">
      <c r="A181" s="540"/>
      <c r="B181" s="540"/>
      <c r="C181" s="540"/>
      <c r="D181" s="540"/>
      <c r="E181" s="540"/>
      <c r="F181" s="540"/>
      <c r="G181" s="540"/>
      <c r="H181" s="540"/>
      <c r="I181" s="540"/>
      <c r="J181" s="540"/>
      <c r="K181" s="540"/>
      <c r="L181" s="540"/>
      <c r="M181" s="540"/>
      <c r="N181" s="540"/>
      <c r="O181" s="540"/>
      <c r="P181" s="540"/>
      <c r="Q181" s="540"/>
      <c r="R181" s="540"/>
      <c r="S181" s="540"/>
      <c r="T181" s="540"/>
      <c r="U181" s="540"/>
      <c r="V181" s="540"/>
      <c r="W181" s="540"/>
      <c r="X181" s="540"/>
      <c r="Y181" s="540"/>
      <c r="Z181" s="540"/>
    </row>
    <row r="182" ht="12.75" customHeight="1">
      <c r="A182" s="540"/>
      <c r="B182" s="540"/>
      <c r="C182" s="540"/>
      <c r="D182" s="540"/>
      <c r="E182" s="540"/>
      <c r="F182" s="540"/>
      <c r="G182" s="540"/>
      <c r="H182" s="540"/>
      <c r="I182" s="540"/>
      <c r="J182" s="540"/>
      <c r="K182" s="540"/>
      <c r="L182" s="540"/>
      <c r="M182" s="540"/>
      <c r="N182" s="540"/>
      <c r="O182" s="540"/>
      <c r="P182" s="540"/>
      <c r="Q182" s="540"/>
      <c r="R182" s="540"/>
      <c r="S182" s="540"/>
      <c r="T182" s="540"/>
      <c r="U182" s="540"/>
      <c r="V182" s="540"/>
      <c r="W182" s="540"/>
      <c r="X182" s="540"/>
      <c r="Y182" s="540"/>
      <c r="Z182" s="540"/>
    </row>
    <row r="183" ht="12.75" customHeight="1">
      <c r="A183" s="540"/>
      <c r="B183" s="540"/>
      <c r="C183" s="540"/>
      <c r="D183" s="540"/>
      <c r="E183" s="540"/>
      <c r="F183" s="540"/>
      <c r="G183" s="540"/>
      <c r="H183" s="540"/>
      <c r="I183" s="540"/>
      <c r="J183" s="540"/>
      <c r="K183" s="540"/>
      <c r="L183" s="540"/>
      <c r="M183" s="540"/>
      <c r="N183" s="540"/>
      <c r="O183" s="540"/>
      <c r="P183" s="540"/>
      <c r="Q183" s="540"/>
      <c r="R183" s="540"/>
      <c r="S183" s="540"/>
      <c r="T183" s="540"/>
      <c r="U183" s="540"/>
      <c r="V183" s="540"/>
      <c r="W183" s="540"/>
      <c r="X183" s="540"/>
      <c r="Y183" s="540"/>
      <c r="Z183" s="540"/>
    </row>
    <row r="184" ht="12.75" customHeight="1">
      <c r="A184" s="540"/>
      <c r="B184" s="540"/>
      <c r="C184" s="540"/>
      <c r="D184" s="540"/>
      <c r="E184" s="540"/>
      <c r="F184" s="540"/>
      <c r="G184" s="540"/>
      <c r="H184" s="540"/>
      <c r="I184" s="540"/>
      <c r="J184" s="540"/>
      <c r="K184" s="540"/>
      <c r="L184" s="540"/>
      <c r="M184" s="540"/>
      <c r="N184" s="540"/>
      <c r="O184" s="540"/>
      <c r="P184" s="540"/>
      <c r="Q184" s="540"/>
      <c r="R184" s="540"/>
      <c r="S184" s="540"/>
      <c r="T184" s="540"/>
      <c r="U184" s="540"/>
      <c r="V184" s="540"/>
      <c r="W184" s="540"/>
      <c r="X184" s="540"/>
      <c r="Y184" s="540"/>
      <c r="Z184" s="540"/>
    </row>
    <row r="185" ht="12.75" customHeight="1">
      <c r="A185" s="540"/>
      <c r="B185" s="540"/>
      <c r="C185" s="540"/>
      <c r="D185" s="540"/>
      <c r="E185" s="540"/>
      <c r="F185" s="540"/>
      <c r="G185" s="540"/>
      <c r="H185" s="540"/>
      <c r="I185" s="540"/>
      <c r="J185" s="540"/>
      <c r="K185" s="540"/>
      <c r="L185" s="540"/>
      <c r="M185" s="540"/>
      <c r="N185" s="540"/>
      <c r="O185" s="540"/>
      <c r="P185" s="540"/>
      <c r="Q185" s="540"/>
      <c r="R185" s="540"/>
      <c r="S185" s="540"/>
      <c r="T185" s="540"/>
      <c r="U185" s="540"/>
      <c r="V185" s="540"/>
      <c r="W185" s="540"/>
      <c r="X185" s="540"/>
      <c r="Y185" s="540"/>
      <c r="Z185" s="540"/>
    </row>
    <row r="186" ht="12.75" customHeight="1">
      <c r="A186" s="540"/>
      <c r="B186" s="540"/>
      <c r="C186" s="540"/>
      <c r="D186" s="540"/>
      <c r="E186" s="540"/>
      <c r="F186" s="540"/>
      <c r="G186" s="540"/>
      <c r="H186" s="540"/>
      <c r="I186" s="540"/>
      <c r="J186" s="540"/>
      <c r="K186" s="540"/>
      <c r="L186" s="540"/>
      <c r="M186" s="540"/>
      <c r="N186" s="540"/>
      <c r="O186" s="540"/>
      <c r="P186" s="540"/>
      <c r="Q186" s="540"/>
      <c r="R186" s="540"/>
      <c r="S186" s="540"/>
      <c r="T186" s="540"/>
      <c r="U186" s="540"/>
      <c r="V186" s="540"/>
      <c r="W186" s="540"/>
      <c r="X186" s="540"/>
      <c r="Y186" s="540"/>
      <c r="Z186" s="540"/>
    </row>
    <row r="187" ht="12.75" customHeight="1">
      <c r="A187" s="540"/>
      <c r="B187" s="540"/>
      <c r="C187" s="540"/>
      <c r="D187" s="540"/>
      <c r="E187" s="540"/>
      <c r="F187" s="540"/>
      <c r="G187" s="540"/>
      <c r="H187" s="540"/>
      <c r="I187" s="540"/>
      <c r="J187" s="540"/>
      <c r="K187" s="540"/>
      <c r="L187" s="540"/>
      <c r="M187" s="540"/>
      <c r="N187" s="540"/>
      <c r="O187" s="540"/>
      <c r="P187" s="540"/>
      <c r="Q187" s="540"/>
      <c r="R187" s="540"/>
      <c r="S187" s="540"/>
      <c r="T187" s="540"/>
      <c r="U187" s="540"/>
      <c r="V187" s="540"/>
      <c r="W187" s="540"/>
      <c r="X187" s="540"/>
      <c r="Y187" s="540"/>
      <c r="Z187" s="540"/>
    </row>
    <row r="188" ht="12.75" customHeight="1">
      <c r="A188" s="540"/>
      <c r="B188" s="540"/>
      <c r="C188" s="540"/>
      <c r="D188" s="540"/>
      <c r="E188" s="540"/>
      <c r="F188" s="540"/>
      <c r="G188" s="540"/>
      <c r="H188" s="540"/>
      <c r="I188" s="540"/>
      <c r="J188" s="540"/>
      <c r="K188" s="540"/>
      <c r="L188" s="540"/>
      <c r="M188" s="540"/>
      <c r="N188" s="540"/>
      <c r="O188" s="540"/>
      <c r="P188" s="540"/>
      <c r="Q188" s="540"/>
      <c r="R188" s="540"/>
      <c r="S188" s="540"/>
      <c r="T188" s="540"/>
      <c r="U188" s="540"/>
      <c r="V188" s="540"/>
      <c r="W188" s="540"/>
      <c r="X188" s="540"/>
      <c r="Y188" s="540"/>
      <c r="Z188" s="540"/>
    </row>
    <row r="189" ht="12.75" customHeight="1">
      <c r="A189" s="540"/>
      <c r="B189" s="540"/>
      <c r="C189" s="540"/>
      <c r="D189" s="540"/>
      <c r="E189" s="540"/>
      <c r="F189" s="540"/>
      <c r="G189" s="540"/>
      <c r="H189" s="540"/>
      <c r="I189" s="540"/>
      <c r="J189" s="540"/>
      <c r="K189" s="540"/>
      <c r="L189" s="540"/>
      <c r="M189" s="540"/>
      <c r="N189" s="540"/>
      <c r="O189" s="540"/>
      <c r="P189" s="540"/>
      <c r="Q189" s="540"/>
      <c r="R189" s="540"/>
      <c r="S189" s="540"/>
      <c r="T189" s="540"/>
      <c r="U189" s="540"/>
      <c r="V189" s="540"/>
      <c r="W189" s="540"/>
      <c r="X189" s="540"/>
      <c r="Y189" s="540"/>
      <c r="Z189" s="540"/>
    </row>
    <row r="190" ht="12.75" customHeight="1">
      <c r="A190" s="540"/>
      <c r="B190" s="540"/>
      <c r="C190" s="540"/>
      <c r="D190" s="540"/>
      <c r="E190" s="540"/>
      <c r="F190" s="540"/>
      <c r="G190" s="540"/>
      <c r="H190" s="540"/>
      <c r="I190" s="540"/>
      <c r="J190" s="540"/>
      <c r="K190" s="540"/>
      <c r="L190" s="540"/>
      <c r="M190" s="540"/>
      <c r="N190" s="540"/>
      <c r="O190" s="540"/>
      <c r="P190" s="540"/>
      <c r="Q190" s="540"/>
      <c r="R190" s="540"/>
      <c r="S190" s="540"/>
      <c r="T190" s="540"/>
      <c r="U190" s="540"/>
      <c r="V190" s="540"/>
      <c r="W190" s="540"/>
      <c r="X190" s="540"/>
      <c r="Y190" s="540"/>
      <c r="Z190" s="540"/>
    </row>
    <row r="191" ht="12.75" customHeight="1">
      <c r="A191" s="540"/>
      <c r="B191" s="540"/>
      <c r="C191" s="540"/>
      <c r="D191" s="540"/>
      <c r="E191" s="540"/>
      <c r="F191" s="540"/>
      <c r="G191" s="540"/>
      <c r="H191" s="540"/>
      <c r="I191" s="540"/>
      <c r="J191" s="540"/>
      <c r="K191" s="540"/>
      <c r="L191" s="540"/>
      <c r="M191" s="540"/>
      <c r="N191" s="540"/>
      <c r="O191" s="540"/>
      <c r="P191" s="540"/>
      <c r="Q191" s="540"/>
      <c r="R191" s="540"/>
      <c r="S191" s="540"/>
      <c r="T191" s="540"/>
      <c r="U191" s="540"/>
      <c r="V191" s="540"/>
      <c r="W191" s="540"/>
      <c r="X191" s="540"/>
      <c r="Y191" s="540"/>
      <c r="Z191" s="540"/>
    </row>
    <row r="192" ht="12.75" customHeight="1">
      <c r="A192" s="540"/>
      <c r="B192" s="540"/>
      <c r="C192" s="540"/>
      <c r="D192" s="540"/>
      <c r="E192" s="540"/>
      <c r="F192" s="540"/>
      <c r="G192" s="540"/>
      <c r="H192" s="540"/>
      <c r="I192" s="540"/>
      <c r="J192" s="540"/>
      <c r="K192" s="540"/>
      <c r="L192" s="540"/>
      <c r="M192" s="540"/>
      <c r="N192" s="540"/>
      <c r="O192" s="540"/>
      <c r="P192" s="540"/>
      <c r="Q192" s="540"/>
      <c r="R192" s="540"/>
      <c r="S192" s="540"/>
      <c r="T192" s="540"/>
      <c r="U192" s="540"/>
      <c r="V192" s="540"/>
      <c r="W192" s="540"/>
      <c r="X192" s="540"/>
      <c r="Y192" s="540"/>
      <c r="Z192" s="540"/>
    </row>
    <row r="193" ht="12.75" customHeight="1">
      <c r="A193" s="540"/>
      <c r="B193" s="540"/>
      <c r="C193" s="540"/>
      <c r="D193" s="540"/>
      <c r="E193" s="540"/>
      <c r="F193" s="540"/>
      <c r="G193" s="540"/>
      <c r="H193" s="540"/>
      <c r="I193" s="540"/>
      <c r="J193" s="540"/>
      <c r="K193" s="540"/>
      <c r="L193" s="540"/>
      <c r="M193" s="540"/>
      <c r="N193" s="540"/>
      <c r="O193" s="540"/>
      <c r="P193" s="540"/>
      <c r="Q193" s="540"/>
      <c r="R193" s="540"/>
      <c r="S193" s="540"/>
      <c r="T193" s="540"/>
      <c r="U193" s="540"/>
      <c r="V193" s="540"/>
      <c r="W193" s="540"/>
      <c r="X193" s="540"/>
      <c r="Y193" s="540"/>
      <c r="Z193" s="540"/>
    </row>
    <row r="194" ht="12.75" customHeight="1">
      <c r="A194" s="540"/>
      <c r="B194" s="540"/>
      <c r="C194" s="540"/>
      <c r="D194" s="540"/>
      <c r="E194" s="540"/>
      <c r="F194" s="540"/>
      <c r="G194" s="540"/>
      <c r="H194" s="540"/>
      <c r="I194" s="540"/>
      <c r="J194" s="540"/>
      <c r="K194" s="540"/>
      <c r="L194" s="540"/>
      <c r="M194" s="540"/>
      <c r="N194" s="540"/>
      <c r="O194" s="540"/>
      <c r="P194" s="540"/>
      <c r="Q194" s="540"/>
      <c r="R194" s="540"/>
      <c r="S194" s="540"/>
      <c r="T194" s="540"/>
      <c r="U194" s="540"/>
      <c r="V194" s="540"/>
      <c r="W194" s="540"/>
      <c r="X194" s="540"/>
      <c r="Y194" s="540"/>
      <c r="Z194" s="540"/>
    </row>
    <row r="195" ht="12.75" customHeight="1">
      <c r="A195" s="540"/>
      <c r="B195" s="540"/>
      <c r="C195" s="540"/>
      <c r="D195" s="540"/>
      <c r="E195" s="540"/>
      <c r="F195" s="540"/>
      <c r="G195" s="540"/>
      <c r="H195" s="540"/>
      <c r="I195" s="540"/>
      <c r="J195" s="540"/>
      <c r="K195" s="540"/>
      <c r="L195" s="540"/>
      <c r="M195" s="540"/>
      <c r="N195" s="540"/>
      <c r="O195" s="540"/>
      <c r="P195" s="540"/>
      <c r="Q195" s="540"/>
      <c r="R195" s="540"/>
      <c r="S195" s="540"/>
      <c r="T195" s="540"/>
      <c r="U195" s="540"/>
      <c r="V195" s="540"/>
      <c r="W195" s="540"/>
      <c r="X195" s="540"/>
      <c r="Y195" s="540"/>
      <c r="Z195" s="540"/>
    </row>
    <row r="196" ht="12.75" customHeight="1">
      <c r="A196" s="540"/>
      <c r="B196" s="540"/>
      <c r="C196" s="540"/>
      <c r="D196" s="540"/>
      <c r="E196" s="540"/>
      <c r="F196" s="540"/>
      <c r="G196" s="540"/>
      <c r="H196" s="540"/>
      <c r="I196" s="540"/>
      <c r="J196" s="540"/>
      <c r="K196" s="540"/>
      <c r="L196" s="540"/>
      <c r="M196" s="540"/>
      <c r="N196" s="540"/>
      <c r="O196" s="540"/>
      <c r="P196" s="540"/>
      <c r="Q196" s="540"/>
      <c r="R196" s="540"/>
      <c r="S196" s="540"/>
      <c r="T196" s="540"/>
      <c r="U196" s="540"/>
      <c r="V196" s="540"/>
      <c r="W196" s="540"/>
      <c r="X196" s="540"/>
      <c r="Y196" s="540"/>
      <c r="Z196" s="540"/>
    </row>
    <row r="197" ht="12.75" customHeight="1">
      <c r="A197" s="540"/>
      <c r="B197" s="540"/>
      <c r="C197" s="540"/>
      <c r="D197" s="540"/>
      <c r="E197" s="540"/>
      <c r="F197" s="540"/>
      <c r="G197" s="540"/>
      <c r="H197" s="540"/>
      <c r="I197" s="540"/>
      <c r="J197" s="540"/>
      <c r="K197" s="540"/>
      <c r="L197" s="540"/>
      <c r="M197" s="540"/>
      <c r="N197" s="540"/>
      <c r="O197" s="540"/>
      <c r="P197" s="540"/>
      <c r="Q197" s="540"/>
      <c r="R197" s="540"/>
      <c r="S197" s="540"/>
      <c r="T197" s="540"/>
      <c r="U197" s="540"/>
      <c r="V197" s="540"/>
      <c r="W197" s="540"/>
      <c r="X197" s="540"/>
      <c r="Y197" s="540"/>
      <c r="Z197" s="540"/>
    </row>
    <row r="198" ht="12.75" customHeight="1">
      <c r="A198" s="540"/>
      <c r="B198" s="540"/>
      <c r="C198" s="540"/>
      <c r="D198" s="540"/>
      <c r="E198" s="540"/>
      <c r="F198" s="540"/>
      <c r="G198" s="540"/>
      <c r="H198" s="540"/>
      <c r="I198" s="540"/>
      <c r="J198" s="540"/>
      <c r="K198" s="540"/>
      <c r="L198" s="540"/>
      <c r="M198" s="540"/>
      <c r="N198" s="540"/>
      <c r="O198" s="540"/>
      <c r="P198" s="540"/>
      <c r="Q198" s="540"/>
      <c r="R198" s="540"/>
      <c r="S198" s="540"/>
      <c r="T198" s="540"/>
      <c r="U198" s="540"/>
      <c r="V198" s="540"/>
      <c r="W198" s="540"/>
      <c r="X198" s="540"/>
      <c r="Y198" s="540"/>
      <c r="Z198" s="540"/>
    </row>
    <row r="199" ht="12.75" customHeight="1">
      <c r="A199" s="540"/>
      <c r="B199" s="540"/>
      <c r="C199" s="540"/>
      <c r="D199" s="540"/>
      <c r="E199" s="540"/>
      <c r="F199" s="540"/>
      <c r="G199" s="540"/>
      <c r="H199" s="540"/>
      <c r="I199" s="540"/>
      <c r="J199" s="540"/>
      <c r="K199" s="540"/>
      <c r="L199" s="540"/>
      <c r="M199" s="540"/>
      <c r="N199" s="540"/>
      <c r="O199" s="540"/>
      <c r="P199" s="540"/>
      <c r="Q199" s="540"/>
      <c r="R199" s="540"/>
      <c r="S199" s="540"/>
      <c r="T199" s="540"/>
      <c r="U199" s="540"/>
      <c r="V199" s="540"/>
      <c r="W199" s="540"/>
      <c r="X199" s="540"/>
      <c r="Y199" s="540"/>
      <c r="Z199" s="540"/>
    </row>
    <row r="200" ht="12.75" customHeight="1">
      <c r="A200" s="540"/>
      <c r="B200" s="540"/>
      <c r="C200" s="540"/>
      <c r="D200" s="540"/>
      <c r="E200" s="540"/>
      <c r="F200" s="540"/>
      <c r="G200" s="540"/>
      <c r="H200" s="540"/>
      <c r="I200" s="540"/>
      <c r="J200" s="540"/>
      <c r="K200" s="540"/>
      <c r="L200" s="540"/>
      <c r="M200" s="540"/>
      <c r="N200" s="540"/>
      <c r="O200" s="540"/>
      <c r="P200" s="540"/>
      <c r="Q200" s="540"/>
      <c r="R200" s="540"/>
      <c r="S200" s="540"/>
      <c r="T200" s="540"/>
      <c r="U200" s="540"/>
      <c r="V200" s="540"/>
      <c r="W200" s="540"/>
      <c r="X200" s="540"/>
      <c r="Y200" s="540"/>
      <c r="Z200" s="540"/>
    </row>
    <row r="201" ht="12.75" customHeight="1">
      <c r="A201" s="540"/>
      <c r="B201" s="540"/>
      <c r="C201" s="540"/>
      <c r="D201" s="540"/>
      <c r="E201" s="540"/>
      <c r="F201" s="540"/>
      <c r="G201" s="540"/>
      <c r="H201" s="540"/>
      <c r="I201" s="540"/>
      <c r="J201" s="540"/>
      <c r="K201" s="540"/>
      <c r="L201" s="540"/>
      <c r="M201" s="540"/>
      <c r="N201" s="540"/>
      <c r="O201" s="540"/>
      <c r="P201" s="540"/>
      <c r="Q201" s="540"/>
      <c r="R201" s="540"/>
      <c r="S201" s="540"/>
      <c r="T201" s="540"/>
      <c r="U201" s="540"/>
      <c r="V201" s="540"/>
      <c r="W201" s="540"/>
      <c r="X201" s="540"/>
      <c r="Y201" s="540"/>
      <c r="Z201" s="540"/>
    </row>
    <row r="202" ht="12.75" customHeight="1">
      <c r="A202" s="540"/>
      <c r="B202" s="540"/>
      <c r="C202" s="540"/>
      <c r="D202" s="540"/>
      <c r="E202" s="540"/>
      <c r="F202" s="540"/>
      <c r="G202" s="540"/>
      <c r="H202" s="540"/>
      <c r="I202" s="540"/>
      <c r="J202" s="540"/>
      <c r="K202" s="540"/>
      <c r="L202" s="540"/>
      <c r="M202" s="540"/>
      <c r="N202" s="540"/>
      <c r="O202" s="540"/>
      <c r="P202" s="540"/>
      <c r="Q202" s="540"/>
      <c r="R202" s="540"/>
      <c r="S202" s="540"/>
      <c r="T202" s="540"/>
      <c r="U202" s="540"/>
      <c r="V202" s="540"/>
      <c r="W202" s="540"/>
      <c r="X202" s="540"/>
      <c r="Y202" s="540"/>
      <c r="Z202" s="540"/>
    </row>
    <row r="203" ht="12.75" customHeight="1">
      <c r="A203" s="540"/>
      <c r="B203" s="540"/>
      <c r="C203" s="540"/>
      <c r="D203" s="540"/>
      <c r="E203" s="540"/>
      <c r="F203" s="540"/>
      <c r="G203" s="540"/>
      <c r="H203" s="540"/>
      <c r="I203" s="540"/>
      <c r="J203" s="540"/>
      <c r="K203" s="540"/>
      <c r="L203" s="540"/>
      <c r="M203" s="540"/>
      <c r="N203" s="540"/>
      <c r="O203" s="540"/>
      <c r="P203" s="540"/>
      <c r="Q203" s="540"/>
      <c r="R203" s="540"/>
      <c r="S203" s="540"/>
      <c r="T203" s="540"/>
      <c r="U203" s="540"/>
      <c r="V203" s="540"/>
      <c r="W203" s="540"/>
      <c r="X203" s="540"/>
      <c r="Y203" s="540"/>
      <c r="Z203" s="540"/>
    </row>
    <row r="204" ht="12.75" customHeight="1">
      <c r="A204" s="540"/>
      <c r="B204" s="540"/>
      <c r="C204" s="540"/>
      <c r="D204" s="540"/>
      <c r="E204" s="540"/>
      <c r="F204" s="540"/>
      <c r="G204" s="540"/>
      <c r="H204" s="540"/>
      <c r="I204" s="540"/>
      <c r="J204" s="540"/>
      <c r="K204" s="540"/>
      <c r="L204" s="540"/>
      <c r="M204" s="540"/>
      <c r="N204" s="540"/>
      <c r="O204" s="540"/>
      <c r="P204" s="540"/>
      <c r="Q204" s="540"/>
      <c r="R204" s="540"/>
      <c r="S204" s="540"/>
      <c r="T204" s="540"/>
      <c r="U204" s="540"/>
      <c r="V204" s="540"/>
      <c r="W204" s="540"/>
      <c r="X204" s="540"/>
      <c r="Y204" s="540"/>
      <c r="Z204" s="540"/>
    </row>
    <row r="205" ht="12.75" customHeight="1">
      <c r="A205" s="540"/>
      <c r="B205" s="540"/>
      <c r="C205" s="540"/>
      <c r="D205" s="540"/>
      <c r="E205" s="540"/>
      <c r="F205" s="540"/>
      <c r="G205" s="540"/>
      <c r="H205" s="540"/>
      <c r="I205" s="540"/>
      <c r="J205" s="540"/>
      <c r="K205" s="540"/>
      <c r="L205" s="540"/>
      <c r="M205" s="540"/>
      <c r="N205" s="540"/>
      <c r="O205" s="540"/>
      <c r="P205" s="540"/>
      <c r="Q205" s="540"/>
      <c r="R205" s="540"/>
      <c r="S205" s="540"/>
      <c r="T205" s="540"/>
      <c r="U205" s="540"/>
      <c r="V205" s="540"/>
      <c r="W205" s="540"/>
      <c r="X205" s="540"/>
      <c r="Y205" s="540"/>
      <c r="Z205" s="540"/>
    </row>
    <row r="206" ht="12.75" customHeight="1">
      <c r="A206" s="540"/>
      <c r="B206" s="540"/>
      <c r="C206" s="540"/>
      <c r="D206" s="540"/>
      <c r="E206" s="540"/>
      <c r="F206" s="540"/>
      <c r="G206" s="540"/>
      <c r="H206" s="540"/>
      <c r="I206" s="540"/>
      <c r="J206" s="540"/>
      <c r="K206" s="540"/>
      <c r="L206" s="540"/>
      <c r="M206" s="540"/>
      <c r="N206" s="540"/>
      <c r="O206" s="540"/>
      <c r="P206" s="540"/>
      <c r="Q206" s="540"/>
      <c r="R206" s="540"/>
      <c r="S206" s="540"/>
      <c r="T206" s="540"/>
      <c r="U206" s="540"/>
      <c r="V206" s="540"/>
      <c r="W206" s="540"/>
      <c r="X206" s="540"/>
      <c r="Y206" s="540"/>
      <c r="Z206" s="540"/>
    </row>
    <row r="207" ht="12.75" customHeight="1">
      <c r="A207" s="540"/>
      <c r="B207" s="540"/>
      <c r="C207" s="540"/>
      <c r="D207" s="540"/>
      <c r="E207" s="540"/>
      <c r="F207" s="540"/>
      <c r="G207" s="540"/>
      <c r="H207" s="540"/>
      <c r="I207" s="540"/>
      <c r="J207" s="540"/>
      <c r="K207" s="540"/>
      <c r="L207" s="540"/>
      <c r="M207" s="540"/>
      <c r="N207" s="540"/>
      <c r="O207" s="540"/>
      <c r="P207" s="540"/>
      <c r="Q207" s="540"/>
      <c r="R207" s="540"/>
      <c r="S207" s="540"/>
      <c r="T207" s="540"/>
      <c r="U207" s="540"/>
      <c r="V207" s="540"/>
      <c r="W207" s="540"/>
      <c r="X207" s="540"/>
      <c r="Y207" s="540"/>
      <c r="Z207" s="540"/>
    </row>
    <row r="208" ht="12.75" customHeight="1">
      <c r="A208" s="540"/>
      <c r="B208" s="540"/>
      <c r="C208" s="540"/>
      <c r="D208" s="540"/>
      <c r="E208" s="540"/>
      <c r="F208" s="540"/>
      <c r="G208" s="540"/>
      <c r="H208" s="540"/>
      <c r="I208" s="540"/>
      <c r="J208" s="540"/>
      <c r="K208" s="540"/>
      <c r="L208" s="540"/>
      <c r="M208" s="540"/>
      <c r="N208" s="540"/>
      <c r="O208" s="540"/>
      <c r="P208" s="540"/>
      <c r="Q208" s="540"/>
      <c r="R208" s="540"/>
      <c r="S208" s="540"/>
      <c r="T208" s="540"/>
      <c r="U208" s="540"/>
      <c r="V208" s="540"/>
      <c r="W208" s="540"/>
      <c r="X208" s="540"/>
      <c r="Y208" s="540"/>
      <c r="Z208" s="540"/>
    </row>
    <row r="209" ht="12.75" customHeight="1">
      <c r="A209" s="540"/>
      <c r="B209" s="540"/>
      <c r="C209" s="540"/>
      <c r="D209" s="540"/>
      <c r="E209" s="540"/>
      <c r="F209" s="540"/>
      <c r="G209" s="540"/>
      <c r="H209" s="540"/>
      <c r="I209" s="540"/>
      <c r="J209" s="540"/>
      <c r="K209" s="540"/>
      <c r="L209" s="540"/>
      <c r="M209" s="540"/>
      <c r="N209" s="540"/>
      <c r="O209" s="540"/>
      <c r="P209" s="540"/>
      <c r="Q209" s="540"/>
      <c r="R209" s="540"/>
      <c r="S209" s="540"/>
      <c r="T209" s="540"/>
      <c r="U209" s="540"/>
      <c r="V209" s="540"/>
      <c r="W209" s="540"/>
      <c r="X209" s="540"/>
      <c r="Y209" s="540"/>
      <c r="Z209" s="540"/>
    </row>
    <row r="210" ht="12.75" customHeight="1">
      <c r="A210" s="540"/>
      <c r="B210" s="540"/>
      <c r="C210" s="540"/>
      <c r="D210" s="540"/>
      <c r="E210" s="540"/>
      <c r="F210" s="540"/>
      <c r="G210" s="540"/>
      <c r="H210" s="540"/>
      <c r="I210" s="540"/>
      <c r="J210" s="540"/>
      <c r="K210" s="540"/>
      <c r="L210" s="540"/>
      <c r="M210" s="540"/>
      <c r="N210" s="540"/>
      <c r="O210" s="540"/>
      <c r="P210" s="540"/>
      <c r="Q210" s="540"/>
      <c r="R210" s="540"/>
      <c r="S210" s="540"/>
      <c r="T210" s="540"/>
      <c r="U210" s="540"/>
      <c r="V210" s="540"/>
      <c r="W210" s="540"/>
      <c r="X210" s="540"/>
      <c r="Y210" s="540"/>
      <c r="Z210" s="540"/>
    </row>
    <row r="211" ht="12.75" customHeight="1">
      <c r="A211" s="540"/>
      <c r="B211" s="540"/>
      <c r="C211" s="540"/>
      <c r="D211" s="540"/>
      <c r="E211" s="540"/>
      <c r="F211" s="540"/>
      <c r="G211" s="540"/>
      <c r="H211" s="540"/>
      <c r="I211" s="540"/>
      <c r="J211" s="540"/>
      <c r="K211" s="540"/>
      <c r="L211" s="540"/>
      <c r="M211" s="540"/>
      <c r="N211" s="540"/>
      <c r="O211" s="540"/>
      <c r="P211" s="540"/>
      <c r="Q211" s="540"/>
      <c r="R211" s="540"/>
      <c r="S211" s="540"/>
      <c r="T211" s="540"/>
      <c r="U211" s="540"/>
      <c r="V211" s="540"/>
      <c r="W211" s="540"/>
      <c r="X211" s="540"/>
      <c r="Y211" s="540"/>
      <c r="Z211" s="540"/>
    </row>
    <row r="212" ht="12.75" customHeight="1">
      <c r="A212" s="540"/>
      <c r="B212" s="540"/>
      <c r="C212" s="540"/>
      <c r="D212" s="540"/>
      <c r="E212" s="540"/>
      <c r="F212" s="540"/>
      <c r="G212" s="540"/>
      <c r="H212" s="540"/>
      <c r="I212" s="540"/>
      <c r="J212" s="540"/>
      <c r="K212" s="540"/>
      <c r="L212" s="540"/>
      <c r="M212" s="540"/>
      <c r="N212" s="540"/>
      <c r="O212" s="540"/>
      <c r="P212" s="540"/>
      <c r="Q212" s="540"/>
      <c r="R212" s="540"/>
      <c r="S212" s="540"/>
      <c r="T212" s="540"/>
      <c r="U212" s="540"/>
      <c r="V212" s="540"/>
      <c r="W212" s="540"/>
      <c r="X212" s="540"/>
      <c r="Y212" s="540"/>
      <c r="Z212" s="540"/>
    </row>
    <row r="213" ht="12.75" customHeight="1">
      <c r="A213" s="540"/>
      <c r="B213" s="540"/>
      <c r="C213" s="540"/>
      <c r="D213" s="540"/>
      <c r="E213" s="540"/>
      <c r="F213" s="540"/>
      <c r="G213" s="540"/>
      <c r="H213" s="540"/>
      <c r="I213" s="540"/>
      <c r="J213" s="540"/>
      <c r="K213" s="540"/>
      <c r="L213" s="540"/>
      <c r="M213" s="540"/>
      <c r="N213" s="540"/>
      <c r="O213" s="540"/>
      <c r="P213" s="540"/>
      <c r="Q213" s="540"/>
      <c r="R213" s="540"/>
      <c r="S213" s="540"/>
      <c r="T213" s="540"/>
      <c r="U213" s="540"/>
      <c r="V213" s="540"/>
      <c r="W213" s="540"/>
      <c r="X213" s="540"/>
      <c r="Y213" s="540"/>
      <c r="Z213" s="540"/>
    </row>
    <row r="214" ht="12.75" customHeight="1">
      <c r="A214" s="540"/>
      <c r="B214" s="540"/>
      <c r="C214" s="540"/>
      <c r="D214" s="540"/>
      <c r="E214" s="540"/>
      <c r="F214" s="540"/>
      <c r="G214" s="540"/>
      <c r="H214" s="540"/>
      <c r="I214" s="540"/>
      <c r="J214" s="540"/>
      <c r="K214" s="540"/>
      <c r="L214" s="540"/>
      <c r="M214" s="540"/>
      <c r="N214" s="540"/>
      <c r="O214" s="540"/>
      <c r="P214" s="540"/>
      <c r="Q214" s="540"/>
      <c r="R214" s="540"/>
      <c r="S214" s="540"/>
      <c r="T214" s="540"/>
      <c r="U214" s="540"/>
      <c r="V214" s="540"/>
      <c r="W214" s="540"/>
      <c r="X214" s="540"/>
      <c r="Y214" s="540"/>
      <c r="Z214" s="540"/>
    </row>
    <row r="215" ht="12.75" customHeight="1">
      <c r="A215" s="540"/>
      <c r="B215" s="540"/>
      <c r="C215" s="540"/>
      <c r="D215" s="540"/>
      <c r="E215" s="540"/>
      <c r="F215" s="540"/>
      <c r="G215" s="540"/>
      <c r="H215" s="540"/>
      <c r="I215" s="540"/>
      <c r="J215" s="540"/>
      <c r="K215" s="540"/>
      <c r="L215" s="540"/>
      <c r="M215" s="540"/>
      <c r="N215" s="540"/>
      <c r="O215" s="540"/>
      <c r="P215" s="540"/>
      <c r="Q215" s="540"/>
      <c r="R215" s="540"/>
      <c r="S215" s="540"/>
      <c r="T215" s="540"/>
      <c r="U215" s="540"/>
      <c r="V215" s="540"/>
      <c r="W215" s="540"/>
      <c r="X215" s="540"/>
      <c r="Y215" s="540"/>
      <c r="Z215" s="540"/>
    </row>
    <row r="216" ht="12.75" customHeight="1">
      <c r="A216" s="540"/>
      <c r="B216" s="540"/>
      <c r="C216" s="540"/>
      <c r="D216" s="540"/>
      <c r="E216" s="540"/>
      <c r="F216" s="540"/>
      <c r="G216" s="540"/>
      <c r="H216" s="540"/>
      <c r="I216" s="540"/>
      <c r="J216" s="540"/>
      <c r="K216" s="540"/>
      <c r="L216" s="540"/>
      <c r="M216" s="540"/>
      <c r="N216" s="540"/>
      <c r="O216" s="540"/>
      <c r="P216" s="540"/>
      <c r="Q216" s="540"/>
      <c r="R216" s="540"/>
      <c r="S216" s="540"/>
      <c r="T216" s="540"/>
      <c r="U216" s="540"/>
      <c r="V216" s="540"/>
      <c r="W216" s="540"/>
      <c r="X216" s="540"/>
      <c r="Y216" s="540"/>
      <c r="Z216" s="540"/>
    </row>
    <row r="217" ht="12.75" customHeight="1">
      <c r="A217" s="540"/>
      <c r="B217" s="540"/>
      <c r="C217" s="540"/>
      <c r="D217" s="540"/>
      <c r="E217" s="540"/>
      <c r="F217" s="540"/>
      <c r="G217" s="540"/>
      <c r="H217" s="540"/>
      <c r="I217" s="540"/>
      <c r="J217" s="540"/>
      <c r="K217" s="540"/>
      <c r="L217" s="540"/>
      <c r="M217" s="540"/>
      <c r="N217" s="540"/>
      <c r="O217" s="540"/>
      <c r="P217" s="540"/>
      <c r="Q217" s="540"/>
      <c r="R217" s="540"/>
      <c r="S217" s="540"/>
      <c r="T217" s="540"/>
      <c r="U217" s="540"/>
      <c r="V217" s="540"/>
      <c r="W217" s="540"/>
      <c r="X217" s="540"/>
      <c r="Y217" s="540"/>
      <c r="Z217" s="540"/>
    </row>
    <row r="218" ht="12.75" customHeight="1">
      <c r="A218" s="540"/>
      <c r="B218" s="540"/>
      <c r="C218" s="540"/>
      <c r="D218" s="540"/>
      <c r="E218" s="540"/>
      <c r="F218" s="540"/>
      <c r="G218" s="540"/>
      <c r="H218" s="540"/>
      <c r="I218" s="540"/>
      <c r="J218" s="540"/>
      <c r="K218" s="540"/>
      <c r="L218" s="540"/>
      <c r="M218" s="540"/>
      <c r="N218" s="540"/>
      <c r="O218" s="540"/>
      <c r="P218" s="540"/>
      <c r="Q218" s="540"/>
      <c r="R218" s="540"/>
      <c r="S218" s="540"/>
      <c r="T218" s="540"/>
      <c r="U218" s="540"/>
      <c r="V218" s="540"/>
      <c r="W218" s="540"/>
      <c r="X218" s="540"/>
      <c r="Y218" s="540"/>
      <c r="Z218" s="540"/>
    </row>
    <row r="219" ht="12.75" customHeight="1">
      <c r="A219" s="540"/>
      <c r="B219" s="540"/>
      <c r="C219" s="540"/>
      <c r="D219" s="540"/>
      <c r="E219" s="540"/>
      <c r="F219" s="540"/>
      <c r="G219" s="540"/>
      <c r="H219" s="540"/>
      <c r="I219" s="540"/>
      <c r="J219" s="540"/>
      <c r="K219" s="540"/>
      <c r="L219" s="540"/>
      <c r="M219" s="540"/>
      <c r="N219" s="540"/>
      <c r="O219" s="540"/>
      <c r="P219" s="540"/>
      <c r="Q219" s="540"/>
      <c r="R219" s="540"/>
      <c r="S219" s="540"/>
      <c r="T219" s="540"/>
      <c r="U219" s="540"/>
      <c r="V219" s="540"/>
      <c r="W219" s="540"/>
      <c r="X219" s="540"/>
      <c r="Y219" s="540"/>
      <c r="Z219" s="540"/>
    </row>
    <row r="220" ht="12.75" customHeight="1">
      <c r="A220" s="540"/>
      <c r="B220" s="540"/>
      <c r="C220" s="540"/>
      <c r="D220" s="540"/>
      <c r="E220" s="540"/>
      <c r="F220" s="540"/>
      <c r="G220" s="540"/>
      <c r="H220" s="540"/>
      <c r="I220" s="540"/>
      <c r="J220" s="540"/>
      <c r="K220" s="540"/>
      <c r="L220" s="540"/>
      <c r="M220" s="540"/>
      <c r="N220" s="540"/>
      <c r="O220" s="540"/>
      <c r="P220" s="540"/>
      <c r="Q220" s="540"/>
      <c r="R220" s="540"/>
      <c r="S220" s="540"/>
      <c r="T220" s="540"/>
      <c r="U220" s="540"/>
      <c r="V220" s="540"/>
      <c r="W220" s="540"/>
      <c r="X220" s="540"/>
      <c r="Y220" s="540"/>
      <c r="Z220" s="540"/>
    </row>
    <row r="221" ht="12.75" customHeight="1">
      <c r="A221" s="540"/>
      <c r="B221" s="540"/>
      <c r="C221" s="540"/>
      <c r="D221" s="540"/>
      <c r="E221" s="540"/>
      <c r="F221" s="540"/>
      <c r="G221" s="540"/>
      <c r="H221" s="540"/>
      <c r="I221" s="540"/>
      <c r="J221" s="540"/>
      <c r="K221" s="540"/>
      <c r="L221" s="540"/>
      <c r="M221" s="540"/>
      <c r="N221" s="540"/>
      <c r="O221" s="540"/>
      <c r="P221" s="540"/>
      <c r="Q221" s="540"/>
      <c r="R221" s="540"/>
      <c r="S221" s="540"/>
      <c r="T221" s="540"/>
      <c r="U221" s="540"/>
      <c r="V221" s="540"/>
      <c r="W221" s="540"/>
      <c r="X221" s="540"/>
      <c r="Y221" s="540"/>
      <c r="Z221" s="540"/>
    </row>
    <row r="222" ht="12.75" customHeight="1">
      <c r="A222" s="540"/>
      <c r="B222" s="540"/>
      <c r="C222" s="540"/>
      <c r="D222" s="540"/>
      <c r="E222" s="540"/>
      <c r="F222" s="540"/>
      <c r="G222" s="540"/>
      <c r="H222" s="540"/>
      <c r="I222" s="540"/>
      <c r="J222" s="540"/>
      <c r="K222" s="540"/>
      <c r="L222" s="540"/>
      <c r="M222" s="540"/>
      <c r="N222" s="540"/>
      <c r="O222" s="540"/>
      <c r="P222" s="540"/>
      <c r="Q222" s="540"/>
      <c r="R222" s="540"/>
      <c r="S222" s="540"/>
      <c r="T222" s="540"/>
      <c r="U222" s="540"/>
      <c r="V222" s="540"/>
      <c r="W222" s="540"/>
      <c r="X222" s="540"/>
      <c r="Y222" s="540"/>
      <c r="Z222" s="540"/>
    </row>
    <row r="223" ht="12.75" customHeight="1">
      <c r="A223" s="540"/>
      <c r="B223" s="540"/>
      <c r="C223" s="540"/>
      <c r="D223" s="540"/>
      <c r="E223" s="540"/>
      <c r="F223" s="540"/>
      <c r="G223" s="540"/>
      <c r="H223" s="540"/>
      <c r="I223" s="540"/>
      <c r="J223" s="540"/>
      <c r="K223" s="540"/>
      <c r="L223" s="540"/>
      <c r="M223" s="540"/>
      <c r="N223" s="540"/>
      <c r="O223" s="540"/>
      <c r="P223" s="540"/>
      <c r="Q223" s="540"/>
      <c r="R223" s="540"/>
      <c r="S223" s="540"/>
      <c r="T223" s="540"/>
      <c r="U223" s="540"/>
      <c r="V223" s="540"/>
      <c r="W223" s="540"/>
      <c r="X223" s="540"/>
      <c r="Y223" s="540"/>
      <c r="Z223" s="540"/>
    </row>
    <row r="224" ht="12.75" customHeight="1">
      <c r="A224" s="540"/>
      <c r="B224" s="540"/>
      <c r="C224" s="540"/>
      <c r="D224" s="540"/>
      <c r="E224" s="540"/>
      <c r="F224" s="540"/>
      <c r="G224" s="540"/>
      <c r="H224" s="540"/>
      <c r="I224" s="540"/>
      <c r="J224" s="540"/>
      <c r="K224" s="540"/>
      <c r="L224" s="540"/>
      <c r="M224" s="540"/>
      <c r="N224" s="540"/>
      <c r="O224" s="540"/>
      <c r="P224" s="540"/>
      <c r="Q224" s="540"/>
      <c r="R224" s="540"/>
      <c r="S224" s="540"/>
      <c r="T224" s="540"/>
      <c r="U224" s="540"/>
      <c r="V224" s="540"/>
      <c r="W224" s="540"/>
      <c r="X224" s="540"/>
      <c r="Y224" s="540"/>
      <c r="Z224" s="54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R1"/>
  </mergeCells>
  <printOptions/>
  <pageMargins bottom="0.7480314960629921" footer="0.0" header="0.0" left="0.7086614173228347" right="0.7086614173228347" top="0.7480314960629921"/>
  <pageSetup scale="54"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6.75"/>
    <col customWidth="1" min="3" max="3" width="10.75"/>
    <col customWidth="1" min="4" max="4" width="14.13"/>
    <col customWidth="1" min="5" max="5" width="36.75"/>
    <col customWidth="1" min="6" max="6" width="7.0"/>
    <col customWidth="1" min="7" max="7" width="5.75"/>
    <col customWidth="1" min="8" max="8" width="4.25"/>
    <col customWidth="1" min="9" max="10" width="4.38"/>
    <col customWidth="1" min="11" max="11" width="14.25"/>
    <col customWidth="1" min="12" max="12" width="7.13"/>
    <col customWidth="1" min="13" max="13" width="4.25"/>
    <col customWidth="1" min="14" max="15" width="5.25"/>
    <col customWidth="1" min="16" max="16" width="4.75"/>
    <col customWidth="1" min="17" max="17" width="30.75"/>
    <col customWidth="1" min="18" max="18" width="10.38"/>
    <col customWidth="1" min="19" max="26" width="8.75"/>
  </cols>
  <sheetData>
    <row r="1" ht="12.75" customHeight="1">
      <c r="A1" s="538"/>
      <c r="B1" s="539" t="s">
        <v>1382</v>
      </c>
      <c r="C1" s="231"/>
      <c r="D1" s="231"/>
      <c r="E1" s="231"/>
      <c r="F1" s="231"/>
      <c r="G1" s="231"/>
      <c r="H1" s="231"/>
      <c r="I1" s="231"/>
      <c r="J1" s="231"/>
      <c r="K1" s="231"/>
      <c r="L1" s="231"/>
      <c r="M1" s="231"/>
      <c r="N1" s="231"/>
      <c r="O1" s="231"/>
      <c r="P1" s="231"/>
      <c r="Q1" s="231"/>
      <c r="R1" s="232"/>
      <c r="S1" s="540"/>
      <c r="T1" s="540"/>
      <c r="U1" s="540"/>
      <c r="V1" s="540"/>
      <c r="W1" s="540"/>
      <c r="X1" s="540"/>
      <c r="Y1" s="540"/>
      <c r="Z1" s="540"/>
    </row>
    <row r="2" ht="12.75" customHeight="1">
      <c r="A2" s="576" t="s">
        <v>1540</v>
      </c>
      <c r="B2" s="576" t="s">
        <v>1384</v>
      </c>
      <c r="C2" s="576" t="s">
        <v>1385</v>
      </c>
      <c r="D2" s="576" t="s">
        <v>1386</v>
      </c>
      <c r="E2" s="576" t="s">
        <v>1387</v>
      </c>
      <c r="F2" s="576" t="s">
        <v>23</v>
      </c>
      <c r="G2" s="576" t="s">
        <v>1388</v>
      </c>
      <c r="H2" s="576" t="s">
        <v>1389</v>
      </c>
      <c r="I2" s="576" t="s">
        <v>1390</v>
      </c>
      <c r="J2" s="576" t="s">
        <v>1391</v>
      </c>
      <c r="K2" s="542" t="s">
        <v>1392</v>
      </c>
      <c r="L2" s="542" t="s">
        <v>1393</v>
      </c>
      <c r="M2" s="577" t="s">
        <v>1394</v>
      </c>
      <c r="N2" s="577" t="s">
        <v>1395</v>
      </c>
      <c r="O2" s="577" t="s">
        <v>1396</v>
      </c>
      <c r="P2" s="577" t="s">
        <v>1397</v>
      </c>
      <c r="Q2" s="576" t="s">
        <v>1398</v>
      </c>
      <c r="R2" s="578" t="s">
        <v>1399</v>
      </c>
      <c r="S2" s="540"/>
      <c r="T2" s="540"/>
      <c r="U2" s="540"/>
      <c r="V2" s="540"/>
      <c r="W2" s="540"/>
      <c r="X2" s="540"/>
      <c r="Y2" s="540"/>
      <c r="Z2" s="540"/>
    </row>
    <row r="3" ht="12.75" customHeight="1">
      <c r="A3" s="538"/>
      <c r="B3" s="538"/>
      <c r="C3" s="538"/>
      <c r="D3" s="538"/>
      <c r="E3" s="553"/>
      <c r="F3" s="553"/>
      <c r="G3" s="538"/>
      <c r="H3" s="538"/>
      <c r="I3" s="538"/>
      <c r="J3" s="538"/>
      <c r="K3" s="538"/>
      <c r="L3" s="538"/>
      <c r="M3" s="538"/>
      <c r="N3" s="538"/>
      <c r="O3" s="538"/>
      <c r="P3" s="538"/>
      <c r="Q3" s="553"/>
      <c r="R3" s="579"/>
      <c r="S3" s="540"/>
      <c r="T3" s="540"/>
      <c r="U3" s="540"/>
      <c r="V3" s="540"/>
      <c r="W3" s="540"/>
      <c r="X3" s="540"/>
      <c r="Y3" s="540"/>
      <c r="Z3" s="540"/>
    </row>
    <row r="4" ht="12.75" customHeight="1">
      <c r="A4" s="547"/>
      <c r="B4" s="547"/>
      <c r="C4" s="547"/>
      <c r="D4" s="547"/>
      <c r="E4" s="548"/>
      <c r="F4" s="547"/>
      <c r="G4" s="547"/>
      <c r="H4" s="547"/>
      <c r="I4" s="547"/>
      <c r="J4" s="547"/>
      <c r="K4" s="547"/>
      <c r="L4" s="547"/>
      <c r="M4" s="547"/>
      <c r="N4" s="547"/>
      <c r="O4" s="547"/>
      <c r="P4" s="547"/>
      <c r="Q4" s="573"/>
      <c r="R4" s="580"/>
      <c r="S4" s="540"/>
      <c r="T4" s="540"/>
      <c r="U4" s="540"/>
      <c r="V4" s="540"/>
      <c r="W4" s="540"/>
      <c r="X4" s="540"/>
      <c r="Y4" s="540"/>
      <c r="Z4" s="540"/>
    </row>
    <row r="5" ht="12.75" customHeight="1">
      <c r="A5" s="547">
        <v>1.0</v>
      </c>
      <c r="B5" s="547"/>
      <c r="C5" s="547" t="s">
        <v>1446</v>
      </c>
      <c r="D5" s="415"/>
      <c r="E5" s="581" t="s">
        <v>1541</v>
      </c>
      <c r="F5" s="538">
        <v>1.0</v>
      </c>
      <c r="G5" s="538"/>
      <c r="H5" s="538"/>
      <c r="I5" s="538"/>
      <c r="J5" s="538"/>
      <c r="K5" s="538">
        <v>1.0</v>
      </c>
      <c r="L5" s="538">
        <f>F5*3</f>
        <v>3</v>
      </c>
      <c r="M5" s="538"/>
      <c r="N5" s="538"/>
      <c r="O5" s="538"/>
      <c r="P5" s="538"/>
      <c r="Q5" s="553" t="s">
        <v>1542</v>
      </c>
      <c r="R5" s="579" t="s">
        <v>1543</v>
      </c>
      <c r="S5" s="540"/>
      <c r="T5" s="540"/>
      <c r="U5" s="540"/>
      <c r="V5" s="540"/>
      <c r="W5" s="540"/>
      <c r="X5" s="540"/>
      <c r="Y5" s="540"/>
      <c r="Z5" s="540"/>
    </row>
    <row r="6" ht="12.75" customHeight="1">
      <c r="A6" s="538"/>
      <c r="B6" s="538"/>
      <c r="C6" s="538"/>
      <c r="D6" s="538"/>
      <c r="E6" s="553" t="s">
        <v>1544</v>
      </c>
      <c r="F6" s="538"/>
      <c r="G6" s="538"/>
      <c r="H6" s="538"/>
      <c r="I6" s="538"/>
      <c r="J6" s="538"/>
      <c r="K6" s="538"/>
      <c r="L6" s="538"/>
      <c r="M6" s="538"/>
      <c r="N6" s="538"/>
      <c r="O6" s="538"/>
      <c r="P6" s="538"/>
      <c r="Q6" s="553"/>
      <c r="R6" s="579"/>
      <c r="S6" s="540"/>
      <c r="T6" s="540"/>
      <c r="U6" s="540"/>
      <c r="V6" s="540"/>
      <c r="W6" s="540"/>
      <c r="X6" s="540"/>
      <c r="Y6" s="540"/>
      <c r="Z6" s="540"/>
    </row>
    <row r="7" ht="12.75" customHeight="1">
      <c r="A7" s="538"/>
      <c r="B7" s="538"/>
      <c r="C7" s="538"/>
      <c r="D7" s="538"/>
      <c r="E7" s="553" t="s">
        <v>1545</v>
      </c>
      <c r="F7" s="538"/>
      <c r="G7" s="538"/>
      <c r="H7" s="538"/>
      <c r="I7" s="538"/>
      <c r="J7" s="538"/>
      <c r="K7" s="538"/>
      <c r="L7" s="538"/>
      <c r="M7" s="538"/>
      <c r="N7" s="538"/>
      <c r="O7" s="538"/>
      <c r="P7" s="538"/>
      <c r="Q7" s="553"/>
      <c r="R7" s="579"/>
      <c r="S7" s="540"/>
      <c r="T7" s="540"/>
      <c r="U7" s="540"/>
      <c r="V7" s="540"/>
      <c r="W7" s="540"/>
      <c r="X7" s="540"/>
      <c r="Y7" s="540"/>
      <c r="Z7" s="540"/>
    </row>
    <row r="8" ht="12.75" customHeight="1">
      <c r="A8" s="538"/>
      <c r="B8" s="538"/>
      <c r="C8" s="538"/>
      <c r="D8" s="538"/>
      <c r="E8" s="553" t="s">
        <v>1546</v>
      </c>
      <c r="F8" s="538"/>
      <c r="G8" s="538"/>
      <c r="H8" s="538"/>
      <c r="I8" s="538"/>
      <c r="J8" s="538"/>
      <c r="K8" s="538"/>
      <c r="L8" s="538"/>
      <c r="M8" s="538"/>
      <c r="N8" s="538"/>
      <c r="O8" s="538"/>
      <c r="P8" s="538"/>
      <c r="Q8" s="553"/>
      <c r="R8" s="579"/>
      <c r="S8" s="540"/>
      <c r="T8" s="540"/>
      <c r="U8" s="540"/>
      <c r="V8" s="540"/>
      <c r="W8" s="540"/>
      <c r="X8" s="540"/>
      <c r="Y8" s="540"/>
      <c r="Z8" s="540"/>
    </row>
    <row r="9" ht="12.75" customHeight="1">
      <c r="A9" s="559"/>
      <c r="B9" s="559"/>
      <c r="C9" s="559"/>
      <c r="D9" s="559"/>
      <c r="E9" s="554" t="s">
        <v>1437</v>
      </c>
      <c r="F9" s="559"/>
      <c r="G9" s="560"/>
      <c r="H9" s="560"/>
      <c r="I9" s="560"/>
      <c r="J9" s="560"/>
      <c r="K9" s="559"/>
      <c r="L9" s="559">
        <f>ROUNDUP(SUM(L4:L8)*15%,0)</f>
        <v>1</v>
      </c>
      <c r="M9" s="559"/>
      <c r="N9" s="559"/>
      <c r="O9" s="559"/>
      <c r="P9" s="559"/>
      <c r="Q9" s="561"/>
      <c r="R9" s="582"/>
      <c r="S9" s="540"/>
      <c r="T9" s="540"/>
      <c r="U9" s="540"/>
      <c r="V9" s="540"/>
      <c r="W9" s="540"/>
      <c r="X9" s="540"/>
      <c r="Y9" s="540"/>
      <c r="Z9" s="540"/>
    </row>
    <row r="10" ht="12.75" customHeight="1">
      <c r="A10" s="564"/>
      <c r="B10" s="564"/>
      <c r="C10" s="564"/>
      <c r="D10" s="564"/>
      <c r="E10" s="563" t="s">
        <v>1487</v>
      </c>
      <c r="F10" s="564"/>
      <c r="G10" s="565"/>
      <c r="H10" s="565"/>
      <c r="I10" s="565"/>
      <c r="J10" s="565"/>
      <c r="K10" s="565"/>
      <c r="L10" s="565">
        <f>SUM(L4:L8)+L9</f>
        <v>4</v>
      </c>
      <c r="M10" s="564"/>
      <c r="N10" s="564"/>
      <c r="O10" s="564"/>
      <c r="P10" s="564"/>
      <c r="Q10" s="566"/>
      <c r="R10" s="583"/>
      <c r="S10" s="540"/>
      <c r="T10" s="540"/>
      <c r="U10" s="540"/>
      <c r="V10" s="540"/>
      <c r="W10" s="540"/>
      <c r="X10" s="540"/>
      <c r="Y10" s="540"/>
      <c r="Z10" s="540"/>
    </row>
    <row r="11" ht="12.75" customHeight="1">
      <c r="A11" s="568"/>
      <c r="B11" s="568"/>
      <c r="C11" s="568"/>
      <c r="D11" s="568"/>
      <c r="E11" s="569"/>
      <c r="F11" s="568"/>
      <c r="G11" s="568"/>
      <c r="H11" s="568"/>
      <c r="I11" s="568"/>
      <c r="J11" s="568"/>
      <c r="K11" s="568"/>
      <c r="L11" s="568"/>
      <c r="M11" s="568"/>
      <c r="N11" s="568"/>
      <c r="O11" s="568"/>
      <c r="P11" s="568"/>
      <c r="Q11" s="569"/>
      <c r="R11" s="584"/>
      <c r="S11" s="540"/>
      <c r="T11" s="540"/>
      <c r="U11" s="540"/>
      <c r="V11" s="540"/>
      <c r="W11" s="540"/>
      <c r="X11" s="540"/>
      <c r="Y11" s="540"/>
      <c r="Z11" s="540"/>
    </row>
    <row r="12" ht="12.75" customHeight="1">
      <c r="A12" s="547"/>
      <c r="B12" s="547"/>
      <c r="C12" s="547"/>
      <c r="D12" s="547"/>
      <c r="E12" s="548"/>
      <c r="F12" s="547"/>
      <c r="G12" s="547"/>
      <c r="H12" s="547"/>
      <c r="I12" s="547"/>
      <c r="J12" s="547"/>
      <c r="K12" s="547"/>
      <c r="L12" s="547"/>
      <c r="M12" s="547"/>
      <c r="N12" s="547"/>
      <c r="O12" s="547"/>
      <c r="P12" s="547"/>
      <c r="Q12" s="573"/>
      <c r="R12" s="580"/>
      <c r="S12" s="540"/>
      <c r="T12" s="540"/>
      <c r="U12" s="540"/>
      <c r="V12" s="540"/>
      <c r="W12" s="540"/>
      <c r="X12" s="540"/>
      <c r="Y12" s="540"/>
      <c r="Z12" s="540"/>
    </row>
    <row r="13" ht="12.75" customHeight="1">
      <c r="A13" s="547">
        <v>2.0</v>
      </c>
      <c r="B13" s="547"/>
      <c r="C13" s="547" t="s">
        <v>1446</v>
      </c>
      <c r="D13" s="415"/>
      <c r="E13" s="581" t="s">
        <v>1547</v>
      </c>
      <c r="F13" s="538">
        <v>5.0</v>
      </c>
      <c r="G13" s="538"/>
      <c r="H13" s="538"/>
      <c r="I13" s="538"/>
      <c r="J13" s="538"/>
      <c r="K13" s="538">
        <f>F13</f>
        <v>5</v>
      </c>
      <c r="L13" s="538">
        <f>1*K13</f>
        <v>5</v>
      </c>
      <c r="M13" s="538"/>
      <c r="N13" s="538"/>
      <c r="O13" s="538"/>
      <c r="P13" s="538"/>
      <c r="Q13" s="553" t="s">
        <v>1548</v>
      </c>
      <c r="R13" s="579" t="s">
        <v>1549</v>
      </c>
      <c r="S13" s="540"/>
      <c r="T13" s="540"/>
      <c r="U13" s="540"/>
      <c r="V13" s="540"/>
      <c r="W13" s="540"/>
      <c r="X13" s="540"/>
      <c r="Y13" s="540"/>
      <c r="Z13" s="540"/>
    </row>
    <row r="14" ht="12.75" customHeight="1">
      <c r="A14" s="538"/>
      <c r="B14" s="538"/>
      <c r="C14" s="538"/>
      <c r="D14" s="538"/>
      <c r="E14" s="553" t="s">
        <v>1550</v>
      </c>
      <c r="F14" s="538"/>
      <c r="G14" s="538"/>
      <c r="H14" s="538"/>
      <c r="I14" s="538"/>
      <c r="J14" s="538"/>
      <c r="K14" s="538"/>
      <c r="L14" s="538"/>
      <c r="M14" s="538"/>
      <c r="N14" s="538"/>
      <c r="O14" s="538"/>
      <c r="P14" s="538"/>
      <c r="Q14" s="553"/>
      <c r="R14" s="579"/>
      <c r="S14" s="540"/>
      <c r="T14" s="540"/>
      <c r="U14" s="540"/>
      <c r="V14" s="540"/>
      <c r="W14" s="540"/>
      <c r="X14" s="540"/>
      <c r="Y14" s="540"/>
      <c r="Z14" s="540"/>
    </row>
    <row r="15" ht="12.75" customHeight="1">
      <c r="A15" s="538"/>
      <c r="B15" s="538"/>
      <c r="C15" s="538"/>
      <c r="D15" s="538"/>
      <c r="E15" s="553" t="s">
        <v>1551</v>
      </c>
      <c r="F15" s="538"/>
      <c r="G15" s="538"/>
      <c r="H15" s="538"/>
      <c r="I15" s="538"/>
      <c r="J15" s="538"/>
      <c r="K15" s="538"/>
      <c r="L15" s="538"/>
      <c r="M15" s="538"/>
      <c r="N15" s="538"/>
      <c r="O15" s="538"/>
      <c r="P15" s="538"/>
      <c r="Q15" s="553"/>
      <c r="R15" s="579"/>
      <c r="S15" s="540"/>
      <c r="T15" s="540"/>
      <c r="U15" s="540"/>
      <c r="V15" s="540"/>
      <c r="W15" s="540"/>
      <c r="X15" s="540"/>
      <c r="Y15" s="540"/>
      <c r="Z15" s="540"/>
    </row>
    <row r="16" ht="12.75" customHeight="1">
      <c r="A16" s="538"/>
      <c r="B16" s="538"/>
      <c r="C16" s="538"/>
      <c r="D16" s="538"/>
      <c r="E16" s="553" t="s">
        <v>1552</v>
      </c>
      <c r="F16" s="538"/>
      <c r="G16" s="538"/>
      <c r="H16" s="538"/>
      <c r="I16" s="538"/>
      <c r="J16" s="538"/>
      <c r="K16" s="538"/>
      <c r="L16" s="538"/>
      <c r="M16" s="538"/>
      <c r="N16" s="538"/>
      <c r="O16" s="538"/>
      <c r="P16" s="538"/>
      <c r="Q16" s="553"/>
      <c r="R16" s="579"/>
      <c r="S16" s="540"/>
      <c r="T16" s="540"/>
      <c r="U16" s="540"/>
      <c r="V16" s="540"/>
      <c r="W16" s="540"/>
      <c r="X16" s="540"/>
      <c r="Y16" s="540"/>
      <c r="Z16" s="540"/>
    </row>
    <row r="17" ht="12.75" customHeight="1">
      <c r="A17" s="538"/>
      <c r="B17" s="538"/>
      <c r="C17" s="538"/>
      <c r="D17" s="538"/>
      <c r="E17" s="553" t="s">
        <v>1553</v>
      </c>
      <c r="F17" s="538"/>
      <c r="G17" s="538"/>
      <c r="H17" s="538"/>
      <c r="I17" s="538"/>
      <c r="J17" s="538"/>
      <c r="K17" s="538"/>
      <c r="L17" s="538"/>
      <c r="M17" s="538"/>
      <c r="N17" s="538"/>
      <c r="O17" s="538"/>
      <c r="P17" s="538"/>
      <c r="Q17" s="553"/>
      <c r="R17" s="579"/>
      <c r="S17" s="540"/>
      <c r="T17" s="540"/>
      <c r="U17" s="540"/>
      <c r="V17" s="540"/>
      <c r="W17" s="540"/>
      <c r="X17" s="540"/>
      <c r="Y17" s="540"/>
      <c r="Z17" s="540"/>
    </row>
    <row r="18" ht="12.75" customHeight="1">
      <c r="A18" s="538"/>
      <c r="B18" s="538"/>
      <c r="C18" s="538"/>
      <c r="D18" s="538"/>
      <c r="E18" s="553" t="s">
        <v>1554</v>
      </c>
      <c r="F18" s="538"/>
      <c r="G18" s="538"/>
      <c r="H18" s="538"/>
      <c r="I18" s="538"/>
      <c r="J18" s="538"/>
      <c r="K18" s="538"/>
      <c r="L18" s="538"/>
      <c r="M18" s="538"/>
      <c r="N18" s="538"/>
      <c r="O18" s="538"/>
      <c r="P18" s="538"/>
      <c r="Q18" s="553"/>
      <c r="R18" s="579"/>
      <c r="S18" s="540"/>
      <c r="T18" s="540"/>
      <c r="U18" s="540"/>
      <c r="V18" s="540"/>
      <c r="W18" s="540"/>
      <c r="X18" s="540"/>
      <c r="Y18" s="540"/>
      <c r="Z18" s="540"/>
    </row>
    <row r="19" ht="12.75" customHeight="1">
      <c r="A19" s="559"/>
      <c r="B19" s="559"/>
      <c r="C19" s="559"/>
      <c r="D19" s="559"/>
      <c r="E19" s="554" t="s">
        <v>1437</v>
      </c>
      <c r="F19" s="559"/>
      <c r="G19" s="560"/>
      <c r="H19" s="560"/>
      <c r="I19" s="560"/>
      <c r="J19" s="560"/>
      <c r="K19" s="560"/>
      <c r="L19" s="560">
        <f>ROUNDUP(SUM(L13:L18)*15%,0)</f>
        <v>1</v>
      </c>
      <c r="M19" s="559"/>
      <c r="N19" s="559"/>
      <c r="O19" s="559"/>
      <c r="P19" s="559"/>
      <c r="Q19" s="561"/>
      <c r="R19" s="582"/>
      <c r="S19" s="540"/>
      <c r="T19" s="540"/>
      <c r="U19" s="540"/>
      <c r="V19" s="540"/>
      <c r="W19" s="540"/>
      <c r="X19" s="540"/>
      <c r="Y19" s="540"/>
      <c r="Z19" s="540"/>
    </row>
    <row r="20" ht="12.75" customHeight="1">
      <c r="A20" s="564"/>
      <c r="B20" s="564"/>
      <c r="C20" s="564"/>
      <c r="D20" s="564"/>
      <c r="E20" s="563" t="s">
        <v>1438</v>
      </c>
      <c r="F20" s="564"/>
      <c r="G20" s="565"/>
      <c r="H20" s="565"/>
      <c r="I20" s="565"/>
      <c r="J20" s="565"/>
      <c r="K20" s="565"/>
      <c r="L20" s="565">
        <f>SUM(L13:L18)+L19</f>
        <v>6</v>
      </c>
      <c r="M20" s="564"/>
      <c r="N20" s="564"/>
      <c r="O20" s="564"/>
      <c r="P20" s="564"/>
      <c r="Q20" s="566"/>
      <c r="R20" s="583"/>
      <c r="S20" s="540"/>
      <c r="T20" s="540"/>
      <c r="U20" s="540"/>
      <c r="V20" s="540"/>
      <c r="W20" s="540"/>
      <c r="X20" s="540"/>
      <c r="Y20" s="540"/>
      <c r="Z20" s="540"/>
    </row>
    <row r="21" ht="12.75" customHeight="1">
      <c r="A21" s="568"/>
      <c r="B21" s="568"/>
      <c r="C21" s="568"/>
      <c r="D21" s="568"/>
      <c r="E21" s="574"/>
      <c r="F21" s="568"/>
      <c r="G21" s="568"/>
      <c r="H21" s="568"/>
      <c r="I21" s="568"/>
      <c r="J21" s="568"/>
      <c r="K21" s="568"/>
      <c r="L21" s="568"/>
      <c r="M21" s="568"/>
      <c r="N21" s="568"/>
      <c r="O21" s="568"/>
      <c r="P21" s="568"/>
      <c r="Q21" s="569"/>
      <c r="R21" s="584"/>
      <c r="S21" s="540"/>
      <c r="T21" s="540"/>
      <c r="U21" s="540"/>
      <c r="V21" s="540"/>
      <c r="W21" s="540"/>
      <c r="X21" s="540"/>
      <c r="Y21" s="540"/>
      <c r="Z21" s="540"/>
    </row>
    <row r="22" ht="12.75" customHeight="1">
      <c r="A22" s="568"/>
      <c r="B22" s="568"/>
      <c r="C22" s="568"/>
      <c r="D22" s="568"/>
      <c r="E22" s="574"/>
      <c r="F22" s="568"/>
      <c r="G22" s="568"/>
      <c r="H22" s="568"/>
      <c r="I22" s="568"/>
      <c r="J22" s="568"/>
      <c r="K22" s="568"/>
      <c r="L22" s="568"/>
      <c r="M22" s="568"/>
      <c r="N22" s="568"/>
      <c r="O22" s="568"/>
      <c r="P22" s="568"/>
      <c r="Q22" s="569"/>
      <c r="R22" s="584"/>
      <c r="S22" s="540"/>
      <c r="T22" s="540"/>
      <c r="U22" s="540"/>
      <c r="V22" s="540"/>
      <c r="W22" s="540"/>
      <c r="X22" s="540"/>
      <c r="Y22" s="540"/>
      <c r="Z22" s="540"/>
    </row>
    <row r="23" ht="12.75" customHeight="1">
      <c r="A23" s="547">
        <v>3.0</v>
      </c>
      <c r="B23" s="547"/>
      <c r="C23" s="547" t="s">
        <v>1446</v>
      </c>
      <c r="D23" s="547"/>
      <c r="E23" s="548" t="s">
        <v>1555</v>
      </c>
      <c r="F23" s="547"/>
      <c r="G23" s="547"/>
      <c r="H23" s="547"/>
      <c r="I23" s="547"/>
      <c r="J23" s="547"/>
      <c r="K23" s="547"/>
      <c r="L23" s="547"/>
      <c r="M23" s="547"/>
      <c r="N23" s="547"/>
      <c r="O23" s="547"/>
      <c r="P23" s="547"/>
      <c r="Q23" s="573"/>
      <c r="R23" s="580"/>
      <c r="S23" s="540"/>
      <c r="T23" s="540"/>
      <c r="U23" s="540"/>
      <c r="V23" s="540"/>
      <c r="W23" s="540"/>
      <c r="X23" s="540"/>
      <c r="Y23" s="540"/>
      <c r="Z23" s="540"/>
    </row>
    <row r="24" ht="12.75" customHeight="1">
      <c r="A24" s="538"/>
      <c r="B24" s="538"/>
      <c r="C24" s="538"/>
      <c r="D24" s="538"/>
      <c r="E24" s="554" t="s">
        <v>1474</v>
      </c>
      <c r="F24" s="538"/>
      <c r="G24" s="538"/>
      <c r="H24" s="538"/>
      <c r="I24" s="538"/>
      <c r="J24" s="538"/>
      <c r="K24" s="538"/>
      <c r="L24" s="538"/>
      <c r="M24" s="538"/>
      <c r="N24" s="538"/>
      <c r="O24" s="538"/>
      <c r="P24" s="538"/>
      <c r="Q24" s="553"/>
      <c r="R24" s="579"/>
      <c r="S24" s="540"/>
      <c r="T24" s="540"/>
      <c r="U24" s="540"/>
      <c r="V24" s="540"/>
      <c r="W24" s="540"/>
      <c r="X24" s="540"/>
      <c r="Y24" s="540"/>
      <c r="Z24" s="540"/>
    </row>
    <row r="25" ht="12.75" customHeight="1">
      <c r="A25" s="415"/>
      <c r="B25" s="415"/>
      <c r="C25" s="415"/>
      <c r="D25" s="415"/>
      <c r="E25" s="581" t="s">
        <v>1556</v>
      </c>
      <c r="F25" s="538">
        <v>21.0</v>
      </c>
      <c r="G25" s="538"/>
      <c r="H25" s="538"/>
      <c r="I25" s="538"/>
      <c r="J25" s="538"/>
      <c r="K25" s="538">
        <f>F25</f>
        <v>21</v>
      </c>
      <c r="L25" s="538">
        <f>9*K25</f>
        <v>189</v>
      </c>
      <c r="M25" s="538"/>
      <c r="N25" s="538"/>
      <c r="O25" s="538"/>
      <c r="P25" s="538"/>
      <c r="Q25" s="553" t="s">
        <v>1557</v>
      </c>
      <c r="R25" s="579" t="s">
        <v>1558</v>
      </c>
      <c r="S25" s="540" t="s">
        <v>1559</v>
      </c>
      <c r="T25" s="540"/>
      <c r="U25" s="540"/>
      <c r="V25" s="540"/>
      <c r="W25" s="540"/>
      <c r="X25" s="540"/>
      <c r="Y25" s="540"/>
      <c r="Z25" s="540"/>
    </row>
    <row r="26" ht="12.75" customHeight="1">
      <c r="A26" s="538"/>
      <c r="B26" s="538"/>
      <c r="C26" s="538"/>
      <c r="D26" s="538"/>
      <c r="E26" s="427" t="s">
        <v>1560</v>
      </c>
      <c r="F26" s="538"/>
      <c r="G26" s="538"/>
      <c r="H26" s="538"/>
      <c r="I26" s="538"/>
      <c r="J26" s="538"/>
      <c r="K26" s="538"/>
      <c r="L26" s="538"/>
      <c r="M26" s="538"/>
      <c r="N26" s="538"/>
      <c r="O26" s="538"/>
      <c r="P26" s="538"/>
      <c r="Q26" s="553"/>
      <c r="R26" s="579"/>
      <c r="S26" s="540"/>
      <c r="T26" s="540"/>
      <c r="U26" s="540"/>
      <c r="V26" s="540"/>
      <c r="W26" s="540"/>
      <c r="X26" s="540"/>
      <c r="Y26" s="540"/>
      <c r="Z26" s="540"/>
    </row>
    <row r="27" ht="12.75" customHeight="1">
      <c r="A27" s="538"/>
      <c r="B27" s="538"/>
      <c r="C27" s="538"/>
      <c r="D27" s="538"/>
      <c r="E27" s="427" t="s">
        <v>1561</v>
      </c>
      <c r="F27" s="538"/>
      <c r="G27" s="538"/>
      <c r="H27" s="538"/>
      <c r="I27" s="538"/>
      <c r="J27" s="538"/>
      <c r="K27" s="538"/>
      <c r="L27" s="538"/>
      <c r="M27" s="538"/>
      <c r="N27" s="538"/>
      <c r="O27" s="538"/>
      <c r="P27" s="538"/>
      <c r="Q27" s="553"/>
      <c r="R27" s="579"/>
      <c r="S27" s="540"/>
      <c r="T27" s="540"/>
      <c r="U27" s="540"/>
      <c r="V27" s="540"/>
      <c r="W27" s="540"/>
      <c r="X27" s="540"/>
      <c r="Y27" s="540"/>
      <c r="Z27" s="540"/>
    </row>
    <row r="28" ht="12.75" customHeight="1">
      <c r="A28" s="538"/>
      <c r="B28" s="538"/>
      <c r="C28" s="538"/>
      <c r="D28" s="538"/>
      <c r="E28" s="427" t="s">
        <v>1562</v>
      </c>
      <c r="F28" s="538"/>
      <c r="G28" s="538"/>
      <c r="H28" s="538"/>
      <c r="I28" s="538"/>
      <c r="J28" s="538"/>
      <c r="K28" s="538"/>
      <c r="L28" s="538"/>
      <c r="M28" s="538"/>
      <c r="N28" s="538"/>
      <c r="O28" s="538"/>
      <c r="P28" s="538"/>
      <c r="Q28" s="553"/>
      <c r="R28" s="579"/>
      <c r="S28" s="540"/>
      <c r="T28" s="540"/>
      <c r="U28" s="540"/>
      <c r="V28" s="540"/>
      <c r="W28" s="540"/>
      <c r="X28" s="540"/>
      <c r="Y28" s="540"/>
      <c r="Z28" s="540"/>
    </row>
    <row r="29" ht="12.75" customHeight="1">
      <c r="A29" s="538"/>
      <c r="B29" s="538"/>
      <c r="C29" s="538"/>
      <c r="D29" s="538"/>
      <c r="E29" s="427" t="s">
        <v>1563</v>
      </c>
      <c r="F29" s="538"/>
      <c r="G29" s="538"/>
      <c r="H29" s="538"/>
      <c r="I29" s="538"/>
      <c r="J29" s="538"/>
      <c r="K29" s="538"/>
      <c r="L29" s="538"/>
      <c r="M29" s="538"/>
      <c r="N29" s="538"/>
      <c r="O29" s="538"/>
      <c r="P29" s="538"/>
      <c r="Q29" s="553"/>
      <c r="R29" s="579"/>
      <c r="S29" s="540"/>
      <c r="T29" s="540"/>
      <c r="U29" s="540"/>
      <c r="V29" s="540"/>
      <c r="W29" s="540"/>
      <c r="X29" s="540"/>
      <c r="Y29" s="540"/>
      <c r="Z29" s="540"/>
    </row>
    <row r="30" ht="12.75" customHeight="1">
      <c r="A30" s="538"/>
      <c r="B30" s="538"/>
      <c r="C30" s="538"/>
      <c r="D30" s="538"/>
      <c r="E30" s="427" t="s">
        <v>1564</v>
      </c>
      <c r="F30" s="538"/>
      <c r="G30" s="538"/>
      <c r="H30" s="538"/>
      <c r="I30" s="538"/>
      <c r="J30" s="538"/>
      <c r="K30" s="538"/>
      <c r="L30" s="538"/>
      <c r="M30" s="538"/>
      <c r="N30" s="538"/>
      <c r="O30" s="538"/>
      <c r="P30" s="538"/>
      <c r="Q30" s="553"/>
      <c r="R30" s="579"/>
      <c r="S30" s="540"/>
      <c r="T30" s="540"/>
      <c r="U30" s="540"/>
      <c r="V30" s="540"/>
      <c r="W30" s="540"/>
      <c r="X30" s="540"/>
      <c r="Y30" s="540"/>
      <c r="Z30" s="540"/>
    </row>
    <row r="31" ht="12.75" customHeight="1">
      <c r="A31" s="538"/>
      <c r="B31" s="538"/>
      <c r="C31" s="538"/>
      <c r="D31" s="538"/>
      <c r="E31" s="427" t="s">
        <v>1565</v>
      </c>
      <c r="F31" s="538"/>
      <c r="G31" s="538"/>
      <c r="H31" s="538"/>
      <c r="I31" s="538"/>
      <c r="J31" s="538"/>
      <c r="K31" s="538"/>
      <c r="L31" s="538"/>
      <c r="M31" s="538"/>
      <c r="N31" s="538"/>
      <c r="O31" s="538"/>
      <c r="P31" s="538"/>
      <c r="Q31" s="553"/>
      <c r="R31" s="579"/>
      <c r="S31" s="540"/>
      <c r="T31" s="540"/>
      <c r="U31" s="540"/>
      <c r="V31" s="540"/>
      <c r="W31" s="540"/>
      <c r="X31" s="540"/>
      <c r="Y31" s="540"/>
      <c r="Z31" s="540"/>
    </row>
    <row r="32" ht="12.75" customHeight="1">
      <c r="A32" s="538"/>
      <c r="B32" s="538"/>
      <c r="C32" s="538"/>
      <c r="D32" s="538"/>
      <c r="E32" s="427" t="s">
        <v>1566</v>
      </c>
      <c r="F32" s="538"/>
      <c r="G32" s="538"/>
      <c r="H32" s="538"/>
      <c r="I32" s="538"/>
      <c r="J32" s="538"/>
      <c r="K32" s="538"/>
      <c r="L32" s="538"/>
      <c r="M32" s="538"/>
      <c r="N32" s="538"/>
      <c r="O32" s="538"/>
      <c r="P32" s="538"/>
      <c r="Q32" s="553"/>
      <c r="R32" s="579"/>
      <c r="S32" s="540"/>
      <c r="T32" s="540"/>
      <c r="U32" s="540"/>
      <c r="V32" s="540"/>
      <c r="W32" s="540"/>
      <c r="X32" s="540"/>
      <c r="Y32" s="540"/>
      <c r="Z32" s="540"/>
    </row>
    <row r="33" ht="12.75" customHeight="1">
      <c r="A33" s="538"/>
      <c r="B33" s="538"/>
      <c r="C33" s="538"/>
      <c r="D33" s="538"/>
      <c r="E33" s="427" t="s">
        <v>1567</v>
      </c>
      <c r="F33" s="538"/>
      <c r="G33" s="538"/>
      <c r="H33" s="538"/>
      <c r="I33" s="538"/>
      <c r="J33" s="538"/>
      <c r="K33" s="538"/>
      <c r="L33" s="538"/>
      <c r="M33" s="538"/>
      <c r="N33" s="538"/>
      <c r="O33" s="538"/>
      <c r="P33" s="538"/>
      <c r="Q33" s="553"/>
      <c r="R33" s="579"/>
      <c r="S33" s="540"/>
      <c r="T33" s="540"/>
      <c r="U33" s="540"/>
      <c r="V33" s="540"/>
      <c r="W33" s="540"/>
      <c r="X33" s="540"/>
      <c r="Y33" s="540"/>
      <c r="Z33" s="540"/>
    </row>
    <row r="34" ht="12.75" customHeight="1">
      <c r="A34" s="538"/>
      <c r="B34" s="538"/>
      <c r="C34" s="538"/>
      <c r="D34" s="538"/>
      <c r="E34" s="427" t="s">
        <v>1568</v>
      </c>
      <c r="F34" s="538"/>
      <c r="G34" s="538"/>
      <c r="H34" s="538"/>
      <c r="I34" s="538"/>
      <c r="J34" s="538"/>
      <c r="K34" s="538"/>
      <c r="L34" s="538"/>
      <c r="M34" s="538"/>
      <c r="N34" s="538"/>
      <c r="O34" s="538"/>
      <c r="P34" s="538"/>
      <c r="Q34" s="553"/>
      <c r="R34" s="579"/>
      <c r="S34" s="540"/>
      <c r="T34" s="540"/>
      <c r="U34" s="540"/>
      <c r="V34" s="540"/>
      <c r="W34" s="540"/>
      <c r="X34" s="540"/>
      <c r="Y34" s="540"/>
      <c r="Z34" s="540"/>
    </row>
    <row r="35" ht="12.75" customHeight="1">
      <c r="A35" s="559"/>
      <c r="B35" s="559"/>
      <c r="C35" s="559"/>
      <c r="D35" s="559"/>
      <c r="E35" s="554" t="s">
        <v>1437</v>
      </c>
      <c r="F35" s="559"/>
      <c r="G35" s="560">
        <f t="shared" ref="G35:J35" si="1">ROUNDUP(SUM(G25:G34)*15%,0)</f>
        <v>0</v>
      </c>
      <c r="H35" s="560">
        <f t="shared" si="1"/>
        <v>0</v>
      </c>
      <c r="I35" s="560">
        <f t="shared" si="1"/>
        <v>0</v>
      </c>
      <c r="J35" s="560">
        <f t="shared" si="1"/>
        <v>0</v>
      </c>
      <c r="K35" s="560"/>
      <c r="L35" s="560">
        <f>ROUNDUP(SUM(L25:L34)*15%,0)</f>
        <v>29</v>
      </c>
      <c r="M35" s="559"/>
      <c r="N35" s="559"/>
      <c r="O35" s="559"/>
      <c r="P35" s="559"/>
      <c r="Q35" s="561"/>
      <c r="R35" s="582"/>
      <c r="S35" s="540"/>
      <c r="T35" s="540"/>
      <c r="U35" s="540"/>
      <c r="V35" s="540"/>
      <c r="W35" s="540"/>
      <c r="X35" s="540"/>
      <c r="Y35" s="540"/>
      <c r="Z35" s="540"/>
    </row>
    <row r="36" ht="12.75" customHeight="1">
      <c r="A36" s="564"/>
      <c r="B36" s="564"/>
      <c r="C36" s="564"/>
      <c r="D36" s="564"/>
      <c r="E36" s="563" t="s">
        <v>1438</v>
      </c>
      <c r="F36" s="564"/>
      <c r="G36" s="565">
        <f t="shared" ref="G36:J36" si="2">SUM(G25:G34)+G35</f>
        <v>0</v>
      </c>
      <c r="H36" s="565">
        <f t="shared" si="2"/>
        <v>0</v>
      </c>
      <c r="I36" s="565">
        <f t="shared" si="2"/>
        <v>0</v>
      </c>
      <c r="J36" s="565">
        <f t="shared" si="2"/>
        <v>0</v>
      </c>
      <c r="K36" s="565"/>
      <c r="L36" s="565">
        <f>SUM(L25:L34)+L35</f>
        <v>218</v>
      </c>
      <c r="M36" s="564"/>
      <c r="N36" s="564"/>
      <c r="O36" s="564"/>
      <c r="P36" s="564"/>
      <c r="Q36" s="566"/>
      <c r="R36" s="583"/>
      <c r="S36" s="540"/>
      <c r="T36" s="540"/>
      <c r="U36" s="540"/>
      <c r="V36" s="540"/>
      <c r="W36" s="540"/>
      <c r="X36" s="540"/>
      <c r="Y36" s="540"/>
      <c r="Z36" s="540"/>
    </row>
    <row r="37" ht="12.75" customHeight="1">
      <c r="A37" s="568"/>
      <c r="B37" s="568"/>
      <c r="C37" s="568"/>
      <c r="D37" s="568"/>
      <c r="E37" s="574"/>
      <c r="F37" s="568"/>
      <c r="G37" s="568"/>
      <c r="H37" s="568"/>
      <c r="I37" s="568"/>
      <c r="J37" s="568"/>
      <c r="K37" s="568"/>
      <c r="L37" s="568"/>
      <c r="M37" s="568"/>
      <c r="N37" s="568"/>
      <c r="O37" s="568"/>
      <c r="P37" s="568"/>
      <c r="Q37" s="569"/>
      <c r="R37" s="584"/>
      <c r="S37" s="540"/>
      <c r="T37" s="540"/>
      <c r="U37" s="540"/>
      <c r="V37" s="540"/>
      <c r="W37" s="540"/>
      <c r="X37" s="540"/>
      <c r="Y37" s="540"/>
      <c r="Z37" s="540"/>
    </row>
    <row r="38" ht="12.75" customHeight="1">
      <c r="A38" s="538"/>
      <c r="B38" s="538"/>
      <c r="C38" s="538"/>
      <c r="D38" s="538"/>
      <c r="E38" s="554" t="s">
        <v>1474</v>
      </c>
      <c r="F38" s="538"/>
      <c r="G38" s="538"/>
      <c r="H38" s="538"/>
      <c r="I38" s="538"/>
      <c r="J38" s="538"/>
      <c r="K38" s="538"/>
      <c r="L38" s="538"/>
      <c r="M38" s="538"/>
      <c r="N38" s="538"/>
      <c r="O38" s="538"/>
      <c r="P38" s="538"/>
      <c r="Q38" s="553"/>
      <c r="R38" s="579"/>
      <c r="S38" s="540"/>
      <c r="T38" s="540"/>
      <c r="U38" s="540"/>
      <c r="V38" s="540"/>
      <c r="W38" s="540"/>
      <c r="X38" s="540"/>
      <c r="Y38" s="540"/>
      <c r="Z38" s="540"/>
    </row>
    <row r="39" ht="12.75" customHeight="1">
      <c r="A39" s="547">
        <v>4.0</v>
      </c>
      <c r="B39" s="547"/>
      <c r="C39" s="547" t="s">
        <v>1446</v>
      </c>
      <c r="D39" s="415"/>
      <c r="E39" s="581" t="s">
        <v>1569</v>
      </c>
      <c r="F39" s="538">
        <v>3.0</v>
      </c>
      <c r="G39" s="538"/>
      <c r="H39" s="538"/>
      <c r="I39" s="538"/>
      <c r="J39" s="538"/>
      <c r="K39" s="538">
        <f>F39</f>
        <v>3</v>
      </c>
      <c r="L39" s="538">
        <f>45*K39</f>
        <v>135</v>
      </c>
      <c r="M39" s="538"/>
      <c r="N39" s="538"/>
      <c r="O39" s="538"/>
      <c r="P39" s="538"/>
      <c r="Q39" s="553" t="s">
        <v>1570</v>
      </c>
      <c r="R39" s="579" t="s">
        <v>1571</v>
      </c>
      <c r="S39" s="540"/>
      <c r="T39" s="540"/>
      <c r="U39" s="540"/>
      <c r="V39" s="540"/>
      <c r="W39" s="540"/>
      <c r="X39" s="540"/>
      <c r="Y39" s="540"/>
      <c r="Z39" s="540"/>
    </row>
    <row r="40" ht="12.75" customHeight="1">
      <c r="A40" s="538"/>
      <c r="B40" s="538"/>
      <c r="C40" s="538"/>
      <c r="D40" s="538"/>
      <c r="E40" s="553" t="s">
        <v>1572</v>
      </c>
      <c r="F40" s="538"/>
      <c r="G40" s="538"/>
      <c r="H40" s="538"/>
      <c r="I40" s="538"/>
      <c r="J40" s="538"/>
      <c r="K40" s="538"/>
      <c r="L40" s="538"/>
      <c r="M40" s="538"/>
      <c r="N40" s="538"/>
      <c r="O40" s="538"/>
      <c r="P40" s="538"/>
      <c r="Q40" s="553"/>
      <c r="R40" s="579"/>
      <c r="S40" s="540"/>
      <c r="T40" s="540"/>
      <c r="U40" s="540"/>
      <c r="V40" s="540"/>
      <c r="W40" s="540"/>
      <c r="X40" s="540"/>
      <c r="Y40" s="540"/>
      <c r="Z40" s="540"/>
    </row>
    <row r="41" ht="12.75" customHeight="1">
      <c r="A41" s="538"/>
      <c r="B41" s="538"/>
      <c r="C41" s="538"/>
      <c r="D41" s="538"/>
      <c r="E41" s="553" t="s">
        <v>1573</v>
      </c>
      <c r="F41" s="538"/>
      <c r="G41" s="538"/>
      <c r="H41" s="538"/>
      <c r="I41" s="538"/>
      <c r="J41" s="538"/>
      <c r="K41" s="538"/>
      <c r="L41" s="538"/>
      <c r="M41" s="538"/>
      <c r="N41" s="538"/>
      <c r="O41" s="538"/>
      <c r="P41" s="538"/>
      <c r="Q41" s="553"/>
      <c r="R41" s="579"/>
      <c r="S41" s="540"/>
      <c r="T41" s="540"/>
      <c r="U41" s="540"/>
      <c r="V41" s="540"/>
      <c r="W41" s="540"/>
      <c r="X41" s="540"/>
      <c r="Y41" s="540"/>
      <c r="Z41" s="540"/>
    </row>
    <row r="42" ht="12.75" customHeight="1">
      <c r="A42" s="538"/>
      <c r="B42" s="538"/>
      <c r="C42" s="538"/>
      <c r="D42" s="538"/>
      <c r="E42" s="553" t="s">
        <v>1574</v>
      </c>
      <c r="F42" s="538"/>
      <c r="G42" s="538"/>
      <c r="H42" s="538"/>
      <c r="I42" s="538"/>
      <c r="J42" s="538"/>
      <c r="K42" s="538"/>
      <c r="L42" s="538"/>
      <c r="M42" s="538"/>
      <c r="N42" s="538"/>
      <c r="O42" s="538"/>
      <c r="P42" s="538"/>
      <c r="Q42" s="553"/>
      <c r="R42" s="579"/>
      <c r="S42" s="540"/>
      <c r="T42" s="540"/>
      <c r="U42" s="540"/>
      <c r="V42" s="540"/>
      <c r="W42" s="540"/>
      <c r="X42" s="540"/>
      <c r="Y42" s="540"/>
      <c r="Z42" s="540"/>
    </row>
    <row r="43" ht="12.75" customHeight="1">
      <c r="A43" s="538"/>
      <c r="B43" s="538"/>
      <c r="C43" s="538"/>
      <c r="D43" s="538"/>
      <c r="E43" s="553" t="s">
        <v>1575</v>
      </c>
      <c r="F43" s="538"/>
      <c r="G43" s="538"/>
      <c r="H43" s="538"/>
      <c r="I43" s="538"/>
      <c r="J43" s="538"/>
      <c r="K43" s="538"/>
      <c r="L43" s="538"/>
      <c r="M43" s="538"/>
      <c r="N43" s="538"/>
      <c r="O43" s="538"/>
      <c r="P43" s="538"/>
      <c r="Q43" s="553"/>
      <c r="R43" s="579"/>
      <c r="S43" s="540"/>
      <c r="T43" s="540"/>
      <c r="U43" s="540"/>
      <c r="V43" s="540"/>
      <c r="W43" s="540"/>
      <c r="X43" s="540"/>
      <c r="Y43" s="540"/>
      <c r="Z43" s="540"/>
    </row>
    <row r="44" ht="12.75" customHeight="1">
      <c r="A44" s="538"/>
      <c r="B44" s="538"/>
      <c r="C44" s="538"/>
      <c r="D44" s="538"/>
      <c r="E44" s="553" t="s">
        <v>1576</v>
      </c>
      <c r="F44" s="538"/>
      <c r="G44" s="538"/>
      <c r="H44" s="538"/>
      <c r="I44" s="538"/>
      <c r="J44" s="538"/>
      <c r="K44" s="538"/>
      <c r="L44" s="538"/>
      <c r="M44" s="538"/>
      <c r="N44" s="538"/>
      <c r="O44" s="538"/>
      <c r="P44" s="538"/>
      <c r="Q44" s="553"/>
      <c r="R44" s="579"/>
      <c r="S44" s="540"/>
      <c r="T44" s="540"/>
      <c r="U44" s="540"/>
      <c r="V44" s="540"/>
      <c r="W44" s="540"/>
      <c r="X44" s="540"/>
      <c r="Y44" s="540"/>
      <c r="Z44" s="540"/>
    </row>
    <row r="45" ht="12.75" customHeight="1">
      <c r="A45" s="538"/>
      <c r="B45" s="538"/>
      <c r="C45" s="538"/>
      <c r="D45" s="538"/>
      <c r="E45" s="553" t="s">
        <v>1577</v>
      </c>
      <c r="F45" s="538"/>
      <c r="G45" s="538"/>
      <c r="H45" s="538"/>
      <c r="I45" s="538"/>
      <c r="J45" s="538"/>
      <c r="K45" s="538"/>
      <c r="L45" s="538"/>
      <c r="M45" s="538"/>
      <c r="N45" s="538"/>
      <c r="O45" s="538"/>
      <c r="P45" s="538"/>
      <c r="Q45" s="553"/>
      <c r="R45" s="579"/>
      <c r="S45" s="540"/>
      <c r="T45" s="540"/>
      <c r="U45" s="540"/>
      <c r="V45" s="540"/>
      <c r="W45" s="540"/>
      <c r="X45" s="540"/>
      <c r="Y45" s="540"/>
      <c r="Z45" s="540"/>
    </row>
    <row r="46" ht="12.75" customHeight="1">
      <c r="A46" s="538"/>
      <c r="B46" s="538"/>
      <c r="C46" s="538"/>
      <c r="D46" s="538"/>
      <c r="E46" s="553" t="s">
        <v>1578</v>
      </c>
      <c r="F46" s="538"/>
      <c r="G46" s="538"/>
      <c r="H46" s="538"/>
      <c r="I46" s="538"/>
      <c r="J46" s="538"/>
      <c r="K46" s="538"/>
      <c r="L46" s="538"/>
      <c r="M46" s="538"/>
      <c r="N46" s="538"/>
      <c r="O46" s="538"/>
      <c r="P46" s="538"/>
      <c r="Q46" s="553"/>
      <c r="R46" s="579"/>
      <c r="S46" s="540"/>
      <c r="T46" s="540"/>
      <c r="U46" s="540"/>
      <c r="V46" s="540"/>
      <c r="W46" s="540"/>
      <c r="X46" s="540"/>
      <c r="Y46" s="540"/>
      <c r="Z46" s="540"/>
    </row>
    <row r="47" ht="12.75" customHeight="1">
      <c r="A47" s="538"/>
      <c r="B47" s="538"/>
      <c r="C47" s="538"/>
      <c r="D47" s="538"/>
      <c r="E47" s="553" t="s">
        <v>1579</v>
      </c>
      <c r="F47" s="538"/>
      <c r="G47" s="538"/>
      <c r="H47" s="538"/>
      <c r="I47" s="538"/>
      <c r="J47" s="538"/>
      <c r="K47" s="538"/>
      <c r="L47" s="538"/>
      <c r="M47" s="538"/>
      <c r="N47" s="538"/>
      <c r="O47" s="538"/>
      <c r="P47" s="538"/>
      <c r="Q47" s="553"/>
      <c r="R47" s="579"/>
      <c r="S47" s="540"/>
      <c r="T47" s="540"/>
      <c r="U47" s="540"/>
      <c r="V47" s="540"/>
      <c r="W47" s="540"/>
      <c r="X47" s="540"/>
      <c r="Y47" s="540"/>
      <c r="Z47" s="540"/>
    </row>
    <row r="48" ht="12.75" customHeight="1">
      <c r="A48" s="538"/>
      <c r="B48" s="538"/>
      <c r="C48" s="538"/>
      <c r="D48" s="538"/>
      <c r="E48" s="553" t="s">
        <v>1580</v>
      </c>
      <c r="F48" s="538"/>
      <c r="G48" s="538"/>
      <c r="H48" s="538"/>
      <c r="I48" s="538"/>
      <c r="J48" s="538"/>
      <c r="K48" s="538"/>
      <c r="L48" s="538"/>
      <c r="M48" s="538"/>
      <c r="N48" s="538"/>
      <c r="O48" s="538"/>
      <c r="P48" s="538"/>
      <c r="Q48" s="553"/>
      <c r="R48" s="579"/>
      <c r="S48" s="540"/>
      <c r="T48" s="540"/>
      <c r="U48" s="540"/>
      <c r="V48" s="540"/>
      <c r="W48" s="540"/>
      <c r="X48" s="540"/>
      <c r="Y48" s="540"/>
      <c r="Z48" s="540"/>
    </row>
    <row r="49" ht="12.75" customHeight="1">
      <c r="A49" s="538"/>
      <c r="B49" s="538"/>
      <c r="C49" s="538"/>
      <c r="D49" s="538"/>
      <c r="E49" s="553" t="s">
        <v>1581</v>
      </c>
      <c r="F49" s="538"/>
      <c r="G49" s="538"/>
      <c r="H49" s="538"/>
      <c r="I49" s="538"/>
      <c r="J49" s="538"/>
      <c r="K49" s="538"/>
      <c r="L49" s="538"/>
      <c r="M49" s="538"/>
      <c r="N49" s="538"/>
      <c r="O49" s="538"/>
      <c r="P49" s="538"/>
      <c r="Q49" s="553"/>
      <c r="R49" s="579"/>
      <c r="S49" s="540"/>
      <c r="T49" s="540"/>
      <c r="U49" s="540"/>
      <c r="V49" s="540"/>
      <c r="W49" s="540"/>
      <c r="X49" s="540"/>
      <c r="Y49" s="540"/>
      <c r="Z49" s="540"/>
    </row>
    <row r="50" ht="12.75" customHeight="1">
      <c r="A50" s="538"/>
      <c r="B50" s="538"/>
      <c r="C50" s="538"/>
      <c r="D50" s="538"/>
      <c r="E50" s="553" t="s">
        <v>1582</v>
      </c>
      <c r="F50" s="538"/>
      <c r="G50" s="538"/>
      <c r="H50" s="538"/>
      <c r="I50" s="538"/>
      <c r="J50" s="538"/>
      <c r="K50" s="538"/>
      <c r="L50" s="538"/>
      <c r="M50" s="538"/>
      <c r="N50" s="538"/>
      <c r="O50" s="538"/>
      <c r="P50" s="538"/>
      <c r="Q50" s="553"/>
      <c r="R50" s="579"/>
      <c r="S50" s="540"/>
      <c r="T50" s="540"/>
      <c r="U50" s="540"/>
      <c r="V50" s="540"/>
      <c r="W50" s="540"/>
      <c r="X50" s="540"/>
      <c r="Y50" s="540"/>
      <c r="Z50" s="540"/>
    </row>
    <row r="51" ht="12.75" customHeight="1">
      <c r="A51" s="538"/>
      <c r="B51" s="538"/>
      <c r="C51" s="538"/>
      <c r="D51" s="538"/>
      <c r="E51" s="553" t="s">
        <v>1583</v>
      </c>
      <c r="F51" s="538"/>
      <c r="G51" s="538"/>
      <c r="H51" s="538"/>
      <c r="I51" s="538"/>
      <c r="J51" s="538"/>
      <c r="K51" s="538"/>
      <c r="L51" s="538"/>
      <c r="M51" s="538"/>
      <c r="N51" s="538"/>
      <c r="O51" s="538"/>
      <c r="P51" s="538"/>
      <c r="Q51" s="553"/>
      <c r="R51" s="579"/>
      <c r="S51" s="540"/>
      <c r="T51" s="540"/>
      <c r="U51" s="540"/>
      <c r="V51" s="540"/>
      <c r="W51" s="540"/>
      <c r="X51" s="540"/>
      <c r="Y51" s="540"/>
      <c r="Z51" s="540"/>
    </row>
    <row r="52" ht="12.75" customHeight="1">
      <c r="A52" s="538"/>
      <c r="B52" s="538"/>
      <c r="C52" s="538"/>
      <c r="D52" s="538"/>
      <c r="E52" s="553" t="s">
        <v>1584</v>
      </c>
      <c r="F52" s="538"/>
      <c r="G52" s="538"/>
      <c r="H52" s="538"/>
      <c r="I52" s="538"/>
      <c r="J52" s="538"/>
      <c r="K52" s="538"/>
      <c r="L52" s="538"/>
      <c r="M52" s="538"/>
      <c r="N52" s="538"/>
      <c r="O52" s="538"/>
      <c r="P52" s="538"/>
      <c r="Q52" s="553"/>
      <c r="R52" s="579"/>
      <c r="S52" s="540"/>
      <c r="T52" s="540"/>
      <c r="U52" s="540"/>
      <c r="V52" s="540"/>
      <c r="W52" s="540"/>
      <c r="X52" s="540"/>
      <c r="Y52" s="540"/>
      <c r="Z52" s="540"/>
    </row>
    <row r="53" ht="12.75" customHeight="1">
      <c r="A53" s="538"/>
      <c r="B53" s="538"/>
      <c r="C53" s="538"/>
      <c r="D53" s="538"/>
      <c r="E53" s="553" t="s">
        <v>1585</v>
      </c>
      <c r="F53" s="538"/>
      <c r="G53" s="538"/>
      <c r="H53" s="538"/>
      <c r="I53" s="538"/>
      <c r="J53" s="538"/>
      <c r="K53" s="538"/>
      <c r="L53" s="538"/>
      <c r="M53" s="538"/>
      <c r="N53" s="538"/>
      <c r="O53" s="538"/>
      <c r="P53" s="538"/>
      <c r="Q53" s="553"/>
      <c r="R53" s="579"/>
      <c r="S53" s="540"/>
      <c r="T53" s="540"/>
      <c r="U53" s="540"/>
      <c r="V53" s="540"/>
      <c r="W53" s="540"/>
      <c r="X53" s="540"/>
      <c r="Y53" s="540"/>
      <c r="Z53" s="540"/>
    </row>
    <row r="54" ht="12.75" customHeight="1">
      <c r="A54" s="538"/>
      <c r="B54" s="538"/>
      <c r="C54" s="538"/>
      <c r="D54" s="538"/>
      <c r="E54" s="553" t="s">
        <v>1586</v>
      </c>
      <c r="F54" s="538"/>
      <c r="G54" s="538"/>
      <c r="H54" s="538"/>
      <c r="I54" s="538"/>
      <c r="J54" s="538"/>
      <c r="K54" s="538"/>
      <c r="L54" s="538"/>
      <c r="M54" s="538"/>
      <c r="N54" s="538"/>
      <c r="O54" s="538"/>
      <c r="P54" s="538"/>
      <c r="Q54" s="553"/>
      <c r="R54" s="579"/>
      <c r="S54" s="540"/>
      <c r="T54" s="540"/>
      <c r="U54" s="540"/>
      <c r="V54" s="540"/>
      <c r="W54" s="540"/>
      <c r="X54" s="540"/>
      <c r="Y54" s="540"/>
      <c r="Z54" s="540"/>
    </row>
    <row r="55" ht="12.75" customHeight="1">
      <c r="A55" s="538"/>
      <c r="B55" s="538"/>
      <c r="C55" s="538"/>
      <c r="D55" s="538"/>
      <c r="E55" s="553" t="s">
        <v>1587</v>
      </c>
      <c r="F55" s="538"/>
      <c r="G55" s="538"/>
      <c r="H55" s="538"/>
      <c r="I55" s="538"/>
      <c r="J55" s="538"/>
      <c r="K55" s="538"/>
      <c r="L55" s="538"/>
      <c r="M55" s="538"/>
      <c r="N55" s="538"/>
      <c r="O55" s="538"/>
      <c r="P55" s="538"/>
      <c r="Q55" s="553"/>
      <c r="R55" s="579"/>
      <c r="S55" s="540"/>
      <c r="T55" s="540"/>
      <c r="U55" s="540"/>
      <c r="V55" s="540"/>
      <c r="W55" s="540"/>
      <c r="X55" s="540"/>
      <c r="Y55" s="540"/>
      <c r="Z55" s="540"/>
    </row>
    <row r="56" ht="12.75" customHeight="1">
      <c r="A56" s="538"/>
      <c r="B56" s="538"/>
      <c r="C56" s="538"/>
      <c r="D56" s="538"/>
      <c r="E56" s="553" t="s">
        <v>1588</v>
      </c>
      <c r="F56" s="538"/>
      <c r="G56" s="538"/>
      <c r="H56" s="538"/>
      <c r="I56" s="538"/>
      <c r="J56" s="538"/>
      <c r="K56" s="538"/>
      <c r="L56" s="538"/>
      <c r="M56" s="538"/>
      <c r="N56" s="538"/>
      <c r="O56" s="538"/>
      <c r="P56" s="538"/>
      <c r="Q56" s="553"/>
      <c r="R56" s="579"/>
      <c r="S56" s="540"/>
      <c r="T56" s="540"/>
      <c r="U56" s="540"/>
      <c r="V56" s="540"/>
      <c r="W56" s="540"/>
      <c r="X56" s="540"/>
      <c r="Y56" s="540"/>
      <c r="Z56" s="540"/>
    </row>
    <row r="57" ht="12.75" customHeight="1">
      <c r="A57" s="538"/>
      <c r="B57" s="538"/>
      <c r="C57" s="538"/>
      <c r="D57" s="538"/>
      <c r="E57" s="553" t="s">
        <v>1589</v>
      </c>
      <c r="F57" s="538"/>
      <c r="G57" s="538"/>
      <c r="H57" s="538"/>
      <c r="I57" s="538"/>
      <c r="J57" s="538"/>
      <c r="K57" s="538"/>
      <c r="L57" s="538"/>
      <c r="M57" s="538"/>
      <c r="N57" s="538"/>
      <c r="O57" s="538"/>
      <c r="P57" s="538"/>
      <c r="Q57" s="553"/>
      <c r="R57" s="579"/>
      <c r="S57" s="540"/>
      <c r="T57" s="540"/>
      <c r="U57" s="540"/>
      <c r="V57" s="540"/>
      <c r="W57" s="540"/>
      <c r="X57" s="540"/>
      <c r="Y57" s="540"/>
      <c r="Z57" s="540"/>
    </row>
    <row r="58" ht="12.75" customHeight="1">
      <c r="A58" s="538"/>
      <c r="B58" s="538"/>
      <c r="C58" s="538"/>
      <c r="D58" s="538"/>
      <c r="E58" s="553" t="s">
        <v>1590</v>
      </c>
      <c r="F58" s="538"/>
      <c r="G58" s="538"/>
      <c r="H58" s="538"/>
      <c r="I58" s="538"/>
      <c r="J58" s="538"/>
      <c r="K58" s="538"/>
      <c r="L58" s="538"/>
      <c r="M58" s="538"/>
      <c r="N58" s="538"/>
      <c r="O58" s="538"/>
      <c r="P58" s="538"/>
      <c r="Q58" s="553"/>
      <c r="R58" s="579"/>
      <c r="S58" s="540"/>
      <c r="T58" s="540"/>
      <c r="U58" s="540"/>
      <c r="V58" s="540"/>
      <c r="W58" s="540"/>
      <c r="X58" s="540"/>
      <c r="Y58" s="540"/>
      <c r="Z58" s="540"/>
    </row>
    <row r="59" ht="12.75" customHeight="1">
      <c r="A59" s="538"/>
      <c r="B59" s="538"/>
      <c r="C59" s="538"/>
      <c r="D59" s="538"/>
      <c r="E59" s="553" t="s">
        <v>1591</v>
      </c>
      <c r="F59" s="538"/>
      <c r="G59" s="538"/>
      <c r="H59" s="538"/>
      <c r="I59" s="538"/>
      <c r="J59" s="538"/>
      <c r="K59" s="538"/>
      <c r="L59" s="538"/>
      <c r="M59" s="538"/>
      <c r="N59" s="538"/>
      <c r="O59" s="538"/>
      <c r="P59" s="538"/>
      <c r="Q59" s="553"/>
      <c r="R59" s="579"/>
      <c r="S59" s="540"/>
      <c r="T59" s="540"/>
      <c r="U59" s="540"/>
      <c r="V59" s="540"/>
      <c r="W59" s="540"/>
      <c r="X59" s="540"/>
      <c r="Y59" s="540"/>
      <c r="Z59" s="540"/>
    </row>
    <row r="60" ht="12.75" customHeight="1">
      <c r="A60" s="538"/>
      <c r="B60" s="538"/>
      <c r="C60" s="538"/>
      <c r="D60" s="538"/>
      <c r="E60" s="553" t="s">
        <v>1592</v>
      </c>
      <c r="F60" s="538"/>
      <c r="G60" s="538"/>
      <c r="H60" s="538"/>
      <c r="I60" s="538"/>
      <c r="J60" s="538"/>
      <c r="K60" s="538"/>
      <c r="L60" s="538"/>
      <c r="M60" s="538"/>
      <c r="N60" s="538"/>
      <c r="O60" s="538"/>
      <c r="P60" s="538"/>
      <c r="Q60" s="553"/>
      <c r="R60" s="579"/>
      <c r="S60" s="540"/>
      <c r="T60" s="540"/>
      <c r="U60" s="540"/>
      <c r="V60" s="540"/>
      <c r="W60" s="540"/>
      <c r="X60" s="540"/>
      <c r="Y60" s="540"/>
      <c r="Z60" s="540"/>
    </row>
    <row r="61" ht="12.75" customHeight="1">
      <c r="A61" s="538"/>
      <c r="B61" s="538"/>
      <c r="C61" s="538"/>
      <c r="D61" s="538"/>
      <c r="E61" s="553" t="s">
        <v>1593</v>
      </c>
      <c r="F61" s="538"/>
      <c r="G61" s="538"/>
      <c r="H61" s="538"/>
      <c r="I61" s="538"/>
      <c r="J61" s="538"/>
      <c r="K61" s="538"/>
      <c r="L61" s="538"/>
      <c r="M61" s="538"/>
      <c r="N61" s="538"/>
      <c r="O61" s="538"/>
      <c r="P61" s="538"/>
      <c r="Q61" s="553"/>
      <c r="R61" s="579"/>
      <c r="S61" s="540"/>
      <c r="T61" s="540"/>
      <c r="U61" s="540"/>
      <c r="V61" s="540"/>
      <c r="W61" s="540"/>
      <c r="X61" s="540"/>
      <c r="Y61" s="540"/>
      <c r="Z61" s="540"/>
    </row>
    <row r="62" ht="12.75" customHeight="1">
      <c r="A62" s="538"/>
      <c r="B62" s="538"/>
      <c r="C62" s="538"/>
      <c r="D62" s="538"/>
      <c r="E62" s="553" t="s">
        <v>1563</v>
      </c>
      <c r="F62" s="538"/>
      <c r="G62" s="538"/>
      <c r="H62" s="538"/>
      <c r="I62" s="538"/>
      <c r="J62" s="538"/>
      <c r="K62" s="538"/>
      <c r="L62" s="538"/>
      <c r="M62" s="538"/>
      <c r="N62" s="538"/>
      <c r="O62" s="538"/>
      <c r="P62" s="538"/>
      <c r="Q62" s="553"/>
      <c r="R62" s="579"/>
      <c r="S62" s="540"/>
      <c r="T62" s="540"/>
      <c r="U62" s="540"/>
      <c r="V62" s="540"/>
      <c r="W62" s="540"/>
      <c r="X62" s="540"/>
      <c r="Y62" s="540"/>
      <c r="Z62" s="540"/>
    </row>
    <row r="63" ht="12.75" customHeight="1">
      <c r="A63" s="538"/>
      <c r="B63" s="538"/>
      <c r="C63" s="538"/>
      <c r="D63" s="538"/>
      <c r="E63" s="553" t="s">
        <v>1594</v>
      </c>
      <c r="F63" s="538"/>
      <c r="G63" s="538"/>
      <c r="H63" s="538"/>
      <c r="I63" s="538"/>
      <c r="J63" s="538"/>
      <c r="K63" s="538"/>
      <c r="L63" s="538"/>
      <c r="M63" s="538"/>
      <c r="N63" s="538"/>
      <c r="O63" s="538"/>
      <c r="P63" s="538"/>
      <c r="Q63" s="553"/>
      <c r="R63" s="579"/>
      <c r="S63" s="540"/>
      <c r="T63" s="540"/>
      <c r="U63" s="540"/>
      <c r="V63" s="540"/>
      <c r="W63" s="540"/>
      <c r="X63" s="540"/>
      <c r="Y63" s="540"/>
      <c r="Z63" s="540"/>
    </row>
    <row r="64" ht="12.75" customHeight="1">
      <c r="A64" s="538"/>
      <c r="B64" s="538"/>
      <c r="C64" s="538"/>
      <c r="D64" s="538"/>
      <c r="E64" s="553" t="s">
        <v>1595</v>
      </c>
      <c r="F64" s="538"/>
      <c r="G64" s="538"/>
      <c r="H64" s="538"/>
      <c r="I64" s="538"/>
      <c r="J64" s="538"/>
      <c r="K64" s="538"/>
      <c r="L64" s="538"/>
      <c r="M64" s="538"/>
      <c r="N64" s="538"/>
      <c r="O64" s="538"/>
      <c r="P64" s="538"/>
      <c r="Q64" s="553"/>
      <c r="R64" s="579"/>
      <c r="S64" s="540"/>
      <c r="T64" s="540"/>
      <c r="U64" s="540"/>
      <c r="V64" s="540"/>
      <c r="W64" s="540"/>
      <c r="X64" s="540"/>
      <c r="Y64" s="540"/>
      <c r="Z64" s="540"/>
    </row>
    <row r="65" ht="12.75" customHeight="1">
      <c r="A65" s="538"/>
      <c r="B65" s="538"/>
      <c r="C65" s="538"/>
      <c r="D65" s="538"/>
      <c r="E65" s="553" t="s">
        <v>1596</v>
      </c>
      <c r="F65" s="538"/>
      <c r="G65" s="538"/>
      <c r="H65" s="538"/>
      <c r="I65" s="538"/>
      <c r="J65" s="538"/>
      <c r="K65" s="538"/>
      <c r="L65" s="538"/>
      <c r="M65" s="538"/>
      <c r="N65" s="538"/>
      <c r="O65" s="538"/>
      <c r="P65" s="538"/>
      <c r="Q65" s="553"/>
      <c r="R65" s="579"/>
      <c r="S65" s="540"/>
      <c r="T65" s="540"/>
      <c r="U65" s="540"/>
      <c r="V65" s="540"/>
      <c r="W65" s="540"/>
      <c r="X65" s="540"/>
      <c r="Y65" s="540"/>
      <c r="Z65" s="540"/>
    </row>
    <row r="66" ht="12.75" customHeight="1">
      <c r="A66" s="538"/>
      <c r="B66" s="538"/>
      <c r="C66" s="538"/>
      <c r="D66" s="538"/>
      <c r="E66" s="553" t="s">
        <v>1597</v>
      </c>
      <c r="F66" s="538"/>
      <c r="G66" s="538"/>
      <c r="H66" s="538"/>
      <c r="I66" s="538"/>
      <c r="J66" s="538"/>
      <c r="K66" s="538"/>
      <c r="L66" s="538"/>
      <c r="M66" s="538"/>
      <c r="N66" s="538"/>
      <c r="O66" s="538"/>
      <c r="P66" s="538"/>
      <c r="Q66" s="553"/>
      <c r="R66" s="579"/>
      <c r="S66" s="540"/>
      <c r="T66" s="540"/>
      <c r="U66" s="540"/>
      <c r="V66" s="540"/>
      <c r="W66" s="540"/>
      <c r="X66" s="540"/>
      <c r="Y66" s="540"/>
      <c r="Z66" s="540"/>
    </row>
    <row r="67" ht="12.75" customHeight="1">
      <c r="A67" s="538"/>
      <c r="B67" s="538"/>
      <c r="C67" s="538"/>
      <c r="D67" s="538"/>
      <c r="E67" s="553" t="s">
        <v>1598</v>
      </c>
      <c r="F67" s="538"/>
      <c r="G67" s="538"/>
      <c r="H67" s="538"/>
      <c r="I67" s="538"/>
      <c r="J67" s="538"/>
      <c r="K67" s="538"/>
      <c r="L67" s="538"/>
      <c r="M67" s="538"/>
      <c r="N67" s="538"/>
      <c r="O67" s="538"/>
      <c r="P67" s="538"/>
      <c r="Q67" s="553"/>
      <c r="R67" s="579"/>
      <c r="S67" s="540"/>
      <c r="T67" s="540"/>
      <c r="U67" s="540"/>
      <c r="V67" s="540"/>
      <c r="W67" s="540"/>
      <c r="X67" s="540"/>
      <c r="Y67" s="540"/>
      <c r="Z67" s="540"/>
    </row>
    <row r="68" ht="12.75" customHeight="1">
      <c r="A68" s="538"/>
      <c r="B68" s="538"/>
      <c r="C68" s="538"/>
      <c r="D68" s="538"/>
      <c r="E68" s="553" t="s">
        <v>1599</v>
      </c>
      <c r="F68" s="538"/>
      <c r="G68" s="538"/>
      <c r="H68" s="538"/>
      <c r="I68" s="538"/>
      <c r="J68" s="538"/>
      <c r="K68" s="538"/>
      <c r="L68" s="538"/>
      <c r="M68" s="538"/>
      <c r="N68" s="538"/>
      <c r="O68" s="538"/>
      <c r="P68" s="538"/>
      <c r="Q68" s="553"/>
      <c r="R68" s="579"/>
      <c r="S68" s="540"/>
      <c r="T68" s="540"/>
      <c r="U68" s="540"/>
      <c r="V68" s="540"/>
      <c r="W68" s="540"/>
      <c r="X68" s="540"/>
      <c r="Y68" s="540"/>
      <c r="Z68" s="540"/>
    </row>
    <row r="69" ht="12.75" customHeight="1">
      <c r="A69" s="538"/>
      <c r="B69" s="538"/>
      <c r="C69" s="538"/>
      <c r="D69" s="538"/>
      <c r="E69" s="553" t="s">
        <v>1600</v>
      </c>
      <c r="F69" s="538"/>
      <c r="G69" s="538"/>
      <c r="H69" s="538"/>
      <c r="I69" s="538"/>
      <c r="J69" s="538"/>
      <c r="K69" s="538"/>
      <c r="L69" s="538"/>
      <c r="M69" s="538"/>
      <c r="N69" s="538"/>
      <c r="O69" s="538"/>
      <c r="P69" s="538"/>
      <c r="Q69" s="553"/>
      <c r="R69" s="579"/>
      <c r="S69" s="540"/>
      <c r="T69" s="540"/>
      <c r="U69" s="540"/>
      <c r="V69" s="540"/>
      <c r="W69" s="540"/>
      <c r="X69" s="540"/>
      <c r="Y69" s="540"/>
      <c r="Z69" s="540"/>
    </row>
    <row r="70" ht="12.75" customHeight="1">
      <c r="A70" s="538"/>
      <c r="B70" s="538"/>
      <c r="C70" s="538"/>
      <c r="D70" s="538"/>
      <c r="E70" s="553" t="s">
        <v>1601</v>
      </c>
      <c r="F70" s="538"/>
      <c r="G70" s="538"/>
      <c r="H70" s="538"/>
      <c r="I70" s="538"/>
      <c r="J70" s="538"/>
      <c r="K70" s="538"/>
      <c r="L70" s="538"/>
      <c r="M70" s="538"/>
      <c r="N70" s="538"/>
      <c r="O70" s="538"/>
      <c r="P70" s="538"/>
      <c r="Q70" s="553"/>
      <c r="R70" s="579"/>
      <c r="S70" s="540"/>
      <c r="T70" s="540"/>
      <c r="U70" s="540"/>
      <c r="V70" s="540"/>
      <c r="W70" s="540"/>
      <c r="X70" s="540"/>
      <c r="Y70" s="540"/>
      <c r="Z70" s="540"/>
    </row>
    <row r="71" ht="12.75" customHeight="1">
      <c r="A71" s="538"/>
      <c r="B71" s="538"/>
      <c r="C71" s="538"/>
      <c r="D71" s="538"/>
      <c r="E71" s="553" t="s">
        <v>1602</v>
      </c>
      <c r="F71" s="538"/>
      <c r="G71" s="538"/>
      <c r="H71" s="538"/>
      <c r="I71" s="538"/>
      <c r="J71" s="538"/>
      <c r="K71" s="538"/>
      <c r="L71" s="538"/>
      <c r="M71" s="538"/>
      <c r="N71" s="538"/>
      <c r="O71" s="538"/>
      <c r="P71" s="538"/>
      <c r="Q71" s="553"/>
      <c r="R71" s="579"/>
      <c r="S71" s="540"/>
      <c r="T71" s="540"/>
      <c r="U71" s="540"/>
      <c r="V71" s="540"/>
      <c r="W71" s="540"/>
      <c r="X71" s="540"/>
      <c r="Y71" s="540"/>
      <c r="Z71" s="540"/>
    </row>
    <row r="72" ht="12.75" customHeight="1">
      <c r="A72" s="538"/>
      <c r="B72" s="538"/>
      <c r="C72" s="538"/>
      <c r="D72" s="538"/>
      <c r="E72" s="553" t="s">
        <v>1603</v>
      </c>
      <c r="F72" s="538"/>
      <c r="G72" s="538"/>
      <c r="H72" s="538"/>
      <c r="I72" s="538"/>
      <c r="J72" s="538"/>
      <c r="K72" s="538"/>
      <c r="L72" s="538"/>
      <c r="M72" s="538"/>
      <c r="N72" s="538"/>
      <c r="O72" s="538"/>
      <c r="P72" s="538"/>
      <c r="Q72" s="553"/>
      <c r="R72" s="579"/>
      <c r="S72" s="540"/>
      <c r="T72" s="540"/>
      <c r="U72" s="540"/>
      <c r="V72" s="540"/>
      <c r="W72" s="540"/>
      <c r="X72" s="540"/>
      <c r="Y72" s="540"/>
      <c r="Z72" s="540"/>
    </row>
    <row r="73" ht="12.75" customHeight="1">
      <c r="A73" s="538"/>
      <c r="B73" s="538"/>
      <c r="C73" s="538"/>
      <c r="D73" s="538"/>
      <c r="E73" s="553" t="s">
        <v>1604</v>
      </c>
      <c r="F73" s="538"/>
      <c r="G73" s="538"/>
      <c r="H73" s="538"/>
      <c r="I73" s="538"/>
      <c r="J73" s="538"/>
      <c r="K73" s="538"/>
      <c r="L73" s="538"/>
      <c r="M73" s="538"/>
      <c r="N73" s="538"/>
      <c r="O73" s="538"/>
      <c r="P73" s="538"/>
      <c r="Q73" s="553"/>
      <c r="R73" s="579"/>
      <c r="S73" s="540"/>
      <c r="T73" s="540"/>
      <c r="U73" s="540"/>
      <c r="V73" s="540"/>
      <c r="W73" s="540"/>
      <c r="X73" s="540"/>
      <c r="Y73" s="540"/>
      <c r="Z73" s="540"/>
    </row>
    <row r="74" ht="12.75" customHeight="1">
      <c r="A74" s="538"/>
      <c r="B74" s="538"/>
      <c r="C74" s="538"/>
      <c r="D74" s="538"/>
      <c r="E74" s="553" t="s">
        <v>1605</v>
      </c>
      <c r="F74" s="538"/>
      <c r="G74" s="538"/>
      <c r="H74" s="538"/>
      <c r="I74" s="538"/>
      <c r="J74" s="538"/>
      <c r="K74" s="538"/>
      <c r="L74" s="538"/>
      <c r="M74" s="538"/>
      <c r="N74" s="538"/>
      <c r="O74" s="538"/>
      <c r="P74" s="538"/>
      <c r="Q74" s="553"/>
      <c r="R74" s="579"/>
      <c r="S74" s="540"/>
      <c r="T74" s="540"/>
      <c r="U74" s="540"/>
      <c r="V74" s="540"/>
      <c r="W74" s="540"/>
      <c r="X74" s="540"/>
      <c r="Y74" s="540"/>
      <c r="Z74" s="540"/>
    </row>
    <row r="75" ht="12.75" customHeight="1">
      <c r="A75" s="538"/>
      <c r="B75" s="538"/>
      <c r="C75" s="538"/>
      <c r="D75" s="538"/>
      <c r="E75" s="553" t="s">
        <v>1606</v>
      </c>
      <c r="F75" s="538"/>
      <c r="G75" s="538"/>
      <c r="H75" s="538"/>
      <c r="I75" s="538"/>
      <c r="J75" s="538"/>
      <c r="K75" s="538"/>
      <c r="L75" s="538"/>
      <c r="M75" s="538"/>
      <c r="N75" s="538"/>
      <c r="O75" s="538"/>
      <c r="P75" s="538"/>
      <c r="Q75" s="553"/>
      <c r="R75" s="579"/>
      <c r="S75" s="540"/>
      <c r="T75" s="540"/>
      <c r="U75" s="540"/>
      <c r="V75" s="540"/>
      <c r="W75" s="540"/>
      <c r="X75" s="540"/>
      <c r="Y75" s="540"/>
      <c r="Z75" s="540"/>
    </row>
    <row r="76" ht="12.75" customHeight="1">
      <c r="A76" s="538"/>
      <c r="B76" s="538"/>
      <c r="C76" s="538"/>
      <c r="D76" s="538"/>
      <c r="E76" s="553" t="s">
        <v>1607</v>
      </c>
      <c r="F76" s="538"/>
      <c r="G76" s="538"/>
      <c r="H76" s="538"/>
      <c r="I76" s="538"/>
      <c r="J76" s="538"/>
      <c r="K76" s="538"/>
      <c r="L76" s="538"/>
      <c r="M76" s="538"/>
      <c r="N76" s="538"/>
      <c r="O76" s="538"/>
      <c r="P76" s="538"/>
      <c r="Q76" s="553"/>
      <c r="R76" s="579"/>
      <c r="S76" s="540"/>
      <c r="T76" s="540"/>
      <c r="U76" s="540"/>
      <c r="V76" s="540"/>
      <c r="W76" s="540"/>
      <c r="X76" s="540"/>
      <c r="Y76" s="540"/>
      <c r="Z76" s="540"/>
    </row>
    <row r="77" ht="12.75" customHeight="1">
      <c r="A77" s="538"/>
      <c r="B77" s="538"/>
      <c r="C77" s="538"/>
      <c r="D77" s="538"/>
      <c r="E77" s="553" t="s">
        <v>1608</v>
      </c>
      <c r="F77" s="538"/>
      <c r="G77" s="538"/>
      <c r="H77" s="538"/>
      <c r="I77" s="538"/>
      <c r="J77" s="538"/>
      <c r="K77" s="538"/>
      <c r="L77" s="538"/>
      <c r="M77" s="538"/>
      <c r="N77" s="538"/>
      <c r="O77" s="538"/>
      <c r="P77" s="538"/>
      <c r="Q77" s="553"/>
      <c r="R77" s="579"/>
      <c r="S77" s="540"/>
      <c r="T77" s="540"/>
      <c r="U77" s="540"/>
      <c r="V77" s="540"/>
      <c r="W77" s="540"/>
      <c r="X77" s="540"/>
      <c r="Y77" s="540"/>
      <c r="Z77" s="540"/>
    </row>
    <row r="78" ht="12.75" customHeight="1">
      <c r="A78" s="538"/>
      <c r="B78" s="538"/>
      <c r="C78" s="538"/>
      <c r="D78" s="538"/>
      <c r="E78" s="553" t="s">
        <v>1609</v>
      </c>
      <c r="F78" s="538"/>
      <c r="G78" s="538"/>
      <c r="H78" s="538"/>
      <c r="I78" s="538"/>
      <c r="J78" s="538"/>
      <c r="K78" s="538"/>
      <c r="L78" s="538"/>
      <c r="M78" s="538"/>
      <c r="N78" s="538"/>
      <c r="O78" s="538"/>
      <c r="P78" s="538"/>
      <c r="Q78" s="553"/>
      <c r="R78" s="579"/>
      <c r="S78" s="540"/>
      <c r="T78" s="540"/>
      <c r="U78" s="540"/>
      <c r="V78" s="540"/>
      <c r="W78" s="540"/>
      <c r="X78" s="540"/>
      <c r="Y78" s="540"/>
      <c r="Z78" s="540"/>
    </row>
    <row r="79" ht="12.75" customHeight="1">
      <c r="A79" s="538"/>
      <c r="B79" s="538"/>
      <c r="C79" s="538"/>
      <c r="D79" s="538"/>
      <c r="E79" s="553" t="s">
        <v>1610</v>
      </c>
      <c r="F79" s="538"/>
      <c r="G79" s="538"/>
      <c r="H79" s="538"/>
      <c r="I79" s="538"/>
      <c r="J79" s="538"/>
      <c r="K79" s="538"/>
      <c r="L79" s="538"/>
      <c r="M79" s="538"/>
      <c r="N79" s="538"/>
      <c r="O79" s="538"/>
      <c r="P79" s="538"/>
      <c r="Q79" s="553"/>
      <c r="R79" s="579"/>
      <c r="S79" s="540"/>
      <c r="T79" s="540"/>
      <c r="U79" s="540"/>
      <c r="V79" s="540"/>
      <c r="W79" s="540"/>
      <c r="X79" s="540"/>
      <c r="Y79" s="540"/>
      <c r="Z79" s="540"/>
    </row>
    <row r="80" ht="12.75" customHeight="1">
      <c r="A80" s="538"/>
      <c r="B80" s="538"/>
      <c r="C80" s="538"/>
      <c r="D80" s="538"/>
      <c r="E80" s="553" t="s">
        <v>1611</v>
      </c>
      <c r="F80" s="538"/>
      <c r="G80" s="538"/>
      <c r="H80" s="538"/>
      <c r="I80" s="538"/>
      <c r="J80" s="538"/>
      <c r="K80" s="538"/>
      <c r="L80" s="538"/>
      <c r="M80" s="538"/>
      <c r="N80" s="538"/>
      <c r="O80" s="538"/>
      <c r="P80" s="538"/>
      <c r="Q80" s="553"/>
      <c r="R80" s="579"/>
      <c r="S80" s="540"/>
      <c r="T80" s="540"/>
      <c r="U80" s="540"/>
      <c r="V80" s="540"/>
      <c r="W80" s="540"/>
      <c r="X80" s="540"/>
      <c r="Y80" s="540"/>
      <c r="Z80" s="540"/>
    </row>
    <row r="81" ht="12.75" customHeight="1">
      <c r="A81" s="538"/>
      <c r="B81" s="538"/>
      <c r="C81" s="538"/>
      <c r="D81" s="538"/>
      <c r="E81" s="553" t="s">
        <v>1612</v>
      </c>
      <c r="F81" s="538"/>
      <c r="G81" s="538"/>
      <c r="H81" s="538"/>
      <c r="I81" s="538"/>
      <c r="J81" s="538"/>
      <c r="K81" s="538"/>
      <c r="L81" s="538"/>
      <c r="M81" s="538"/>
      <c r="N81" s="538"/>
      <c r="O81" s="538"/>
      <c r="P81" s="538"/>
      <c r="Q81" s="553"/>
      <c r="R81" s="579"/>
      <c r="S81" s="540"/>
      <c r="T81" s="540"/>
      <c r="U81" s="540"/>
      <c r="V81" s="540"/>
      <c r="W81" s="540"/>
      <c r="X81" s="540"/>
      <c r="Y81" s="540"/>
      <c r="Z81" s="540"/>
    </row>
    <row r="82" ht="12.75" customHeight="1">
      <c r="A82" s="538"/>
      <c r="B82" s="538"/>
      <c r="C82" s="538"/>
      <c r="D82" s="538"/>
      <c r="E82" s="553" t="s">
        <v>1613</v>
      </c>
      <c r="F82" s="538"/>
      <c r="G82" s="538"/>
      <c r="H82" s="538"/>
      <c r="I82" s="538"/>
      <c r="J82" s="538"/>
      <c r="K82" s="538"/>
      <c r="L82" s="538"/>
      <c r="M82" s="538"/>
      <c r="N82" s="538"/>
      <c r="O82" s="538"/>
      <c r="P82" s="538"/>
      <c r="Q82" s="553"/>
      <c r="R82" s="579"/>
      <c r="S82" s="540"/>
      <c r="T82" s="540"/>
      <c r="U82" s="540"/>
      <c r="V82" s="540"/>
      <c r="W82" s="540"/>
      <c r="X82" s="540"/>
      <c r="Y82" s="540"/>
      <c r="Z82" s="540"/>
    </row>
    <row r="83" ht="12.75" customHeight="1">
      <c r="A83" s="538"/>
      <c r="B83" s="538"/>
      <c r="C83" s="538"/>
      <c r="D83" s="538"/>
      <c r="E83" s="553" t="s">
        <v>1614</v>
      </c>
      <c r="F83" s="538"/>
      <c r="G83" s="538"/>
      <c r="H83" s="538"/>
      <c r="I83" s="538"/>
      <c r="J83" s="538"/>
      <c r="K83" s="538"/>
      <c r="L83" s="538"/>
      <c r="M83" s="538"/>
      <c r="N83" s="538"/>
      <c r="O83" s="538"/>
      <c r="P83" s="538"/>
      <c r="Q83" s="553"/>
      <c r="R83" s="579"/>
      <c r="S83" s="540"/>
      <c r="T83" s="540"/>
      <c r="U83" s="540"/>
      <c r="V83" s="540"/>
      <c r="W83" s="540"/>
      <c r="X83" s="540"/>
      <c r="Y83" s="540"/>
      <c r="Z83" s="540"/>
    </row>
    <row r="84" ht="12.75" customHeight="1">
      <c r="A84" s="538"/>
      <c r="B84" s="538"/>
      <c r="C84" s="538"/>
      <c r="D84" s="538"/>
      <c r="E84" s="553" t="s">
        <v>1615</v>
      </c>
      <c r="F84" s="538"/>
      <c r="G84" s="538"/>
      <c r="H84" s="538"/>
      <c r="I84" s="538"/>
      <c r="J84" s="538"/>
      <c r="K84" s="538"/>
      <c r="L84" s="538"/>
      <c r="M84" s="538"/>
      <c r="N84" s="538"/>
      <c r="O84" s="538"/>
      <c r="P84" s="538"/>
      <c r="Q84" s="553"/>
      <c r="R84" s="579"/>
      <c r="S84" s="540"/>
      <c r="T84" s="540"/>
      <c r="U84" s="540"/>
      <c r="V84" s="540"/>
      <c r="W84" s="540"/>
      <c r="X84" s="540"/>
      <c r="Y84" s="540"/>
      <c r="Z84" s="540"/>
    </row>
    <row r="85" ht="12.75" customHeight="1">
      <c r="A85" s="559"/>
      <c r="B85" s="559"/>
      <c r="C85" s="559"/>
      <c r="D85" s="559"/>
      <c r="E85" s="554" t="s">
        <v>1437</v>
      </c>
      <c r="F85" s="559"/>
      <c r="G85" s="560"/>
      <c r="H85" s="560"/>
      <c r="I85" s="560"/>
      <c r="J85" s="560"/>
      <c r="K85" s="560"/>
      <c r="L85" s="560">
        <f>ROUNDUP(SUM(L39:L84)*15%,0)</f>
        <v>21</v>
      </c>
      <c r="M85" s="559"/>
      <c r="N85" s="559"/>
      <c r="O85" s="559"/>
      <c r="P85" s="559"/>
      <c r="Q85" s="561"/>
      <c r="R85" s="582"/>
      <c r="S85" s="540"/>
      <c r="T85" s="540"/>
      <c r="U85" s="540"/>
      <c r="V85" s="540"/>
      <c r="W85" s="540"/>
      <c r="X85" s="540"/>
      <c r="Y85" s="540"/>
      <c r="Z85" s="540"/>
    </row>
    <row r="86" ht="12.75" customHeight="1">
      <c r="A86" s="559"/>
      <c r="B86" s="559"/>
      <c r="C86" s="559"/>
      <c r="D86" s="559"/>
      <c r="E86" s="563" t="s">
        <v>1438</v>
      </c>
      <c r="F86" s="564"/>
      <c r="G86" s="565"/>
      <c r="H86" s="565"/>
      <c r="I86" s="565"/>
      <c r="J86" s="565"/>
      <c r="K86" s="565"/>
      <c r="L86" s="565">
        <f>L85+SUM(L39:L84)</f>
        <v>156</v>
      </c>
      <c r="M86" s="559"/>
      <c r="N86" s="559"/>
      <c r="O86" s="559"/>
      <c r="P86" s="559"/>
      <c r="Q86" s="561"/>
      <c r="R86" s="582"/>
      <c r="S86" s="540"/>
      <c r="T86" s="540"/>
      <c r="U86" s="540"/>
      <c r="V86" s="540"/>
      <c r="W86" s="540"/>
      <c r="X86" s="540"/>
      <c r="Y86" s="540"/>
      <c r="Z86" s="540"/>
    </row>
    <row r="87" ht="12.75" customHeight="1">
      <c r="A87" s="547">
        <v>5.0</v>
      </c>
      <c r="B87" s="547"/>
      <c r="C87" s="547" t="s">
        <v>1446</v>
      </c>
      <c r="D87" s="427"/>
      <c r="E87" s="581" t="s">
        <v>1616</v>
      </c>
      <c r="F87" s="538">
        <v>5.0</v>
      </c>
      <c r="G87" s="538"/>
      <c r="H87" s="538"/>
      <c r="I87" s="538"/>
      <c r="J87" s="538"/>
      <c r="K87" s="538">
        <f>F87</f>
        <v>5</v>
      </c>
      <c r="L87" s="538">
        <f>K87*1</f>
        <v>5</v>
      </c>
      <c r="M87" s="538"/>
      <c r="N87" s="538"/>
      <c r="O87" s="538"/>
      <c r="P87" s="538"/>
      <c r="Q87" s="553" t="s">
        <v>1617</v>
      </c>
      <c r="R87" s="585"/>
      <c r="S87" s="540"/>
      <c r="T87" s="540"/>
      <c r="U87" s="540"/>
      <c r="V87" s="540"/>
      <c r="W87" s="540"/>
      <c r="X87" s="540"/>
      <c r="Y87" s="540"/>
      <c r="Z87" s="540"/>
    </row>
    <row r="88" ht="12.75" customHeight="1">
      <c r="A88" s="427"/>
      <c r="B88" s="427"/>
      <c r="C88" s="427"/>
      <c r="D88" s="427"/>
      <c r="E88" s="553" t="s">
        <v>1618</v>
      </c>
      <c r="F88" s="538"/>
      <c r="G88" s="538"/>
      <c r="H88" s="538"/>
      <c r="I88" s="538"/>
      <c r="J88" s="538"/>
      <c r="K88" s="538"/>
      <c r="L88" s="538"/>
      <c r="M88" s="538"/>
      <c r="N88" s="538"/>
      <c r="O88" s="538"/>
      <c r="P88" s="538"/>
      <c r="Q88" s="553"/>
      <c r="R88" s="585"/>
      <c r="S88" s="540"/>
      <c r="T88" s="540"/>
      <c r="U88" s="540"/>
      <c r="V88" s="540"/>
      <c r="W88" s="540"/>
      <c r="X88" s="540"/>
      <c r="Y88" s="540"/>
      <c r="Z88" s="540"/>
    </row>
    <row r="89" ht="12.75" customHeight="1">
      <c r="A89" s="427"/>
      <c r="B89" s="427"/>
      <c r="C89" s="427"/>
      <c r="D89" s="427"/>
      <c r="E89" s="553" t="s">
        <v>1619</v>
      </c>
      <c r="F89" s="538"/>
      <c r="G89" s="538"/>
      <c r="H89" s="538"/>
      <c r="I89" s="538"/>
      <c r="J89" s="538"/>
      <c r="K89" s="538"/>
      <c r="L89" s="538"/>
      <c r="M89" s="538"/>
      <c r="N89" s="538"/>
      <c r="O89" s="538"/>
      <c r="P89" s="538"/>
      <c r="Q89" s="553"/>
      <c r="R89" s="585"/>
      <c r="S89" s="540"/>
      <c r="T89" s="540"/>
      <c r="U89" s="540"/>
      <c r="V89" s="540"/>
      <c r="W89" s="540"/>
      <c r="X89" s="540"/>
      <c r="Y89" s="540"/>
      <c r="Z89" s="540"/>
    </row>
    <row r="90" ht="12.75" customHeight="1">
      <c r="A90" s="427"/>
      <c r="B90" s="427"/>
      <c r="C90" s="427"/>
      <c r="D90" s="427"/>
      <c r="E90" s="553" t="s">
        <v>1620</v>
      </c>
      <c r="F90" s="538"/>
      <c r="G90" s="538"/>
      <c r="H90" s="538"/>
      <c r="I90" s="538"/>
      <c r="J90" s="538"/>
      <c r="K90" s="538"/>
      <c r="L90" s="538"/>
      <c r="M90" s="538"/>
      <c r="N90" s="538"/>
      <c r="O90" s="538"/>
      <c r="P90" s="538"/>
      <c r="Q90" s="553"/>
      <c r="R90" s="585"/>
      <c r="S90" s="540"/>
      <c r="T90" s="540"/>
      <c r="U90" s="540"/>
      <c r="V90" s="540"/>
      <c r="W90" s="540"/>
      <c r="X90" s="540"/>
      <c r="Y90" s="540"/>
      <c r="Z90" s="540"/>
    </row>
    <row r="91" ht="12.75" customHeight="1">
      <c r="A91" s="427"/>
      <c r="B91" s="427"/>
      <c r="C91" s="427"/>
      <c r="D91" s="427"/>
      <c r="E91" s="553" t="s">
        <v>1621</v>
      </c>
      <c r="F91" s="538"/>
      <c r="G91" s="538"/>
      <c r="H91" s="538"/>
      <c r="I91" s="538"/>
      <c r="J91" s="538"/>
      <c r="K91" s="538"/>
      <c r="L91" s="538"/>
      <c r="M91" s="538"/>
      <c r="N91" s="538"/>
      <c r="O91" s="538"/>
      <c r="P91" s="538"/>
      <c r="Q91" s="553"/>
      <c r="R91" s="585"/>
      <c r="S91" s="540"/>
      <c r="T91" s="540"/>
      <c r="U91" s="540"/>
      <c r="V91" s="540"/>
      <c r="W91" s="540"/>
      <c r="X91" s="540"/>
      <c r="Y91" s="540"/>
      <c r="Z91" s="540"/>
    </row>
    <row r="92" ht="12.75" customHeight="1">
      <c r="A92" s="427"/>
      <c r="B92" s="427"/>
      <c r="C92" s="427"/>
      <c r="D92" s="427"/>
      <c r="E92" s="554" t="s">
        <v>1437</v>
      </c>
      <c r="F92" s="559"/>
      <c r="G92" s="560"/>
      <c r="H92" s="560"/>
      <c r="I92" s="560"/>
      <c r="J92" s="560"/>
      <c r="K92" s="560"/>
      <c r="L92" s="560">
        <f>ROUNDUP(SUM(L87:L91)*15%,0)</f>
        <v>1</v>
      </c>
      <c r="M92" s="538"/>
      <c r="N92" s="538"/>
      <c r="O92" s="538"/>
      <c r="P92" s="538"/>
      <c r="Q92" s="553"/>
      <c r="R92" s="585"/>
      <c r="S92" s="540"/>
      <c r="T92" s="540"/>
      <c r="U92" s="540"/>
      <c r="V92" s="540"/>
      <c r="W92" s="540"/>
      <c r="X92" s="540"/>
      <c r="Y92" s="540"/>
      <c r="Z92" s="540"/>
    </row>
    <row r="93" ht="12.75" customHeight="1">
      <c r="A93" s="427"/>
      <c r="B93" s="427"/>
      <c r="C93" s="427"/>
      <c r="D93" s="427"/>
      <c r="E93" s="563" t="s">
        <v>1438</v>
      </c>
      <c r="F93" s="564"/>
      <c r="G93" s="565"/>
      <c r="H93" s="565"/>
      <c r="I93" s="565"/>
      <c r="J93" s="565"/>
      <c r="K93" s="565"/>
      <c r="L93" s="565">
        <f>L92+L87</f>
        <v>6</v>
      </c>
      <c r="M93" s="538"/>
      <c r="N93" s="538"/>
      <c r="O93" s="538"/>
      <c r="P93" s="538"/>
      <c r="Q93" s="553"/>
      <c r="R93" s="585"/>
      <c r="S93" s="540"/>
      <c r="T93" s="540"/>
      <c r="U93" s="540"/>
      <c r="V93" s="540"/>
      <c r="W93" s="540"/>
      <c r="X93" s="540"/>
      <c r="Y93" s="540"/>
      <c r="Z93" s="540"/>
    </row>
    <row r="94" ht="12.75" customHeight="1">
      <c r="A94" s="427"/>
      <c r="B94" s="427"/>
      <c r="C94" s="427"/>
      <c r="D94" s="427"/>
      <c r="E94" s="553"/>
      <c r="F94" s="538"/>
      <c r="G94" s="538"/>
      <c r="H94" s="538"/>
      <c r="I94" s="538"/>
      <c r="J94" s="538"/>
      <c r="K94" s="538"/>
      <c r="L94" s="538"/>
      <c r="M94" s="538"/>
      <c r="N94" s="538"/>
      <c r="O94" s="538"/>
      <c r="P94" s="538"/>
      <c r="Q94" s="553"/>
      <c r="R94" s="585"/>
      <c r="S94" s="540"/>
      <c r="T94" s="540"/>
      <c r="U94" s="540"/>
      <c r="V94" s="540"/>
      <c r="W94" s="540"/>
      <c r="X94" s="540"/>
      <c r="Y94" s="540"/>
      <c r="Z94" s="540"/>
    </row>
    <row r="95" ht="12.75" customHeight="1">
      <c r="A95" s="547">
        <v>6.0</v>
      </c>
      <c r="B95" s="547"/>
      <c r="C95" s="547" t="s">
        <v>1446</v>
      </c>
      <c r="D95" s="427"/>
      <c r="E95" s="581" t="s">
        <v>1622</v>
      </c>
      <c r="F95" s="538">
        <v>3.0</v>
      </c>
      <c r="G95" s="538"/>
      <c r="H95" s="538"/>
      <c r="I95" s="538"/>
      <c r="J95" s="538"/>
      <c r="K95" s="538">
        <f>F95</f>
        <v>3</v>
      </c>
      <c r="L95" s="538">
        <f>4*K95</f>
        <v>12</v>
      </c>
      <c r="M95" s="538"/>
      <c r="N95" s="538"/>
      <c r="O95" s="538"/>
      <c r="P95" s="538"/>
      <c r="Q95" s="553" t="s">
        <v>1623</v>
      </c>
      <c r="R95" s="585"/>
      <c r="S95" s="540"/>
      <c r="T95" s="540"/>
      <c r="U95" s="540"/>
      <c r="V95" s="540"/>
      <c r="W95" s="540"/>
      <c r="X95" s="540"/>
      <c r="Y95" s="540"/>
      <c r="Z95" s="540"/>
    </row>
    <row r="96" ht="12.75" customHeight="1">
      <c r="A96" s="427"/>
      <c r="B96" s="427"/>
      <c r="C96" s="427"/>
      <c r="D96" s="427"/>
      <c r="E96" s="553" t="s">
        <v>1618</v>
      </c>
      <c r="F96" s="538"/>
      <c r="G96" s="538"/>
      <c r="H96" s="538"/>
      <c r="I96" s="538"/>
      <c r="J96" s="538"/>
      <c r="K96" s="538"/>
      <c r="L96" s="538"/>
      <c r="M96" s="538"/>
      <c r="N96" s="538"/>
      <c r="O96" s="538"/>
      <c r="P96" s="538"/>
      <c r="Q96" s="553"/>
      <c r="R96" s="585"/>
      <c r="S96" s="540"/>
      <c r="T96" s="540"/>
      <c r="U96" s="540"/>
      <c r="V96" s="540"/>
      <c r="W96" s="540"/>
      <c r="X96" s="540"/>
      <c r="Y96" s="540"/>
      <c r="Z96" s="540"/>
    </row>
    <row r="97" ht="12.75" customHeight="1">
      <c r="A97" s="427"/>
      <c r="B97" s="427"/>
      <c r="C97" s="427"/>
      <c r="D97" s="427"/>
      <c r="E97" s="553" t="s">
        <v>1619</v>
      </c>
      <c r="F97" s="538"/>
      <c r="G97" s="538"/>
      <c r="H97" s="538"/>
      <c r="I97" s="538"/>
      <c r="J97" s="538"/>
      <c r="K97" s="538"/>
      <c r="L97" s="538"/>
      <c r="M97" s="538"/>
      <c r="N97" s="538"/>
      <c r="O97" s="538"/>
      <c r="P97" s="538"/>
      <c r="Q97" s="553"/>
      <c r="R97" s="585"/>
      <c r="S97" s="540"/>
      <c r="T97" s="540"/>
      <c r="U97" s="540"/>
      <c r="V97" s="540"/>
      <c r="W97" s="540"/>
      <c r="X97" s="540"/>
      <c r="Y97" s="540"/>
      <c r="Z97" s="540"/>
    </row>
    <row r="98" ht="12.75" customHeight="1">
      <c r="A98" s="427"/>
      <c r="B98" s="427"/>
      <c r="C98" s="427"/>
      <c r="D98" s="427"/>
      <c r="E98" s="553" t="s">
        <v>1624</v>
      </c>
      <c r="F98" s="538"/>
      <c r="G98" s="538"/>
      <c r="H98" s="538"/>
      <c r="I98" s="538"/>
      <c r="J98" s="538"/>
      <c r="K98" s="538"/>
      <c r="L98" s="538"/>
      <c r="M98" s="538"/>
      <c r="N98" s="538"/>
      <c r="O98" s="538"/>
      <c r="P98" s="538"/>
      <c r="Q98" s="553"/>
      <c r="R98" s="585"/>
      <c r="S98" s="540"/>
      <c r="T98" s="540"/>
      <c r="U98" s="540"/>
      <c r="V98" s="540"/>
      <c r="W98" s="540"/>
      <c r="X98" s="540"/>
      <c r="Y98" s="540"/>
      <c r="Z98" s="540"/>
    </row>
    <row r="99" ht="12.75" customHeight="1">
      <c r="A99" s="427"/>
      <c r="B99" s="427"/>
      <c r="C99" s="427"/>
      <c r="D99" s="427"/>
      <c r="E99" s="553" t="s">
        <v>1621</v>
      </c>
      <c r="F99" s="538"/>
      <c r="G99" s="538"/>
      <c r="H99" s="538"/>
      <c r="I99" s="538"/>
      <c r="J99" s="538"/>
      <c r="K99" s="538"/>
      <c r="L99" s="538"/>
      <c r="M99" s="538"/>
      <c r="N99" s="538"/>
      <c r="O99" s="538"/>
      <c r="P99" s="538"/>
      <c r="Q99" s="553"/>
      <c r="R99" s="427"/>
      <c r="S99" s="540"/>
      <c r="T99" s="540"/>
      <c r="U99" s="540"/>
      <c r="V99" s="540"/>
      <c r="W99" s="540"/>
      <c r="X99" s="540"/>
      <c r="Y99" s="540"/>
      <c r="Z99" s="540"/>
    </row>
    <row r="100" ht="12.75" customHeight="1">
      <c r="A100" s="427"/>
      <c r="B100" s="427"/>
      <c r="C100" s="427"/>
      <c r="D100" s="427"/>
      <c r="E100" s="554" t="s">
        <v>1437</v>
      </c>
      <c r="F100" s="559"/>
      <c r="G100" s="560"/>
      <c r="H100" s="560"/>
      <c r="I100" s="560"/>
      <c r="J100" s="560"/>
      <c r="K100" s="560"/>
      <c r="L100" s="560">
        <f>ROUNDUP(SUM(L95:L99)*15%,0)</f>
        <v>2</v>
      </c>
      <c r="M100" s="427"/>
      <c r="N100" s="427"/>
      <c r="O100" s="427"/>
      <c r="P100" s="427"/>
      <c r="Q100" s="427"/>
      <c r="R100" s="427"/>
      <c r="S100" s="540"/>
      <c r="T100" s="540"/>
      <c r="U100" s="540"/>
      <c r="V100" s="540"/>
      <c r="W100" s="540"/>
      <c r="X100" s="540"/>
      <c r="Y100" s="540"/>
      <c r="Z100" s="540"/>
    </row>
    <row r="101" ht="12.75" customHeight="1">
      <c r="A101" s="427"/>
      <c r="B101" s="427"/>
      <c r="C101" s="427"/>
      <c r="D101" s="427"/>
      <c r="E101" s="563" t="s">
        <v>1438</v>
      </c>
      <c r="F101" s="564"/>
      <c r="G101" s="565"/>
      <c r="H101" s="565"/>
      <c r="I101" s="565"/>
      <c r="J101" s="565"/>
      <c r="K101" s="565"/>
      <c r="L101" s="565">
        <f>L100+L95</f>
        <v>14</v>
      </c>
      <c r="M101" s="427"/>
      <c r="N101" s="427"/>
      <c r="O101" s="427"/>
      <c r="P101" s="427"/>
      <c r="Q101" s="427"/>
      <c r="R101" s="427"/>
      <c r="S101" s="540"/>
      <c r="T101" s="540"/>
      <c r="U101" s="540"/>
      <c r="V101" s="540"/>
      <c r="W101" s="540"/>
      <c r="X101" s="540"/>
      <c r="Y101" s="540"/>
      <c r="Z101" s="540"/>
    </row>
    <row r="102" ht="12.75" customHeight="1">
      <c r="A102" s="427"/>
      <c r="B102" s="427"/>
      <c r="C102" s="427"/>
      <c r="D102" s="427"/>
      <c r="E102" s="571"/>
      <c r="F102" s="415"/>
      <c r="G102" s="572"/>
      <c r="H102" s="572"/>
      <c r="I102" s="572"/>
      <c r="J102" s="572"/>
      <c r="K102" s="572"/>
      <c r="L102" s="572"/>
      <c r="M102" s="427"/>
      <c r="N102" s="427"/>
      <c r="O102" s="427"/>
      <c r="P102" s="427"/>
      <c r="Q102" s="427"/>
      <c r="R102" s="585"/>
      <c r="S102" s="540"/>
      <c r="T102" s="540"/>
      <c r="U102" s="540"/>
      <c r="V102" s="540"/>
      <c r="W102" s="540"/>
      <c r="X102" s="540"/>
      <c r="Y102" s="540"/>
      <c r="Z102" s="540"/>
    </row>
    <row r="103" ht="12.75" customHeight="1">
      <c r="A103" s="547">
        <v>7.0</v>
      </c>
      <c r="B103" s="547"/>
      <c r="C103" s="547" t="s">
        <v>1446</v>
      </c>
      <c r="D103" s="427"/>
      <c r="E103" s="581" t="s">
        <v>1625</v>
      </c>
      <c r="F103" s="538">
        <v>0.0</v>
      </c>
      <c r="G103" s="538"/>
      <c r="H103" s="538"/>
      <c r="I103" s="538"/>
      <c r="J103" s="538"/>
      <c r="K103" s="538">
        <f>F103</f>
        <v>0</v>
      </c>
      <c r="L103" s="538">
        <f>4*K103</f>
        <v>0</v>
      </c>
      <c r="M103" s="538"/>
      <c r="N103" s="538"/>
      <c r="O103" s="538"/>
      <c r="P103" s="538"/>
      <c r="Q103" s="553" t="s">
        <v>1623</v>
      </c>
      <c r="R103" s="585"/>
      <c r="S103" s="540"/>
      <c r="T103" s="540"/>
      <c r="U103" s="540"/>
      <c r="V103" s="540"/>
      <c r="W103" s="540"/>
      <c r="X103" s="540"/>
      <c r="Y103" s="540"/>
      <c r="Z103" s="540"/>
    </row>
    <row r="104" ht="12.75" customHeight="1">
      <c r="A104" s="427"/>
      <c r="B104" s="427"/>
      <c r="C104" s="427"/>
      <c r="D104" s="427"/>
      <c r="E104" s="553" t="s">
        <v>1618</v>
      </c>
      <c r="F104" s="538"/>
      <c r="G104" s="538"/>
      <c r="H104" s="538"/>
      <c r="I104" s="538"/>
      <c r="J104" s="538"/>
      <c r="K104" s="538"/>
      <c r="L104" s="538"/>
      <c r="M104" s="538"/>
      <c r="N104" s="538"/>
      <c r="O104" s="538"/>
      <c r="P104" s="538"/>
      <c r="Q104" s="553"/>
      <c r="R104" s="585"/>
      <c r="S104" s="540"/>
      <c r="T104" s="540"/>
      <c r="U104" s="540"/>
      <c r="V104" s="540"/>
      <c r="W104" s="540"/>
      <c r="X104" s="540"/>
      <c r="Y104" s="540"/>
      <c r="Z104" s="540"/>
    </row>
    <row r="105" ht="12.75" customHeight="1">
      <c r="A105" s="427"/>
      <c r="B105" s="427"/>
      <c r="C105" s="427"/>
      <c r="D105" s="427"/>
      <c r="E105" s="553" t="s">
        <v>1619</v>
      </c>
      <c r="F105" s="538"/>
      <c r="G105" s="538"/>
      <c r="H105" s="538"/>
      <c r="I105" s="538"/>
      <c r="J105" s="538"/>
      <c r="K105" s="538"/>
      <c r="L105" s="538"/>
      <c r="M105" s="538"/>
      <c r="N105" s="538"/>
      <c r="O105" s="538"/>
      <c r="P105" s="538"/>
      <c r="Q105" s="553"/>
      <c r="R105" s="585"/>
      <c r="S105" s="540"/>
      <c r="T105" s="540"/>
      <c r="U105" s="540"/>
      <c r="V105" s="540"/>
      <c r="W105" s="540"/>
      <c r="X105" s="540"/>
      <c r="Y105" s="540"/>
      <c r="Z105" s="540"/>
    </row>
    <row r="106" ht="12.75" customHeight="1">
      <c r="A106" s="427"/>
      <c r="B106" s="427"/>
      <c r="C106" s="427"/>
      <c r="D106" s="427"/>
      <c r="E106" s="553" t="s">
        <v>1626</v>
      </c>
      <c r="F106" s="538"/>
      <c r="G106" s="538"/>
      <c r="H106" s="538"/>
      <c r="I106" s="538"/>
      <c r="J106" s="538"/>
      <c r="K106" s="538"/>
      <c r="L106" s="538"/>
      <c r="M106" s="538"/>
      <c r="N106" s="538"/>
      <c r="O106" s="538"/>
      <c r="P106" s="538"/>
      <c r="Q106" s="553"/>
      <c r="R106" s="585"/>
      <c r="S106" s="540"/>
      <c r="T106" s="540"/>
      <c r="U106" s="540"/>
      <c r="V106" s="540"/>
      <c r="W106" s="540"/>
      <c r="X106" s="540"/>
      <c r="Y106" s="540"/>
      <c r="Z106" s="540"/>
    </row>
    <row r="107" ht="12.75" customHeight="1">
      <c r="A107" s="427"/>
      <c r="B107" s="427"/>
      <c r="C107" s="427"/>
      <c r="D107" s="427"/>
      <c r="E107" s="553" t="s">
        <v>1627</v>
      </c>
      <c r="F107" s="538"/>
      <c r="G107" s="538"/>
      <c r="H107" s="538"/>
      <c r="I107" s="538"/>
      <c r="J107" s="538"/>
      <c r="K107" s="538"/>
      <c r="L107" s="538"/>
      <c r="M107" s="538"/>
      <c r="N107" s="538"/>
      <c r="O107" s="538"/>
      <c r="P107" s="538"/>
      <c r="Q107" s="553"/>
      <c r="R107" s="427"/>
      <c r="S107" s="540"/>
      <c r="T107" s="540"/>
      <c r="U107" s="540"/>
      <c r="V107" s="540"/>
      <c r="W107" s="540"/>
      <c r="X107" s="540"/>
      <c r="Y107" s="540"/>
      <c r="Z107" s="540"/>
    </row>
    <row r="108" ht="12.75" customHeight="1">
      <c r="A108" s="427"/>
      <c r="B108" s="427"/>
      <c r="C108" s="427"/>
      <c r="D108" s="427"/>
      <c r="E108" s="554" t="s">
        <v>1437</v>
      </c>
      <c r="F108" s="559"/>
      <c r="G108" s="560"/>
      <c r="H108" s="560"/>
      <c r="I108" s="560"/>
      <c r="J108" s="560"/>
      <c r="K108" s="560"/>
      <c r="L108" s="560">
        <f>ROUNDUP(SUM(L103:L107)*15%,0)</f>
        <v>0</v>
      </c>
      <c r="M108" s="427"/>
      <c r="N108" s="427"/>
      <c r="O108" s="427"/>
      <c r="P108" s="427"/>
      <c r="Q108" s="427"/>
      <c r="R108" s="427"/>
      <c r="S108" s="540"/>
      <c r="T108" s="540"/>
      <c r="U108" s="540"/>
      <c r="V108" s="540"/>
      <c r="W108" s="540"/>
      <c r="X108" s="540"/>
      <c r="Y108" s="540"/>
      <c r="Z108" s="540"/>
    </row>
    <row r="109" ht="12.75" customHeight="1">
      <c r="A109" s="427"/>
      <c r="B109" s="427"/>
      <c r="C109" s="427"/>
      <c r="D109" s="427"/>
      <c r="E109" s="563" t="s">
        <v>1438</v>
      </c>
      <c r="F109" s="564"/>
      <c r="G109" s="565"/>
      <c r="H109" s="565"/>
      <c r="I109" s="565"/>
      <c r="J109" s="565"/>
      <c r="K109" s="565"/>
      <c r="L109" s="565">
        <f>L108+L103</f>
        <v>0</v>
      </c>
      <c r="M109" s="427"/>
      <c r="N109" s="427"/>
      <c r="O109" s="427"/>
      <c r="P109" s="427"/>
      <c r="Q109" s="427"/>
      <c r="R109" s="427"/>
      <c r="S109" s="540"/>
      <c r="T109" s="540"/>
      <c r="U109" s="540"/>
      <c r="V109" s="540"/>
      <c r="W109" s="540"/>
      <c r="X109" s="540"/>
      <c r="Y109" s="540"/>
      <c r="Z109" s="540"/>
    </row>
    <row r="110" ht="12.75" customHeight="1">
      <c r="A110" s="427"/>
      <c r="B110" s="427"/>
      <c r="C110" s="427"/>
      <c r="D110" s="427"/>
      <c r="E110" s="571"/>
      <c r="F110" s="415"/>
      <c r="G110" s="572"/>
      <c r="H110" s="572"/>
      <c r="I110" s="572"/>
      <c r="J110" s="572"/>
      <c r="K110" s="572"/>
      <c r="L110" s="572"/>
      <c r="M110" s="427"/>
      <c r="N110" s="427"/>
      <c r="O110" s="427"/>
      <c r="P110" s="427"/>
      <c r="Q110" s="427"/>
      <c r="R110" s="585"/>
      <c r="S110" s="540"/>
      <c r="T110" s="540"/>
      <c r="U110" s="540"/>
      <c r="V110" s="540"/>
      <c r="W110" s="540"/>
      <c r="X110" s="540"/>
      <c r="Y110" s="540"/>
      <c r="Z110" s="540"/>
    </row>
    <row r="111" ht="12.75" customHeight="1">
      <c r="A111" s="547">
        <v>8.0</v>
      </c>
      <c r="B111" s="547"/>
      <c r="C111" s="547" t="s">
        <v>1446</v>
      </c>
      <c r="D111" s="427"/>
      <c r="E111" s="581" t="s">
        <v>1628</v>
      </c>
      <c r="F111" s="538">
        <v>1.0</v>
      </c>
      <c r="G111" s="538"/>
      <c r="H111" s="538"/>
      <c r="I111" s="538"/>
      <c r="J111" s="538"/>
      <c r="K111" s="538">
        <f>F111</f>
        <v>1</v>
      </c>
      <c r="L111" s="538">
        <f>4*K111</f>
        <v>4</v>
      </c>
      <c r="M111" s="538"/>
      <c r="N111" s="538"/>
      <c r="O111" s="538"/>
      <c r="P111" s="538"/>
      <c r="Q111" s="553" t="s">
        <v>1623</v>
      </c>
      <c r="R111" s="585"/>
      <c r="S111" s="540"/>
      <c r="T111" s="540"/>
      <c r="U111" s="540"/>
      <c r="V111" s="540"/>
      <c r="W111" s="540"/>
      <c r="X111" s="540"/>
      <c r="Y111" s="540"/>
      <c r="Z111" s="540"/>
    </row>
    <row r="112" ht="12.75" customHeight="1">
      <c r="A112" s="427"/>
      <c r="B112" s="427"/>
      <c r="C112" s="427"/>
      <c r="D112" s="427"/>
      <c r="E112" s="553" t="s">
        <v>1618</v>
      </c>
      <c r="F112" s="538"/>
      <c r="G112" s="538"/>
      <c r="H112" s="538"/>
      <c r="I112" s="538"/>
      <c r="J112" s="538"/>
      <c r="K112" s="538"/>
      <c r="L112" s="538"/>
      <c r="M112" s="538"/>
      <c r="N112" s="538"/>
      <c r="O112" s="538"/>
      <c r="P112" s="538"/>
      <c r="Q112" s="553"/>
      <c r="R112" s="585"/>
      <c r="S112" s="540"/>
      <c r="T112" s="540"/>
      <c r="U112" s="540"/>
      <c r="V112" s="540"/>
      <c r="W112" s="540"/>
      <c r="X112" s="540"/>
      <c r="Y112" s="540"/>
      <c r="Z112" s="540"/>
    </row>
    <row r="113" ht="12.75" customHeight="1">
      <c r="A113" s="427"/>
      <c r="B113" s="427"/>
      <c r="C113" s="427"/>
      <c r="D113" s="427"/>
      <c r="E113" s="553" t="s">
        <v>1619</v>
      </c>
      <c r="F113" s="538"/>
      <c r="G113" s="538"/>
      <c r="H113" s="538"/>
      <c r="I113" s="538"/>
      <c r="J113" s="538"/>
      <c r="K113" s="538"/>
      <c r="L113" s="538"/>
      <c r="M113" s="538"/>
      <c r="N113" s="538"/>
      <c r="O113" s="538"/>
      <c r="P113" s="538"/>
      <c r="Q113" s="553"/>
      <c r="R113" s="585"/>
      <c r="S113" s="540"/>
      <c r="T113" s="540"/>
      <c r="U113" s="540"/>
      <c r="V113" s="540"/>
      <c r="W113" s="540"/>
      <c r="X113" s="540"/>
      <c r="Y113" s="540"/>
      <c r="Z113" s="540"/>
    </row>
    <row r="114" ht="12.75" customHeight="1">
      <c r="A114" s="427"/>
      <c r="B114" s="427"/>
      <c r="C114" s="427"/>
      <c r="D114" s="427"/>
      <c r="E114" s="553" t="s">
        <v>1626</v>
      </c>
      <c r="F114" s="538"/>
      <c r="G114" s="538"/>
      <c r="H114" s="538"/>
      <c r="I114" s="538"/>
      <c r="J114" s="538"/>
      <c r="K114" s="538"/>
      <c r="L114" s="538"/>
      <c r="M114" s="538"/>
      <c r="N114" s="538"/>
      <c r="O114" s="538"/>
      <c r="P114" s="538"/>
      <c r="Q114" s="553"/>
      <c r="R114" s="585"/>
      <c r="S114" s="540"/>
      <c r="T114" s="540"/>
      <c r="U114" s="540"/>
      <c r="V114" s="540"/>
      <c r="W114" s="540"/>
      <c r="X114" s="540"/>
      <c r="Y114" s="540"/>
      <c r="Z114" s="540"/>
    </row>
    <row r="115" ht="12.75" customHeight="1">
      <c r="A115" s="427"/>
      <c r="B115" s="427"/>
      <c r="C115" s="427"/>
      <c r="D115" s="427"/>
      <c r="E115" s="553" t="s">
        <v>1629</v>
      </c>
      <c r="F115" s="538"/>
      <c r="G115" s="538"/>
      <c r="H115" s="538"/>
      <c r="I115" s="538"/>
      <c r="J115" s="538"/>
      <c r="K115" s="538"/>
      <c r="L115" s="538"/>
      <c r="M115" s="538"/>
      <c r="N115" s="538"/>
      <c r="O115" s="538"/>
      <c r="P115" s="538"/>
      <c r="Q115" s="553"/>
      <c r="R115" s="427"/>
      <c r="S115" s="540"/>
      <c r="T115" s="540"/>
      <c r="U115" s="540"/>
      <c r="V115" s="540"/>
      <c r="W115" s="540"/>
      <c r="X115" s="540"/>
      <c r="Y115" s="540"/>
      <c r="Z115" s="540"/>
    </row>
    <row r="116" ht="12.75" customHeight="1">
      <c r="A116" s="427"/>
      <c r="B116" s="427"/>
      <c r="C116" s="427"/>
      <c r="D116" s="427"/>
      <c r="E116" s="554" t="s">
        <v>1437</v>
      </c>
      <c r="F116" s="559"/>
      <c r="G116" s="560"/>
      <c r="H116" s="560"/>
      <c r="I116" s="560"/>
      <c r="J116" s="560"/>
      <c r="K116" s="560"/>
      <c r="L116" s="560">
        <f>ROUNDUP(SUM(L111:L115)*15%,0)</f>
        <v>1</v>
      </c>
      <c r="M116" s="427"/>
      <c r="N116" s="427"/>
      <c r="O116" s="427"/>
      <c r="P116" s="427"/>
      <c r="Q116" s="427"/>
      <c r="R116" s="427"/>
      <c r="S116" s="540"/>
      <c r="T116" s="540"/>
      <c r="U116" s="540"/>
      <c r="V116" s="540"/>
      <c r="W116" s="540"/>
      <c r="X116" s="540"/>
      <c r="Y116" s="540"/>
      <c r="Z116" s="540"/>
    </row>
    <row r="117" ht="12.75" customHeight="1">
      <c r="A117" s="427"/>
      <c r="B117" s="427"/>
      <c r="C117" s="427"/>
      <c r="D117" s="427"/>
      <c r="E117" s="563" t="s">
        <v>1438</v>
      </c>
      <c r="F117" s="564"/>
      <c r="G117" s="565"/>
      <c r="H117" s="565"/>
      <c r="I117" s="565"/>
      <c r="J117" s="565"/>
      <c r="K117" s="565"/>
      <c r="L117" s="565">
        <f>L116+L111</f>
        <v>5</v>
      </c>
      <c r="M117" s="427"/>
      <c r="N117" s="427"/>
      <c r="O117" s="427"/>
      <c r="P117" s="427"/>
      <c r="Q117" s="427"/>
      <c r="R117" s="427"/>
      <c r="S117" s="540"/>
      <c r="T117" s="540"/>
      <c r="U117" s="540"/>
      <c r="V117" s="540"/>
      <c r="W117" s="540"/>
      <c r="X117" s="540"/>
      <c r="Y117" s="540"/>
      <c r="Z117" s="540"/>
    </row>
    <row r="118" ht="12.75" customHeight="1">
      <c r="A118" s="427"/>
      <c r="B118" s="427"/>
      <c r="C118" s="427"/>
      <c r="D118" s="427"/>
      <c r="E118" s="571"/>
      <c r="F118" s="415"/>
      <c r="G118" s="572"/>
      <c r="H118" s="572"/>
      <c r="I118" s="572"/>
      <c r="J118" s="572"/>
      <c r="K118" s="572"/>
      <c r="L118" s="572"/>
      <c r="M118" s="427"/>
      <c r="N118" s="427"/>
      <c r="O118" s="427"/>
      <c r="P118" s="427"/>
      <c r="Q118" s="427"/>
      <c r="R118" s="585"/>
      <c r="S118" s="540"/>
      <c r="T118" s="540"/>
      <c r="U118" s="540"/>
      <c r="V118" s="540"/>
      <c r="W118" s="540"/>
      <c r="X118" s="540"/>
      <c r="Y118" s="540"/>
      <c r="Z118" s="540"/>
    </row>
    <row r="119" ht="12.75" customHeight="1">
      <c r="A119" s="427"/>
      <c r="B119" s="427"/>
      <c r="C119" s="427"/>
      <c r="D119" s="427"/>
      <c r="E119" s="553"/>
      <c r="F119" s="538"/>
      <c r="G119" s="538"/>
      <c r="H119" s="538"/>
      <c r="I119" s="538"/>
      <c r="J119" s="538"/>
      <c r="K119" s="538"/>
      <c r="L119" s="538"/>
      <c r="M119" s="538"/>
      <c r="N119" s="538"/>
      <c r="O119" s="538"/>
      <c r="P119" s="538"/>
      <c r="Q119" s="553"/>
      <c r="R119" s="585"/>
      <c r="S119" s="540"/>
      <c r="T119" s="540"/>
      <c r="U119" s="540"/>
      <c r="V119" s="540"/>
      <c r="W119" s="540"/>
      <c r="X119" s="540"/>
      <c r="Y119" s="540"/>
      <c r="Z119" s="540"/>
    </row>
    <row r="120" ht="12.75" customHeight="1">
      <c r="A120" s="564"/>
      <c r="B120" s="564"/>
      <c r="C120" s="564"/>
      <c r="D120" s="564"/>
      <c r="E120" s="563" t="s">
        <v>1520</v>
      </c>
      <c r="F120" s="564"/>
      <c r="G120" s="565">
        <f t="shared" ref="G120:K120" si="3">G10+G20+G36+G86+G93+G101</f>
        <v>0</v>
      </c>
      <c r="H120" s="565">
        <f t="shared" si="3"/>
        <v>0</v>
      </c>
      <c r="I120" s="565">
        <f t="shared" si="3"/>
        <v>0</v>
      </c>
      <c r="J120" s="565">
        <f t="shared" si="3"/>
        <v>0</v>
      </c>
      <c r="K120" s="565">
        <f t="shared" si="3"/>
        <v>0</v>
      </c>
      <c r="L120" s="565">
        <f>L10+L20+L36+L86+L93+L101+L109+L117</f>
        <v>409</v>
      </c>
      <c r="M120" s="564"/>
      <c r="N120" s="564"/>
      <c r="O120" s="564"/>
      <c r="P120" s="564"/>
      <c r="Q120" s="566"/>
      <c r="R120" s="564"/>
      <c r="S120" s="427"/>
      <c r="T120" s="427"/>
      <c r="U120" s="427"/>
      <c r="V120" s="540"/>
      <c r="W120" s="540"/>
      <c r="X120" s="540"/>
      <c r="Y120" s="540"/>
      <c r="Z120" s="540"/>
    </row>
    <row r="121" ht="12.75" customHeight="1">
      <c r="A121" s="540"/>
      <c r="B121" s="540"/>
      <c r="C121" s="540"/>
      <c r="D121" s="540"/>
      <c r="E121" s="540"/>
      <c r="F121" s="540"/>
      <c r="G121" s="540"/>
      <c r="H121" s="540"/>
      <c r="I121" s="540"/>
      <c r="J121" s="540"/>
      <c r="K121" s="540"/>
      <c r="L121" s="540"/>
      <c r="M121" s="540"/>
      <c r="N121" s="540"/>
      <c r="O121" s="540"/>
      <c r="P121" s="540"/>
      <c r="Q121" s="540"/>
      <c r="R121" s="540"/>
      <c r="S121" s="540"/>
      <c r="T121" s="540"/>
      <c r="U121" s="540"/>
      <c r="V121" s="540"/>
      <c r="W121" s="540"/>
      <c r="X121" s="540"/>
      <c r="Y121" s="540"/>
      <c r="Z121" s="540"/>
    </row>
    <row r="122" ht="12.75" customHeight="1">
      <c r="A122" s="540"/>
      <c r="B122" s="540"/>
      <c r="C122" s="540"/>
      <c r="D122" s="540"/>
      <c r="E122" s="540"/>
      <c r="F122" s="540"/>
      <c r="G122" s="540"/>
      <c r="H122" s="540"/>
      <c r="I122" s="540"/>
      <c r="J122" s="540"/>
      <c r="K122" s="540"/>
      <c r="L122" s="540"/>
      <c r="M122" s="540"/>
      <c r="N122" s="540"/>
      <c r="O122" s="540"/>
      <c r="P122" s="540"/>
      <c r="Q122" s="540"/>
      <c r="R122" s="540"/>
      <c r="S122" s="540"/>
      <c r="T122" s="540"/>
      <c r="U122" s="540"/>
      <c r="V122" s="540"/>
      <c r="W122" s="540"/>
      <c r="X122" s="540"/>
      <c r="Y122" s="540"/>
      <c r="Z122" s="540"/>
    </row>
    <row r="123" ht="12.75" customHeight="1">
      <c r="A123" s="540"/>
      <c r="B123" s="540"/>
      <c r="C123" s="540"/>
      <c r="D123" s="540"/>
      <c r="E123" s="540"/>
      <c r="F123" s="540"/>
      <c r="G123" s="540"/>
      <c r="H123" s="540"/>
      <c r="I123" s="540"/>
      <c r="J123" s="540"/>
      <c r="K123" s="540"/>
      <c r="L123" s="540"/>
      <c r="M123" s="540"/>
      <c r="N123" s="540"/>
      <c r="O123" s="540"/>
      <c r="P123" s="540"/>
      <c r="Q123" s="540"/>
      <c r="R123" s="540"/>
      <c r="S123" s="540"/>
      <c r="T123" s="540"/>
      <c r="U123" s="540"/>
      <c r="V123" s="540"/>
      <c r="W123" s="540"/>
      <c r="X123" s="540"/>
      <c r="Y123" s="540"/>
      <c r="Z123" s="540"/>
    </row>
    <row r="124" ht="12.75" customHeight="1">
      <c r="A124" s="540"/>
      <c r="B124" s="540"/>
      <c r="C124" s="540"/>
      <c r="D124" s="540"/>
      <c r="E124" s="540"/>
      <c r="F124" s="540"/>
      <c r="G124" s="540"/>
      <c r="H124" s="540"/>
      <c r="I124" s="540"/>
      <c r="J124" s="540"/>
      <c r="K124" s="540"/>
      <c r="L124" s="540"/>
      <c r="M124" s="540"/>
      <c r="N124" s="540"/>
      <c r="O124" s="540"/>
      <c r="P124" s="540"/>
      <c r="Q124" s="540"/>
      <c r="R124" s="540"/>
      <c r="S124" s="540"/>
      <c r="T124" s="540"/>
      <c r="U124" s="540"/>
      <c r="V124" s="540"/>
      <c r="W124" s="540"/>
      <c r="X124" s="540"/>
      <c r="Y124" s="540"/>
      <c r="Z124" s="540"/>
    </row>
    <row r="125" ht="12.75" customHeight="1">
      <c r="A125" s="540"/>
      <c r="B125" s="540"/>
      <c r="C125" s="540"/>
      <c r="D125" s="540"/>
      <c r="E125" s="540"/>
      <c r="F125" s="540"/>
      <c r="G125" s="540"/>
      <c r="H125" s="540"/>
      <c r="I125" s="540"/>
      <c r="J125" s="540"/>
      <c r="K125" s="540"/>
      <c r="L125" s="540"/>
      <c r="M125" s="540"/>
      <c r="N125" s="540"/>
      <c r="O125" s="540"/>
      <c r="P125" s="540"/>
      <c r="Q125" s="540"/>
      <c r="R125" s="540"/>
      <c r="S125" s="540"/>
      <c r="T125" s="540"/>
      <c r="U125" s="540"/>
      <c r="V125" s="540"/>
      <c r="W125" s="540"/>
      <c r="X125" s="540"/>
      <c r="Y125" s="540"/>
      <c r="Z125" s="540"/>
    </row>
    <row r="126" ht="12.75" customHeight="1">
      <c r="A126" s="540"/>
      <c r="B126" s="540"/>
      <c r="C126" s="540"/>
      <c r="D126" s="540"/>
      <c r="E126" s="540"/>
      <c r="F126" s="540"/>
      <c r="G126" s="540"/>
      <c r="H126" s="540"/>
      <c r="I126" s="540"/>
      <c r="J126" s="540"/>
      <c r="K126" s="540"/>
      <c r="L126" s="540"/>
      <c r="M126" s="540"/>
      <c r="N126" s="540"/>
      <c r="O126" s="540"/>
      <c r="P126" s="540"/>
      <c r="Q126" s="540"/>
      <c r="R126" s="540"/>
      <c r="S126" s="540"/>
      <c r="T126" s="540"/>
      <c r="U126" s="540"/>
      <c r="V126" s="540"/>
      <c r="W126" s="540"/>
      <c r="X126" s="540"/>
      <c r="Y126" s="540"/>
      <c r="Z126" s="540"/>
    </row>
    <row r="127" ht="12.75" customHeight="1">
      <c r="A127" s="540"/>
      <c r="B127" s="540"/>
      <c r="C127" s="540"/>
      <c r="D127" s="540"/>
      <c r="E127" s="540"/>
      <c r="F127" s="540"/>
      <c r="G127" s="540"/>
      <c r="H127" s="540"/>
      <c r="I127" s="540"/>
      <c r="J127" s="540"/>
      <c r="K127" s="540"/>
      <c r="L127" s="540"/>
      <c r="M127" s="540"/>
      <c r="N127" s="540"/>
      <c r="O127" s="540"/>
      <c r="P127" s="540"/>
      <c r="Q127" s="540"/>
      <c r="R127" s="540"/>
      <c r="S127" s="540"/>
      <c r="T127" s="540"/>
      <c r="U127" s="540"/>
      <c r="V127" s="540"/>
      <c r="W127" s="540"/>
      <c r="X127" s="540"/>
      <c r="Y127" s="540"/>
      <c r="Z127" s="540"/>
    </row>
    <row r="128" ht="12.75" customHeight="1">
      <c r="A128" s="540"/>
      <c r="B128" s="540"/>
      <c r="C128" s="540"/>
      <c r="D128" s="540"/>
      <c r="E128" s="540"/>
      <c r="F128" s="540"/>
      <c r="G128" s="540"/>
      <c r="H128" s="540"/>
      <c r="I128" s="540"/>
      <c r="J128" s="540"/>
      <c r="K128" s="540"/>
      <c r="L128" s="540"/>
      <c r="M128" s="540"/>
      <c r="N128" s="540"/>
      <c r="O128" s="540"/>
      <c r="P128" s="540"/>
      <c r="Q128" s="540"/>
      <c r="R128" s="540"/>
      <c r="S128" s="540"/>
      <c r="T128" s="540"/>
      <c r="U128" s="540"/>
      <c r="V128" s="540"/>
      <c r="W128" s="540"/>
      <c r="X128" s="540"/>
      <c r="Y128" s="540"/>
      <c r="Z128" s="540"/>
    </row>
    <row r="129" ht="12.75" customHeight="1">
      <c r="A129" s="540"/>
      <c r="B129" s="540"/>
      <c r="C129" s="540"/>
      <c r="D129" s="540"/>
      <c r="E129" s="540"/>
      <c r="F129" s="540"/>
      <c r="G129" s="540"/>
      <c r="H129" s="540"/>
      <c r="I129" s="540"/>
      <c r="J129" s="540"/>
      <c r="K129" s="540"/>
      <c r="L129" s="540"/>
      <c r="M129" s="540"/>
      <c r="N129" s="540"/>
      <c r="O129" s="540"/>
      <c r="P129" s="540"/>
      <c r="Q129" s="540"/>
      <c r="R129" s="540"/>
      <c r="S129" s="540"/>
      <c r="T129" s="540"/>
      <c r="U129" s="540"/>
      <c r="V129" s="540"/>
      <c r="W129" s="540"/>
      <c r="X129" s="540"/>
      <c r="Y129" s="540"/>
      <c r="Z129" s="540"/>
    </row>
    <row r="130" ht="12.75" customHeight="1">
      <c r="A130" s="540"/>
      <c r="B130" s="540"/>
      <c r="C130" s="540"/>
      <c r="D130" s="540"/>
      <c r="E130" s="540"/>
      <c r="F130" s="540"/>
      <c r="G130" s="540"/>
      <c r="H130" s="540"/>
      <c r="I130" s="540"/>
      <c r="J130" s="540"/>
      <c r="K130" s="540"/>
      <c r="L130" s="540"/>
      <c r="M130" s="540"/>
      <c r="N130" s="540"/>
      <c r="O130" s="540"/>
      <c r="P130" s="540"/>
      <c r="Q130" s="540"/>
      <c r="R130" s="540"/>
      <c r="S130" s="540"/>
      <c r="T130" s="540"/>
      <c r="U130" s="540"/>
      <c r="V130" s="540"/>
      <c r="W130" s="540"/>
      <c r="X130" s="540"/>
      <c r="Y130" s="540"/>
      <c r="Z130" s="540"/>
    </row>
    <row r="131" ht="12.75" customHeight="1">
      <c r="A131" s="540"/>
      <c r="B131" s="540"/>
      <c r="C131" s="540"/>
      <c r="D131" s="540"/>
      <c r="E131" s="540"/>
      <c r="F131" s="540"/>
      <c r="G131" s="540"/>
      <c r="H131" s="540"/>
      <c r="I131" s="540"/>
      <c r="J131" s="540"/>
      <c r="K131" s="540"/>
      <c r="L131" s="540"/>
      <c r="M131" s="540"/>
      <c r="N131" s="540"/>
      <c r="O131" s="540"/>
      <c r="P131" s="540"/>
      <c r="Q131" s="540"/>
      <c r="R131" s="540"/>
      <c r="S131" s="540"/>
      <c r="T131" s="540"/>
      <c r="U131" s="540"/>
      <c r="V131" s="540"/>
      <c r="W131" s="540"/>
      <c r="X131" s="540"/>
      <c r="Y131" s="540"/>
      <c r="Z131" s="540"/>
    </row>
    <row r="132" ht="12.75" customHeight="1">
      <c r="A132" s="540"/>
      <c r="B132" s="540"/>
      <c r="C132" s="540"/>
      <c r="D132" s="540"/>
      <c r="E132" s="540"/>
      <c r="F132" s="540"/>
      <c r="G132" s="540"/>
      <c r="H132" s="540"/>
      <c r="I132" s="540"/>
      <c r="J132" s="540"/>
      <c r="K132" s="540"/>
      <c r="L132" s="540"/>
      <c r="M132" s="540"/>
      <c r="N132" s="540"/>
      <c r="O132" s="540"/>
      <c r="P132" s="540"/>
      <c r="Q132" s="540"/>
      <c r="R132" s="540"/>
      <c r="S132" s="540"/>
      <c r="T132" s="540"/>
      <c r="U132" s="540"/>
      <c r="V132" s="540"/>
      <c r="W132" s="540"/>
      <c r="X132" s="540"/>
      <c r="Y132" s="540"/>
      <c r="Z132" s="540"/>
    </row>
    <row r="133" ht="12.75" customHeight="1">
      <c r="A133" s="540"/>
      <c r="B133" s="540"/>
      <c r="C133" s="540"/>
      <c r="D133" s="540"/>
      <c r="E133" s="540"/>
      <c r="F133" s="540"/>
      <c r="G133" s="540"/>
      <c r="H133" s="540"/>
      <c r="I133" s="540"/>
      <c r="J133" s="540"/>
      <c r="K133" s="540"/>
      <c r="L133" s="540"/>
      <c r="M133" s="540"/>
      <c r="N133" s="540"/>
      <c r="O133" s="540"/>
      <c r="P133" s="540"/>
      <c r="Q133" s="540"/>
      <c r="R133" s="540"/>
      <c r="S133" s="540"/>
      <c r="T133" s="540"/>
      <c r="U133" s="540"/>
      <c r="V133" s="540"/>
      <c r="W133" s="540"/>
      <c r="X133" s="540"/>
      <c r="Y133" s="540"/>
      <c r="Z133" s="540"/>
    </row>
    <row r="134" ht="12.75" customHeight="1">
      <c r="A134" s="540"/>
      <c r="B134" s="540"/>
      <c r="C134" s="540"/>
      <c r="D134" s="540"/>
      <c r="E134" s="540"/>
      <c r="F134" s="540"/>
      <c r="G134" s="540"/>
      <c r="H134" s="540"/>
      <c r="I134" s="540"/>
      <c r="J134" s="540"/>
      <c r="K134" s="540"/>
      <c r="L134" s="540"/>
      <c r="M134" s="540"/>
      <c r="N134" s="540"/>
      <c r="O134" s="540"/>
      <c r="P134" s="540"/>
      <c r="Q134" s="540"/>
      <c r="R134" s="540"/>
      <c r="S134" s="540"/>
      <c r="T134" s="540"/>
      <c r="U134" s="540"/>
      <c r="V134" s="540"/>
      <c r="W134" s="540"/>
      <c r="X134" s="540"/>
      <c r="Y134" s="540"/>
      <c r="Z134" s="540"/>
    </row>
    <row r="135" ht="12.75" customHeight="1">
      <c r="A135" s="540"/>
      <c r="B135" s="540"/>
      <c r="C135" s="540"/>
      <c r="D135" s="540"/>
      <c r="E135" s="540"/>
      <c r="F135" s="540"/>
      <c r="G135" s="540"/>
      <c r="H135" s="540"/>
      <c r="I135" s="540"/>
      <c r="J135" s="540"/>
      <c r="K135" s="540"/>
      <c r="L135" s="540"/>
      <c r="M135" s="540"/>
      <c r="N135" s="540"/>
      <c r="O135" s="540"/>
      <c r="P135" s="540"/>
      <c r="Q135" s="540"/>
      <c r="R135" s="540"/>
      <c r="S135" s="540"/>
      <c r="T135" s="540"/>
      <c r="U135" s="540"/>
      <c r="V135" s="540"/>
      <c r="W135" s="540"/>
      <c r="X135" s="540"/>
      <c r="Y135" s="540"/>
      <c r="Z135" s="540"/>
    </row>
    <row r="136" ht="12.75" customHeight="1">
      <c r="A136" s="540"/>
      <c r="B136" s="540"/>
      <c r="C136" s="540"/>
      <c r="D136" s="540"/>
      <c r="E136" s="540"/>
      <c r="F136" s="540"/>
      <c r="G136" s="540"/>
      <c r="H136" s="540"/>
      <c r="I136" s="540"/>
      <c r="J136" s="540"/>
      <c r="K136" s="540"/>
      <c r="L136" s="540"/>
      <c r="M136" s="540"/>
      <c r="N136" s="540"/>
      <c r="O136" s="540"/>
      <c r="P136" s="540"/>
      <c r="Q136" s="540"/>
      <c r="R136" s="540"/>
      <c r="S136" s="540"/>
      <c r="T136" s="540"/>
      <c r="U136" s="540"/>
      <c r="V136" s="540"/>
      <c r="W136" s="540"/>
      <c r="X136" s="540"/>
      <c r="Y136" s="540"/>
      <c r="Z136" s="540"/>
    </row>
    <row r="137" ht="12.75" customHeight="1">
      <c r="A137" s="540"/>
      <c r="B137" s="540"/>
      <c r="C137" s="540"/>
      <c r="D137" s="540"/>
      <c r="E137" s="540"/>
      <c r="F137" s="540"/>
      <c r="G137" s="540"/>
      <c r="H137" s="540"/>
      <c r="I137" s="540"/>
      <c r="J137" s="540"/>
      <c r="K137" s="540"/>
      <c r="L137" s="540"/>
      <c r="M137" s="540"/>
      <c r="N137" s="540"/>
      <c r="O137" s="540"/>
      <c r="P137" s="540"/>
      <c r="Q137" s="540"/>
      <c r="R137" s="540"/>
      <c r="S137" s="540"/>
      <c r="T137" s="540"/>
      <c r="U137" s="540"/>
      <c r="V137" s="540"/>
      <c r="W137" s="540"/>
      <c r="X137" s="540"/>
      <c r="Y137" s="540"/>
      <c r="Z137" s="540"/>
    </row>
    <row r="138" ht="12.75" customHeight="1">
      <c r="A138" s="540"/>
      <c r="B138" s="540"/>
      <c r="C138" s="540"/>
      <c r="D138" s="540"/>
      <c r="E138" s="540"/>
      <c r="F138" s="540"/>
      <c r="G138" s="540"/>
      <c r="H138" s="540"/>
      <c r="I138" s="540"/>
      <c r="J138" s="540"/>
      <c r="K138" s="540"/>
      <c r="L138" s="540"/>
      <c r="M138" s="540"/>
      <c r="N138" s="540"/>
      <c r="O138" s="540"/>
      <c r="P138" s="540"/>
      <c r="Q138" s="540"/>
      <c r="R138" s="540"/>
      <c r="S138" s="540"/>
      <c r="T138" s="540"/>
      <c r="U138" s="540"/>
      <c r="V138" s="540"/>
      <c r="W138" s="540"/>
      <c r="X138" s="540"/>
      <c r="Y138" s="540"/>
      <c r="Z138" s="540"/>
    </row>
    <row r="139" ht="12.75" customHeight="1">
      <c r="A139" s="540"/>
      <c r="B139" s="540"/>
      <c r="C139" s="540"/>
      <c r="D139" s="540"/>
      <c r="E139" s="540"/>
      <c r="F139" s="540"/>
      <c r="G139" s="540"/>
      <c r="H139" s="540"/>
      <c r="I139" s="540"/>
      <c r="J139" s="540"/>
      <c r="K139" s="540"/>
      <c r="L139" s="540"/>
      <c r="M139" s="540"/>
      <c r="N139" s="540"/>
      <c r="O139" s="540"/>
      <c r="P139" s="540"/>
      <c r="Q139" s="540"/>
      <c r="R139" s="540"/>
      <c r="S139" s="540"/>
      <c r="T139" s="540"/>
      <c r="U139" s="540"/>
      <c r="V139" s="540"/>
      <c r="W139" s="540"/>
      <c r="X139" s="540"/>
      <c r="Y139" s="540"/>
      <c r="Z139" s="540"/>
    </row>
    <row r="140" ht="12.75" customHeight="1">
      <c r="A140" s="540"/>
      <c r="B140" s="540"/>
      <c r="C140" s="540"/>
      <c r="D140" s="540"/>
      <c r="E140" s="540"/>
      <c r="F140" s="540"/>
      <c r="G140" s="540"/>
      <c r="H140" s="540"/>
      <c r="I140" s="540"/>
      <c r="J140" s="540"/>
      <c r="K140" s="540"/>
      <c r="L140" s="540"/>
      <c r="M140" s="540"/>
      <c r="N140" s="540"/>
      <c r="O140" s="540"/>
      <c r="P140" s="540"/>
      <c r="Q140" s="540"/>
      <c r="R140" s="540"/>
      <c r="S140" s="540"/>
      <c r="T140" s="540"/>
      <c r="U140" s="540"/>
      <c r="V140" s="540"/>
      <c r="W140" s="540"/>
      <c r="X140" s="540"/>
      <c r="Y140" s="540"/>
      <c r="Z140" s="540"/>
    </row>
    <row r="141" ht="12.75" customHeight="1">
      <c r="A141" s="540"/>
      <c r="B141" s="540"/>
      <c r="C141" s="540"/>
      <c r="D141" s="540"/>
      <c r="E141" s="540"/>
      <c r="F141" s="540"/>
      <c r="G141" s="540"/>
      <c r="H141" s="540"/>
      <c r="I141" s="540"/>
      <c r="J141" s="540"/>
      <c r="K141" s="540"/>
      <c r="L141" s="540"/>
      <c r="M141" s="540"/>
      <c r="N141" s="540"/>
      <c r="O141" s="540"/>
      <c r="P141" s="540"/>
      <c r="Q141" s="540"/>
      <c r="R141" s="540"/>
      <c r="S141" s="540"/>
      <c r="T141" s="540"/>
      <c r="U141" s="540"/>
      <c r="V141" s="540"/>
      <c r="W141" s="540"/>
      <c r="X141" s="540"/>
      <c r="Y141" s="540"/>
      <c r="Z141" s="540"/>
    </row>
    <row r="142" ht="12.75" customHeight="1">
      <c r="A142" s="540"/>
      <c r="B142" s="540"/>
      <c r="C142" s="540"/>
      <c r="D142" s="540"/>
      <c r="E142" s="540"/>
      <c r="F142" s="540"/>
      <c r="G142" s="540"/>
      <c r="H142" s="540"/>
      <c r="I142" s="540"/>
      <c r="J142" s="540"/>
      <c r="K142" s="540"/>
      <c r="L142" s="540"/>
      <c r="M142" s="540"/>
      <c r="N142" s="540"/>
      <c r="O142" s="540"/>
      <c r="P142" s="540"/>
      <c r="Q142" s="540"/>
      <c r="R142" s="540"/>
      <c r="S142" s="540"/>
      <c r="T142" s="540"/>
      <c r="U142" s="540"/>
      <c r="V142" s="540"/>
      <c r="W142" s="540"/>
      <c r="X142" s="540"/>
      <c r="Y142" s="540"/>
      <c r="Z142" s="540"/>
    </row>
    <row r="143" ht="12.75" customHeight="1">
      <c r="A143" s="540"/>
      <c r="B143" s="540"/>
      <c r="C143" s="540"/>
      <c r="D143" s="540"/>
      <c r="E143" s="540"/>
      <c r="F143" s="540"/>
      <c r="G143" s="540"/>
      <c r="H143" s="540"/>
      <c r="I143" s="540"/>
      <c r="J143" s="540"/>
      <c r="K143" s="540"/>
      <c r="L143" s="540"/>
      <c r="M143" s="540"/>
      <c r="N143" s="540"/>
      <c r="O143" s="540"/>
      <c r="P143" s="540"/>
      <c r="Q143" s="540"/>
      <c r="R143" s="540"/>
      <c r="S143" s="540"/>
      <c r="T143" s="540"/>
      <c r="U143" s="540"/>
      <c r="V143" s="540"/>
      <c r="W143" s="540"/>
      <c r="X143" s="540"/>
      <c r="Y143" s="540"/>
      <c r="Z143" s="540"/>
    </row>
    <row r="144" ht="12.75" customHeight="1">
      <c r="A144" s="540"/>
      <c r="B144" s="540"/>
      <c r="C144" s="540"/>
      <c r="D144" s="540"/>
      <c r="E144" s="540"/>
      <c r="F144" s="540"/>
      <c r="G144" s="540"/>
      <c r="H144" s="540"/>
      <c r="I144" s="540"/>
      <c r="J144" s="540"/>
      <c r="K144" s="540"/>
      <c r="L144" s="540"/>
      <c r="M144" s="540"/>
      <c r="N144" s="540"/>
      <c r="O144" s="540"/>
      <c r="P144" s="540"/>
      <c r="Q144" s="540"/>
      <c r="R144" s="540"/>
      <c r="S144" s="540"/>
      <c r="T144" s="540"/>
      <c r="U144" s="540"/>
      <c r="V144" s="540"/>
      <c r="W144" s="540"/>
      <c r="X144" s="540"/>
      <c r="Y144" s="540"/>
      <c r="Z144" s="540"/>
    </row>
    <row r="145" ht="12.75" customHeight="1">
      <c r="A145" s="540"/>
      <c r="B145" s="540"/>
      <c r="C145" s="540"/>
      <c r="D145" s="540"/>
      <c r="E145" s="540"/>
      <c r="F145" s="540"/>
      <c r="G145" s="540"/>
      <c r="H145" s="540"/>
      <c r="I145" s="540"/>
      <c r="J145" s="540"/>
      <c r="K145" s="540"/>
      <c r="L145" s="540"/>
      <c r="M145" s="540"/>
      <c r="N145" s="540"/>
      <c r="O145" s="540"/>
      <c r="P145" s="540"/>
      <c r="Q145" s="540"/>
      <c r="R145" s="540"/>
      <c r="S145" s="540"/>
      <c r="T145" s="540"/>
      <c r="U145" s="540"/>
      <c r="V145" s="540"/>
      <c r="W145" s="540"/>
      <c r="X145" s="540"/>
      <c r="Y145" s="540"/>
      <c r="Z145" s="540"/>
    </row>
    <row r="146" ht="12.75" customHeight="1">
      <c r="A146" s="540"/>
      <c r="B146" s="540"/>
      <c r="C146" s="540"/>
      <c r="D146" s="540"/>
      <c r="E146" s="540"/>
      <c r="F146" s="540"/>
      <c r="G146" s="540"/>
      <c r="H146" s="540"/>
      <c r="I146" s="540"/>
      <c r="J146" s="540"/>
      <c r="K146" s="540"/>
      <c r="L146" s="540"/>
      <c r="M146" s="540"/>
      <c r="N146" s="540"/>
      <c r="O146" s="540"/>
      <c r="P146" s="540"/>
      <c r="Q146" s="540"/>
      <c r="R146" s="540"/>
      <c r="S146" s="540"/>
      <c r="T146" s="540"/>
      <c r="U146" s="540"/>
      <c r="V146" s="540"/>
      <c r="W146" s="540"/>
      <c r="X146" s="540"/>
      <c r="Y146" s="540"/>
      <c r="Z146" s="540"/>
    </row>
    <row r="147" ht="12.75" customHeight="1">
      <c r="A147" s="540"/>
      <c r="B147" s="540"/>
      <c r="C147" s="540"/>
      <c r="D147" s="540"/>
      <c r="E147" s="540"/>
      <c r="F147" s="540"/>
      <c r="G147" s="540"/>
      <c r="H147" s="540"/>
      <c r="I147" s="540"/>
      <c r="J147" s="540"/>
      <c r="K147" s="540"/>
      <c r="L147" s="540"/>
      <c r="M147" s="540"/>
      <c r="N147" s="540"/>
      <c r="O147" s="540"/>
      <c r="P147" s="540"/>
      <c r="Q147" s="540"/>
      <c r="R147" s="540"/>
      <c r="S147" s="540"/>
      <c r="T147" s="540"/>
      <c r="U147" s="540"/>
      <c r="V147" s="540"/>
      <c r="W147" s="540"/>
      <c r="X147" s="540"/>
      <c r="Y147" s="540"/>
      <c r="Z147" s="540"/>
    </row>
    <row r="148" ht="12.75" customHeight="1">
      <c r="A148" s="540"/>
      <c r="B148" s="540"/>
      <c r="C148" s="540"/>
      <c r="D148" s="540"/>
      <c r="E148" s="540"/>
      <c r="F148" s="540"/>
      <c r="G148" s="540"/>
      <c r="H148" s="540"/>
      <c r="I148" s="540"/>
      <c r="J148" s="540"/>
      <c r="K148" s="540"/>
      <c r="L148" s="540"/>
      <c r="M148" s="540"/>
      <c r="N148" s="540"/>
      <c r="O148" s="540"/>
      <c r="P148" s="540"/>
      <c r="Q148" s="540"/>
      <c r="R148" s="540"/>
      <c r="S148" s="540"/>
      <c r="T148" s="540"/>
      <c r="U148" s="540"/>
      <c r="V148" s="540"/>
      <c r="W148" s="540"/>
      <c r="X148" s="540"/>
      <c r="Y148" s="540"/>
      <c r="Z148" s="540"/>
    </row>
    <row r="149" ht="12.75" customHeight="1">
      <c r="A149" s="540"/>
      <c r="B149" s="540"/>
      <c r="C149" s="540"/>
      <c r="D149" s="540"/>
      <c r="E149" s="540"/>
      <c r="F149" s="540"/>
      <c r="G149" s="540"/>
      <c r="H149" s="540"/>
      <c r="I149" s="540"/>
      <c r="J149" s="540"/>
      <c r="K149" s="540"/>
      <c r="L149" s="540"/>
      <c r="M149" s="540"/>
      <c r="N149" s="540"/>
      <c r="O149" s="540"/>
      <c r="P149" s="540"/>
      <c r="Q149" s="540"/>
      <c r="R149" s="540"/>
      <c r="S149" s="540"/>
      <c r="T149" s="540"/>
      <c r="U149" s="540"/>
      <c r="V149" s="540"/>
      <c r="W149" s="540"/>
      <c r="X149" s="540"/>
      <c r="Y149" s="540"/>
      <c r="Z149" s="540"/>
    </row>
    <row r="150" ht="12.75" customHeight="1">
      <c r="A150" s="540"/>
      <c r="B150" s="540"/>
      <c r="C150" s="540"/>
      <c r="D150" s="540"/>
      <c r="E150" s="540"/>
      <c r="F150" s="540"/>
      <c r="G150" s="540"/>
      <c r="H150" s="540"/>
      <c r="I150" s="540"/>
      <c r="J150" s="540"/>
      <c r="K150" s="540"/>
      <c r="L150" s="540"/>
      <c r="M150" s="540"/>
      <c r="N150" s="540"/>
      <c r="O150" s="540"/>
      <c r="P150" s="540"/>
      <c r="Q150" s="540"/>
      <c r="R150" s="540"/>
      <c r="S150" s="540"/>
      <c r="T150" s="540"/>
      <c r="U150" s="540"/>
      <c r="V150" s="540"/>
      <c r="W150" s="540"/>
      <c r="X150" s="540"/>
      <c r="Y150" s="540"/>
      <c r="Z150" s="540"/>
    </row>
    <row r="151" ht="12.75" customHeight="1">
      <c r="A151" s="540"/>
      <c r="B151" s="540"/>
      <c r="C151" s="540"/>
      <c r="D151" s="540"/>
      <c r="E151" s="540"/>
      <c r="F151" s="540"/>
      <c r="G151" s="540"/>
      <c r="H151" s="540"/>
      <c r="I151" s="540"/>
      <c r="J151" s="540"/>
      <c r="K151" s="540"/>
      <c r="L151" s="540"/>
      <c r="M151" s="540"/>
      <c r="N151" s="540"/>
      <c r="O151" s="540"/>
      <c r="P151" s="540"/>
      <c r="Q151" s="540"/>
      <c r="R151" s="540"/>
      <c r="S151" s="540"/>
      <c r="T151" s="540"/>
      <c r="U151" s="540"/>
      <c r="V151" s="540"/>
      <c r="W151" s="540"/>
      <c r="X151" s="540"/>
      <c r="Y151" s="540"/>
      <c r="Z151" s="540"/>
    </row>
    <row r="152" ht="12.75" customHeight="1">
      <c r="A152" s="540"/>
      <c r="B152" s="540"/>
      <c r="C152" s="540"/>
      <c r="D152" s="540"/>
      <c r="E152" s="540"/>
      <c r="F152" s="540"/>
      <c r="G152" s="540"/>
      <c r="H152" s="540"/>
      <c r="I152" s="540"/>
      <c r="J152" s="540"/>
      <c r="K152" s="540"/>
      <c r="L152" s="540"/>
      <c r="M152" s="540"/>
      <c r="N152" s="540"/>
      <c r="O152" s="540"/>
      <c r="P152" s="540"/>
      <c r="Q152" s="540"/>
      <c r="R152" s="540"/>
      <c r="S152" s="540"/>
      <c r="T152" s="540"/>
      <c r="U152" s="540"/>
      <c r="V152" s="540"/>
      <c r="W152" s="540"/>
      <c r="X152" s="540"/>
      <c r="Y152" s="540"/>
      <c r="Z152" s="540"/>
    </row>
    <row r="153" ht="12.75" customHeight="1">
      <c r="A153" s="540"/>
      <c r="B153" s="540"/>
      <c r="C153" s="540"/>
      <c r="D153" s="540"/>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row>
    <row r="154" ht="12.75" customHeight="1">
      <c r="A154" s="540"/>
      <c r="B154" s="540"/>
      <c r="C154" s="540"/>
      <c r="D154" s="540"/>
      <c r="E154" s="540"/>
      <c r="F154" s="540"/>
      <c r="G154" s="540"/>
      <c r="H154" s="540"/>
      <c r="I154" s="540"/>
      <c r="J154" s="540"/>
      <c r="K154" s="540"/>
      <c r="L154" s="540"/>
      <c r="M154" s="540"/>
      <c r="N154" s="540"/>
      <c r="O154" s="540"/>
      <c r="P154" s="540"/>
      <c r="Q154" s="540"/>
      <c r="R154" s="540"/>
      <c r="S154" s="540"/>
      <c r="T154" s="540"/>
      <c r="U154" s="540"/>
      <c r="V154" s="540"/>
      <c r="W154" s="540"/>
      <c r="X154" s="540"/>
      <c r="Y154" s="540"/>
      <c r="Z154" s="540"/>
    </row>
    <row r="155" ht="12.75" customHeight="1">
      <c r="A155" s="540"/>
      <c r="B155" s="540"/>
      <c r="C155" s="540"/>
      <c r="D155" s="540"/>
      <c r="E155" s="540"/>
      <c r="F155" s="540"/>
      <c r="G155" s="540"/>
      <c r="H155" s="540"/>
      <c r="I155" s="540"/>
      <c r="J155" s="540"/>
      <c r="K155" s="540"/>
      <c r="L155" s="540"/>
      <c r="M155" s="540"/>
      <c r="N155" s="540"/>
      <c r="O155" s="540"/>
      <c r="P155" s="540"/>
      <c r="Q155" s="540"/>
      <c r="R155" s="540"/>
      <c r="S155" s="540"/>
      <c r="T155" s="540"/>
      <c r="U155" s="540"/>
      <c r="V155" s="540"/>
      <c r="W155" s="540"/>
      <c r="X155" s="540"/>
      <c r="Y155" s="540"/>
      <c r="Z155" s="540"/>
    </row>
    <row r="156" ht="12.75" customHeight="1">
      <c r="A156" s="540"/>
      <c r="B156" s="540"/>
      <c r="C156" s="540"/>
      <c r="D156" s="540"/>
      <c r="E156" s="540"/>
      <c r="F156" s="540"/>
      <c r="G156" s="540"/>
      <c r="H156" s="540"/>
      <c r="I156" s="540"/>
      <c r="J156" s="540"/>
      <c r="K156" s="540"/>
      <c r="L156" s="540"/>
      <c r="M156" s="540"/>
      <c r="N156" s="540"/>
      <c r="O156" s="540"/>
      <c r="P156" s="540"/>
      <c r="Q156" s="540"/>
      <c r="R156" s="540"/>
      <c r="S156" s="540"/>
      <c r="T156" s="540"/>
      <c r="U156" s="540"/>
      <c r="V156" s="540"/>
      <c r="W156" s="540"/>
      <c r="X156" s="540"/>
      <c r="Y156" s="540"/>
      <c r="Z156" s="540"/>
    </row>
    <row r="157" ht="12.75" customHeight="1">
      <c r="A157" s="540"/>
      <c r="B157" s="540"/>
      <c r="C157" s="540"/>
      <c r="D157" s="540"/>
      <c r="E157" s="540"/>
      <c r="F157" s="540"/>
      <c r="G157" s="540"/>
      <c r="H157" s="540"/>
      <c r="I157" s="540"/>
      <c r="J157" s="540"/>
      <c r="K157" s="540"/>
      <c r="L157" s="540"/>
      <c r="M157" s="540"/>
      <c r="N157" s="540"/>
      <c r="O157" s="540"/>
      <c r="P157" s="540"/>
      <c r="Q157" s="540"/>
      <c r="R157" s="540"/>
      <c r="S157" s="540"/>
      <c r="T157" s="540"/>
      <c r="U157" s="540"/>
      <c r="V157" s="540"/>
      <c r="W157" s="540"/>
      <c r="X157" s="540"/>
      <c r="Y157" s="540"/>
      <c r="Z157" s="540"/>
    </row>
    <row r="158" ht="12.75" customHeight="1">
      <c r="A158" s="540"/>
      <c r="B158" s="540"/>
      <c r="C158" s="540"/>
      <c r="D158" s="540"/>
      <c r="E158" s="540"/>
      <c r="F158" s="540"/>
      <c r="G158" s="540"/>
      <c r="H158" s="540"/>
      <c r="I158" s="540"/>
      <c r="J158" s="540"/>
      <c r="K158" s="540"/>
      <c r="L158" s="540"/>
      <c r="M158" s="540"/>
      <c r="N158" s="540"/>
      <c r="O158" s="540"/>
      <c r="P158" s="540"/>
      <c r="Q158" s="540"/>
      <c r="R158" s="540"/>
      <c r="S158" s="540"/>
      <c r="T158" s="540"/>
      <c r="U158" s="540"/>
      <c r="V158" s="540"/>
      <c r="W158" s="540"/>
      <c r="X158" s="540"/>
      <c r="Y158" s="540"/>
      <c r="Z158" s="540"/>
    </row>
    <row r="159" ht="12.75" customHeight="1">
      <c r="A159" s="540"/>
      <c r="B159" s="540"/>
      <c r="C159" s="540"/>
      <c r="D159" s="540"/>
      <c r="E159" s="540"/>
      <c r="F159" s="540"/>
      <c r="G159" s="540"/>
      <c r="H159" s="540"/>
      <c r="I159" s="540"/>
      <c r="J159" s="540"/>
      <c r="K159" s="540"/>
      <c r="L159" s="540"/>
      <c r="M159" s="540"/>
      <c r="N159" s="540"/>
      <c r="O159" s="540"/>
      <c r="P159" s="540"/>
      <c r="Q159" s="540"/>
      <c r="R159" s="540"/>
      <c r="S159" s="540"/>
      <c r="T159" s="540"/>
      <c r="U159" s="540"/>
      <c r="V159" s="540"/>
      <c r="W159" s="540"/>
      <c r="X159" s="540"/>
      <c r="Y159" s="540"/>
      <c r="Z159" s="540"/>
    </row>
    <row r="160" ht="12.75" customHeight="1">
      <c r="A160" s="540"/>
      <c r="B160" s="540"/>
      <c r="C160" s="540"/>
      <c r="D160" s="540"/>
      <c r="E160" s="540"/>
      <c r="F160" s="540"/>
      <c r="G160" s="540"/>
      <c r="H160" s="540"/>
      <c r="I160" s="540"/>
      <c r="J160" s="540"/>
      <c r="K160" s="540"/>
      <c r="L160" s="540"/>
      <c r="M160" s="540"/>
      <c r="N160" s="540"/>
      <c r="O160" s="540"/>
      <c r="P160" s="540"/>
      <c r="Q160" s="540"/>
      <c r="R160" s="540"/>
      <c r="S160" s="540"/>
      <c r="T160" s="540"/>
      <c r="U160" s="540"/>
      <c r="V160" s="540"/>
      <c r="W160" s="540"/>
      <c r="X160" s="540"/>
      <c r="Y160" s="540"/>
      <c r="Z160" s="540"/>
    </row>
    <row r="161" ht="12.75" customHeight="1">
      <c r="A161" s="540"/>
      <c r="B161" s="540"/>
      <c r="C161" s="540"/>
      <c r="D161" s="540"/>
      <c r="E161" s="540"/>
      <c r="F161" s="540"/>
      <c r="G161" s="540"/>
      <c r="H161" s="540"/>
      <c r="I161" s="540"/>
      <c r="J161" s="540"/>
      <c r="K161" s="540"/>
      <c r="L161" s="540"/>
      <c r="M161" s="540"/>
      <c r="N161" s="540"/>
      <c r="O161" s="540"/>
      <c r="P161" s="540"/>
      <c r="Q161" s="540"/>
      <c r="R161" s="540"/>
      <c r="S161" s="540"/>
      <c r="T161" s="540"/>
      <c r="U161" s="540"/>
      <c r="V161" s="540"/>
      <c r="W161" s="540"/>
      <c r="X161" s="540"/>
      <c r="Y161" s="540"/>
      <c r="Z161" s="540"/>
    </row>
    <row r="162" ht="12.75" customHeight="1">
      <c r="A162" s="540"/>
      <c r="B162" s="540"/>
      <c r="C162" s="540"/>
      <c r="D162" s="540"/>
      <c r="E162" s="540"/>
      <c r="F162" s="540"/>
      <c r="G162" s="540"/>
      <c r="H162" s="540"/>
      <c r="I162" s="540"/>
      <c r="J162" s="540"/>
      <c r="K162" s="540"/>
      <c r="L162" s="540"/>
      <c r="M162" s="540"/>
      <c r="N162" s="540"/>
      <c r="O162" s="540"/>
      <c r="P162" s="540"/>
      <c r="Q162" s="540"/>
      <c r="R162" s="540"/>
      <c r="S162" s="540"/>
      <c r="T162" s="540"/>
      <c r="U162" s="540"/>
      <c r="V162" s="540"/>
      <c r="W162" s="540"/>
      <c r="X162" s="540"/>
      <c r="Y162" s="540"/>
      <c r="Z162" s="540"/>
    </row>
    <row r="163" ht="12.75" customHeight="1">
      <c r="A163" s="540"/>
      <c r="B163" s="540"/>
      <c r="C163" s="540"/>
      <c r="D163" s="54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row>
    <row r="164" ht="12.75" customHeight="1">
      <c r="A164" s="540"/>
      <c r="B164" s="540"/>
      <c r="C164" s="540"/>
      <c r="D164" s="540"/>
      <c r="E164" s="540"/>
      <c r="F164" s="540"/>
      <c r="G164" s="540"/>
      <c r="H164" s="540"/>
      <c r="I164" s="540"/>
      <c r="J164" s="540"/>
      <c r="K164" s="540"/>
      <c r="L164" s="540"/>
      <c r="M164" s="540"/>
      <c r="N164" s="540"/>
      <c r="O164" s="540"/>
      <c r="P164" s="540"/>
      <c r="Q164" s="540"/>
      <c r="R164" s="540"/>
      <c r="S164" s="540"/>
      <c r="T164" s="540"/>
      <c r="U164" s="540"/>
      <c r="V164" s="540"/>
      <c r="W164" s="540"/>
      <c r="X164" s="540"/>
      <c r="Y164" s="540"/>
      <c r="Z164" s="540"/>
    </row>
    <row r="165" ht="12.75" customHeight="1">
      <c r="A165" s="540"/>
      <c r="B165" s="540"/>
      <c r="C165" s="540"/>
      <c r="D165" s="540"/>
      <c r="E165" s="540"/>
      <c r="F165" s="540"/>
      <c r="G165" s="540"/>
      <c r="H165" s="540"/>
      <c r="I165" s="540"/>
      <c r="J165" s="540"/>
      <c r="K165" s="540"/>
      <c r="L165" s="540"/>
      <c r="M165" s="540"/>
      <c r="N165" s="540"/>
      <c r="O165" s="540"/>
      <c r="P165" s="540"/>
      <c r="Q165" s="540"/>
      <c r="R165" s="540"/>
      <c r="S165" s="540"/>
      <c r="T165" s="540"/>
      <c r="U165" s="540"/>
      <c r="V165" s="540"/>
      <c r="W165" s="540"/>
      <c r="X165" s="540"/>
      <c r="Y165" s="540"/>
      <c r="Z165" s="540"/>
    </row>
    <row r="166" ht="12.75" customHeight="1">
      <c r="A166" s="540"/>
      <c r="B166" s="540"/>
      <c r="C166" s="540"/>
      <c r="D166" s="540"/>
      <c r="E166" s="540"/>
      <c r="F166" s="540"/>
      <c r="G166" s="540"/>
      <c r="H166" s="540"/>
      <c r="I166" s="540"/>
      <c r="J166" s="540"/>
      <c r="K166" s="540"/>
      <c r="L166" s="540"/>
      <c r="M166" s="540"/>
      <c r="N166" s="540"/>
      <c r="O166" s="540"/>
      <c r="P166" s="540"/>
      <c r="Q166" s="540"/>
      <c r="R166" s="540"/>
      <c r="S166" s="540"/>
      <c r="T166" s="540"/>
      <c r="U166" s="540"/>
      <c r="V166" s="540"/>
      <c r="W166" s="540"/>
      <c r="X166" s="540"/>
      <c r="Y166" s="540"/>
      <c r="Z166" s="540"/>
    </row>
    <row r="167" ht="12.75" customHeight="1">
      <c r="A167" s="540"/>
      <c r="B167" s="540"/>
      <c r="C167" s="540"/>
      <c r="D167" s="540"/>
      <c r="E167" s="540"/>
      <c r="F167" s="540"/>
      <c r="G167" s="540"/>
      <c r="H167" s="540"/>
      <c r="I167" s="540"/>
      <c r="J167" s="540"/>
      <c r="K167" s="540"/>
      <c r="L167" s="540"/>
      <c r="M167" s="540"/>
      <c r="N167" s="540"/>
      <c r="O167" s="540"/>
      <c r="P167" s="540"/>
      <c r="Q167" s="540"/>
      <c r="R167" s="540"/>
      <c r="S167" s="540"/>
      <c r="T167" s="540"/>
      <c r="U167" s="540"/>
      <c r="V167" s="540"/>
      <c r="W167" s="540"/>
      <c r="X167" s="540"/>
      <c r="Y167" s="540"/>
      <c r="Z167" s="540"/>
    </row>
    <row r="168" ht="12.75" customHeight="1">
      <c r="A168" s="540"/>
      <c r="B168" s="540"/>
      <c r="C168" s="540"/>
      <c r="D168" s="540"/>
      <c r="E168" s="540"/>
      <c r="F168" s="540"/>
      <c r="G168" s="540"/>
      <c r="H168" s="540"/>
      <c r="I168" s="540"/>
      <c r="J168" s="540"/>
      <c r="K168" s="540"/>
      <c r="L168" s="540"/>
      <c r="M168" s="540"/>
      <c r="N168" s="540"/>
      <c r="O168" s="540"/>
      <c r="P168" s="540"/>
      <c r="Q168" s="540"/>
      <c r="R168" s="540"/>
      <c r="S168" s="540"/>
      <c r="T168" s="540"/>
      <c r="U168" s="540"/>
      <c r="V168" s="540"/>
      <c r="W168" s="540"/>
      <c r="X168" s="540"/>
      <c r="Y168" s="540"/>
      <c r="Z168" s="540"/>
    </row>
    <row r="169" ht="12.75" customHeight="1">
      <c r="A169" s="540"/>
      <c r="B169" s="540"/>
      <c r="C169" s="540"/>
      <c r="D169" s="540"/>
      <c r="E169" s="540"/>
      <c r="F169" s="540"/>
      <c r="G169" s="540"/>
      <c r="H169" s="540"/>
      <c r="I169" s="540"/>
      <c r="J169" s="540"/>
      <c r="K169" s="540"/>
      <c r="L169" s="540"/>
      <c r="M169" s="540"/>
      <c r="N169" s="540"/>
      <c r="O169" s="540"/>
      <c r="P169" s="540"/>
      <c r="Q169" s="540"/>
      <c r="R169" s="540"/>
      <c r="S169" s="540"/>
      <c r="T169" s="540"/>
      <c r="U169" s="540"/>
      <c r="V169" s="540"/>
      <c r="W169" s="540"/>
      <c r="X169" s="540"/>
      <c r="Y169" s="540"/>
      <c r="Z169" s="540"/>
    </row>
    <row r="170" ht="12.75" customHeight="1">
      <c r="A170" s="540"/>
      <c r="B170" s="540"/>
      <c r="C170" s="540"/>
      <c r="D170" s="540"/>
      <c r="E170" s="540"/>
      <c r="F170" s="540"/>
      <c r="G170" s="540"/>
      <c r="H170" s="540"/>
      <c r="I170" s="540"/>
      <c r="J170" s="540"/>
      <c r="K170" s="540"/>
      <c r="L170" s="540"/>
      <c r="M170" s="540"/>
      <c r="N170" s="540"/>
      <c r="O170" s="540"/>
      <c r="P170" s="540"/>
      <c r="Q170" s="540"/>
      <c r="R170" s="540"/>
      <c r="S170" s="540"/>
      <c r="T170" s="540"/>
      <c r="U170" s="540"/>
      <c r="V170" s="540"/>
      <c r="W170" s="540"/>
      <c r="X170" s="540"/>
      <c r="Y170" s="540"/>
      <c r="Z170" s="540"/>
    </row>
    <row r="171" ht="12.75" customHeight="1">
      <c r="A171" s="540"/>
      <c r="B171" s="540"/>
      <c r="C171" s="540"/>
      <c r="D171" s="540"/>
      <c r="E171" s="540"/>
      <c r="F171" s="540"/>
      <c r="G171" s="540"/>
      <c r="H171" s="540"/>
      <c r="I171" s="540"/>
      <c r="J171" s="540"/>
      <c r="K171" s="540"/>
      <c r="L171" s="540"/>
      <c r="M171" s="540"/>
      <c r="N171" s="540"/>
      <c r="O171" s="540"/>
      <c r="P171" s="540"/>
      <c r="Q171" s="540"/>
      <c r="R171" s="540"/>
      <c r="S171" s="540"/>
      <c r="T171" s="540"/>
      <c r="U171" s="540"/>
      <c r="V171" s="540"/>
      <c r="W171" s="540"/>
      <c r="X171" s="540"/>
      <c r="Y171" s="540"/>
      <c r="Z171" s="540"/>
    </row>
    <row r="172" ht="12.75" customHeight="1">
      <c r="A172" s="540"/>
      <c r="B172" s="540"/>
      <c r="C172" s="540"/>
      <c r="D172" s="540"/>
      <c r="E172" s="540"/>
      <c r="F172" s="540"/>
      <c r="G172" s="540"/>
      <c r="H172" s="540"/>
      <c r="I172" s="540"/>
      <c r="J172" s="540"/>
      <c r="K172" s="540"/>
      <c r="L172" s="540"/>
      <c r="M172" s="540"/>
      <c r="N172" s="540"/>
      <c r="O172" s="540"/>
      <c r="P172" s="540"/>
      <c r="Q172" s="540"/>
      <c r="R172" s="540"/>
      <c r="S172" s="540"/>
      <c r="T172" s="540"/>
      <c r="U172" s="540"/>
      <c r="V172" s="540"/>
      <c r="W172" s="540"/>
      <c r="X172" s="540"/>
      <c r="Y172" s="540"/>
      <c r="Z172" s="540"/>
    </row>
    <row r="173" ht="12.75" customHeight="1">
      <c r="A173" s="540"/>
      <c r="B173" s="540"/>
      <c r="C173" s="540"/>
      <c r="D173" s="540"/>
      <c r="E173" s="540"/>
      <c r="F173" s="540"/>
      <c r="G173" s="540"/>
      <c r="H173" s="540"/>
      <c r="I173" s="540"/>
      <c r="J173" s="540"/>
      <c r="K173" s="540"/>
      <c r="L173" s="540"/>
      <c r="M173" s="540"/>
      <c r="N173" s="540"/>
      <c r="O173" s="540"/>
      <c r="P173" s="540"/>
      <c r="Q173" s="540"/>
      <c r="R173" s="540"/>
      <c r="S173" s="540"/>
      <c r="T173" s="540"/>
      <c r="U173" s="540"/>
      <c r="V173" s="540"/>
      <c r="W173" s="540"/>
      <c r="X173" s="540"/>
      <c r="Y173" s="540"/>
      <c r="Z173" s="540"/>
    </row>
    <row r="174" ht="12.75" customHeight="1">
      <c r="A174" s="540"/>
      <c r="B174" s="540"/>
      <c r="C174" s="540"/>
      <c r="D174" s="540"/>
      <c r="E174" s="540"/>
      <c r="F174" s="540"/>
      <c r="G174" s="540"/>
      <c r="H174" s="540"/>
      <c r="I174" s="540"/>
      <c r="J174" s="540"/>
      <c r="K174" s="540"/>
      <c r="L174" s="540"/>
      <c r="M174" s="540"/>
      <c r="N174" s="540"/>
      <c r="O174" s="540"/>
      <c r="P174" s="540"/>
      <c r="Q174" s="540"/>
      <c r="R174" s="540"/>
      <c r="S174" s="540"/>
      <c r="T174" s="540"/>
      <c r="U174" s="540"/>
      <c r="V174" s="540"/>
      <c r="W174" s="540"/>
      <c r="X174" s="540"/>
      <c r="Y174" s="540"/>
      <c r="Z174" s="540"/>
    </row>
    <row r="175" ht="12.75" customHeight="1">
      <c r="A175" s="540"/>
      <c r="B175" s="540"/>
      <c r="C175" s="540"/>
      <c r="D175" s="540"/>
      <c r="E175" s="540"/>
      <c r="F175" s="540"/>
      <c r="G175" s="540"/>
      <c r="H175" s="540"/>
      <c r="I175" s="540"/>
      <c r="J175" s="540"/>
      <c r="K175" s="540"/>
      <c r="L175" s="540"/>
      <c r="M175" s="540"/>
      <c r="N175" s="540"/>
      <c r="O175" s="540"/>
      <c r="P175" s="540"/>
      <c r="Q175" s="540"/>
      <c r="R175" s="540"/>
      <c r="S175" s="540"/>
      <c r="T175" s="540"/>
      <c r="U175" s="540"/>
      <c r="V175" s="540"/>
      <c r="W175" s="540"/>
      <c r="X175" s="540"/>
      <c r="Y175" s="540"/>
      <c r="Z175" s="540"/>
    </row>
    <row r="176" ht="12.75" customHeight="1">
      <c r="A176" s="540"/>
      <c r="B176" s="540"/>
      <c r="C176" s="540"/>
      <c r="D176" s="540"/>
      <c r="E176" s="540"/>
      <c r="F176" s="540"/>
      <c r="G176" s="540"/>
      <c r="H176" s="540"/>
      <c r="I176" s="540"/>
      <c r="J176" s="540"/>
      <c r="K176" s="540"/>
      <c r="L176" s="540"/>
      <c r="M176" s="540"/>
      <c r="N176" s="540"/>
      <c r="O176" s="540"/>
      <c r="P176" s="540"/>
      <c r="Q176" s="540"/>
      <c r="R176" s="540"/>
      <c r="S176" s="540"/>
      <c r="T176" s="540"/>
      <c r="U176" s="540"/>
      <c r="V176" s="540"/>
      <c r="W176" s="540"/>
      <c r="X176" s="540"/>
      <c r="Y176" s="540"/>
      <c r="Z176" s="540"/>
    </row>
    <row r="177" ht="12.75" customHeight="1">
      <c r="A177" s="540"/>
      <c r="B177" s="540"/>
      <c r="C177" s="540"/>
      <c r="D177" s="540"/>
      <c r="E177" s="540"/>
      <c r="F177" s="540"/>
      <c r="G177" s="540"/>
      <c r="H177" s="540"/>
      <c r="I177" s="540"/>
      <c r="J177" s="540"/>
      <c r="K177" s="540"/>
      <c r="L177" s="540"/>
      <c r="M177" s="540"/>
      <c r="N177" s="540"/>
      <c r="O177" s="540"/>
      <c r="P177" s="540"/>
      <c r="Q177" s="540"/>
      <c r="R177" s="540"/>
      <c r="S177" s="540"/>
      <c r="T177" s="540"/>
      <c r="U177" s="540"/>
      <c r="V177" s="540"/>
      <c r="W177" s="540"/>
      <c r="X177" s="540"/>
      <c r="Y177" s="540"/>
      <c r="Z177" s="540"/>
    </row>
    <row r="178" ht="12.75" customHeight="1">
      <c r="A178" s="540"/>
      <c r="B178" s="540"/>
      <c r="C178" s="540"/>
      <c r="D178" s="540"/>
      <c r="E178" s="540"/>
      <c r="F178" s="540"/>
      <c r="G178" s="540"/>
      <c r="H178" s="540"/>
      <c r="I178" s="540"/>
      <c r="J178" s="540"/>
      <c r="K178" s="540"/>
      <c r="L178" s="540"/>
      <c r="M178" s="540"/>
      <c r="N178" s="540"/>
      <c r="O178" s="540"/>
      <c r="P178" s="540"/>
      <c r="Q178" s="540"/>
      <c r="R178" s="540"/>
      <c r="S178" s="540"/>
      <c r="T178" s="540"/>
      <c r="U178" s="540"/>
      <c r="V178" s="540"/>
      <c r="W178" s="540"/>
      <c r="X178" s="540"/>
      <c r="Y178" s="540"/>
      <c r="Z178" s="540"/>
    </row>
    <row r="179" ht="12.75" customHeight="1">
      <c r="A179" s="540"/>
      <c r="B179" s="540"/>
      <c r="C179" s="540"/>
      <c r="D179" s="540"/>
      <c r="E179" s="540"/>
      <c r="F179" s="540"/>
      <c r="G179" s="540"/>
      <c r="H179" s="540"/>
      <c r="I179" s="540"/>
      <c r="J179" s="540"/>
      <c r="K179" s="540"/>
      <c r="L179" s="540"/>
      <c r="M179" s="540"/>
      <c r="N179" s="540"/>
      <c r="O179" s="540"/>
      <c r="P179" s="540"/>
      <c r="Q179" s="540"/>
      <c r="R179" s="540"/>
      <c r="S179" s="540"/>
      <c r="T179" s="540"/>
      <c r="U179" s="540"/>
      <c r="V179" s="540"/>
      <c r="W179" s="540"/>
      <c r="X179" s="540"/>
      <c r="Y179" s="540"/>
      <c r="Z179" s="540"/>
    </row>
    <row r="180" ht="12.75" customHeight="1">
      <c r="A180" s="540"/>
      <c r="B180" s="540"/>
      <c r="C180" s="540"/>
      <c r="D180" s="540"/>
      <c r="E180" s="540"/>
      <c r="F180" s="540"/>
      <c r="G180" s="540"/>
      <c r="H180" s="540"/>
      <c r="I180" s="540"/>
      <c r="J180" s="540"/>
      <c r="K180" s="540"/>
      <c r="L180" s="540"/>
      <c r="M180" s="540"/>
      <c r="N180" s="540"/>
      <c r="O180" s="540"/>
      <c r="P180" s="540"/>
      <c r="Q180" s="540"/>
      <c r="R180" s="540"/>
      <c r="S180" s="540"/>
      <c r="T180" s="540"/>
      <c r="U180" s="540"/>
      <c r="V180" s="540"/>
      <c r="W180" s="540"/>
      <c r="X180" s="540"/>
      <c r="Y180" s="540"/>
      <c r="Z180" s="540"/>
    </row>
    <row r="181" ht="12.75" customHeight="1">
      <c r="A181" s="540"/>
      <c r="B181" s="540"/>
      <c r="C181" s="540"/>
      <c r="D181" s="540"/>
      <c r="E181" s="540"/>
      <c r="F181" s="540"/>
      <c r="G181" s="540"/>
      <c r="H181" s="540"/>
      <c r="I181" s="540"/>
      <c r="J181" s="540"/>
      <c r="K181" s="540"/>
      <c r="L181" s="540"/>
      <c r="M181" s="540"/>
      <c r="N181" s="540"/>
      <c r="O181" s="540"/>
      <c r="P181" s="540"/>
      <c r="Q181" s="540"/>
      <c r="R181" s="540"/>
      <c r="S181" s="540"/>
      <c r="T181" s="540"/>
      <c r="U181" s="540"/>
      <c r="V181" s="540"/>
      <c r="W181" s="540"/>
      <c r="X181" s="540"/>
      <c r="Y181" s="540"/>
      <c r="Z181" s="540"/>
    </row>
    <row r="182" ht="12.75" customHeight="1">
      <c r="A182" s="540"/>
      <c r="B182" s="540"/>
      <c r="C182" s="540"/>
      <c r="D182" s="540"/>
      <c r="E182" s="540"/>
      <c r="F182" s="540"/>
      <c r="G182" s="540"/>
      <c r="H182" s="540"/>
      <c r="I182" s="540"/>
      <c r="J182" s="540"/>
      <c r="K182" s="540"/>
      <c r="L182" s="540"/>
      <c r="M182" s="540"/>
      <c r="N182" s="540"/>
      <c r="O182" s="540"/>
      <c r="P182" s="540"/>
      <c r="Q182" s="540"/>
      <c r="R182" s="540"/>
      <c r="S182" s="540"/>
      <c r="T182" s="540"/>
      <c r="U182" s="540"/>
      <c r="V182" s="540"/>
      <c r="W182" s="540"/>
      <c r="X182" s="540"/>
      <c r="Y182" s="540"/>
      <c r="Z182" s="540"/>
    </row>
    <row r="183" ht="12.75" customHeight="1">
      <c r="A183" s="540"/>
      <c r="B183" s="540"/>
      <c r="C183" s="540"/>
      <c r="D183" s="540"/>
      <c r="E183" s="540"/>
      <c r="F183" s="540"/>
      <c r="G183" s="540"/>
      <c r="H183" s="540"/>
      <c r="I183" s="540"/>
      <c r="J183" s="540"/>
      <c r="K183" s="540"/>
      <c r="L183" s="540"/>
      <c r="M183" s="540"/>
      <c r="N183" s="540"/>
      <c r="O183" s="540"/>
      <c r="P183" s="540"/>
      <c r="Q183" s="540"/>
      <c r="R183" s="540"/>
      <c r="S183" s="540"/>
      <c r="T183" s="540"/>
      <c r="U183" s="540"/>
      <c r="V183" s="540"/>
      <c r="W183" s="540"/>
      <c r="X183" s="540"/>
      <c r="Y183" s="540"/>
      <c r="Z183" s="540"/>
    </row>
    <row r="184" ht="12.75" customHeight="1">
      <c r="A184" s="540"/>
      <c r="B184" s="540"/>
      <c r="C184" s="540"/>
      <c r="D184" s="540"/>
      <c r="E184" s="540"/>
      <c r="F184" s="540"/>
      <c r="G184" s="540"/>
      <c r="H184" s="540"/>
      <c r="I184" s="540"/>
      <c r="J184" s="540"/>
      <c r="K184" s="540"/>
      <c r="L184" s="540"/>
      <c r="M184" s="540"/>
      <c r="N184" s="540"/>
      <c r="O184" s="540"/>
      <c r="P184" s="540"/>
      <c r="Q184" s="540"/>
      <c r="R184" s="540"/>
      <c r="S184" s="540"/>
      <c r="T184" s="540"/>
      <c r="U184" s="540"/>
      <c r="V184" s="540"/>
      <c r="W184" s="540"/>
      <c r="X184" s="540"/>
      <c r="Y184" s="540"/>
      <c r="Z184" s="540"/>
    </row>
    <row r="185" ht="12.75" customHeight="1">
      <c r="A185" s="540"/>
      <c r="B185" s="540"/>
      <c r="C185" s="540"/>
      <c r="D185" s="540"/>
      <c r="E185" s="540"/>
      <c r="F185" s="540"/>
      <c r="G185" s="540"/>
      <c r="H185" s="540"/>
      <c r="I185" s="540"/>
      <c r="J185" s="540"/>
      <c r="K185" s="540"/>
      <c r="L185" s="540"/>
      <c r="M185" s="540"/>
      <c r="N185" s="540"/>
      <c r="O185" s="540"/>
      <c r="P185" s="540"/>
      <c r="Q185" s="540"/>
      <c r="R185" s="540"/>
      <c r="S185" s="540"/>
      <c r="T185" s="540"/>
      <c r="U185" s="540"/>
      <c r="V185" s="540"/>
      <c r="W185" s="540"/>
      <c r="X185" s="540"/>
      <c r="Y185" s="540"/>
      <c r="Z185" s="540"/>
    </row>
    <row r="186" ht="12.75" customHeight="1">
      <c r="A186" s="540"/>
      <c r="B186" s="540"/>
      <c r="C186" s="540"/>
      <c r="D186" s="540"/>
      <c r="E186" s="540"/>
      <c r="F186" s="540"/>
      <c r="G186" s="540"/>
      <c r="H186" s="540"/>
      <c r="I186" s="540"/>
      <c r="J186" s="540"/>
      <c r="K186" s="540"/>
      <c r="L186" s="540"/>
      <c r="M186" s="540"/>
      <c r="N186" s="540"/>
      <c r="O186" s="540"/>
      <c r="P186" s="540"/>
      <c r="Q186" s="540"/>
      <c r="R186" s="540"/>
      <c r="S186" s="540"/>
      <c r="T186" s="540"/>
      <c r="U186" s="540"/>
      <c r="V186" s="540"/>
      <c r="W186" s="540"/>
      <c r="X186" s="540"/>
      <c r="Y186" s="540"/>
      <c r="Z186" s="540"/>
    </row>
    <row r="187" ht="12.75" customHeight="1">
      <c r="A187" s="540"/>
      <c r="B187" s="540"/>
      <c r="C187" s="540"/>
      <c r="D187" s="540"/>
      <c r="E187" s="540"/>
      <c r="F187" s="540"/>
      <c r="G187" s="540"/>
      <c r="H187" s="540"/>
      <c r="I187" s="540"/>
      <c r="J187" s="540"/>
      <c r="K187" s="540"/>
      <c r="L187" s="540"/>
      <c r="M187" s="540"/>
      <c r="N187" s="540"/>
      <c r="O187" s="540"/>
      <c r="P187" s="540"/>
      <c r="Q187" s="540"/>
      <c r="R187" s="540"/>
      <c r="S187" s="540"/>
      <c r="T187" s="540"/>
      <c r="U187" s="540"/>
      <c r="V187" s="540"/>
      <c r="W187" s="540"/>
      <c r="X187" s="540"/>
      <c r="Y187" s="540"/>
      <c r="Z187" s="540"/>
    </row>
    <row r="188" ht="12.75" customHeight="1">
      <c r="A188" s="540"/>
      <c r="B188" s="540"/>
      <c r="C188" s="540"/>
      <c r="D188" s="540"/>
      <c r="E188" s="540"/>
      <c r="F188" s="540"/>
      <c r="G188" s="540"/>
      <c r="H188" s="540"/>
      <c r="I188" s="540"/>
      <c r="J188" s="540"/>
      <c r="K188" s="540"/>
      <c r="L188" s="540"/>
      <c r="M188" s="540"/>
      <c r="N188" s="540"/>
      <c r="O188" s="540"/>
      <c r="P188" s="540"/>
      <c r="Q188" s="540"/>
      <c r="R188" s="540"/>
      <c r="S188" s="540"/>
      <c r="T188" s="540"/>
      <c r="U188" s="540"/>
      <c r="V188" s="540"/>
      <c r="W188" s="540"/>
      <c r="X188" s="540"/>
      <c r="Y188" s="540"/>
      <c r="Z188" s="540"/>
    </row>
    <row r="189" ht="12.75" customHeight="1">
      <c r="A189" s="540"/>
      <c r="B189" s="540"/>
      <c r="C189" s="540"/>
      <c r="D189" s="540"/>
      <c r="E189" s="540"/>
      <c r="F189" s="540"/>
      <c r="G189" s="540"/>
      <c r="H189" s="540"/>
      <c r="I189" s="540"/>
      <c r="J189" s="540"/>
      <c r="K189" s="540"/>
      <c r="L189" s="540"/>
      <c r="M189" s="540"/>
      <c r="N189" s="540"/>
      <c r="O189" s="540"/>
      <c r="P189" s="540"/>
      <c r="Q189" s="540"/>
      <c r="R189" s="540"/>
      <c r="S189" s="540"/>
      <c r="T189" s="540"/>
      <c r="U189" s="540"/>
      <c r="V189" s="540"/>
      <c r="W189" s="540"/>
      <c r="X189" s="540"/>
      <c r="Y189" s="540"/>
      <c r="Z189" s="540"/>
    </row>
    <row r="190" ht="12.75" customHeight="1">
      <c r="A190" s="540"/>
      <c r="B190" s="540"/>
      <c r="C190" s="540"/>
      <c r="D190" s="540"/>
      <c r="E190" s="540"/>
      <c r="F190" s="540"/>
      <c r="G190" s="540"/>
      <c r="H190" s="540"/>
      <c r="I190" s="540"/>
      <c r="J190" s="540"/>
      <c r="K190" s="540"/>
      <c r="L190" s="540"/>
      <c r="M190" s="540"/>
      <c r="N190" s="540"/>
      <c r="O190" s="540"/>
      <c r="P190" s="540"/>
      <c r="Q190" s="540"/>
      <c r="R190" s="540"/>
      <c r="S190" s="540"/>
      <c r="T190" s="540"/>
      <c r="U190" s="540"/>
      <c r="V190" s="540"/>
      <c r="W190" s="540"/>
      <c r="X190" s="540"/>
      <c r="Y190" s="540"/>
      <c r="Z190" s="540"/>
    </row>
    <row r="191" ht="12.75" customHeight="1">
      <c r="A191" s="540"/>
      <c r="B191" s="540"/>
      <c r="C191" s="540"/>
      <c r="D191" s="540"/>
      <c r="E191" s="540"/>
      <c r="F191" s="540"/>
      <c r="G191" s="540"/>
      <c r="H191" s="540"/>
      <c r="I191" s="540"/>
      <c r="J191" s="540"/>
      <c r="K191" s="540"/>
      <c r="L191" s="540"/>
      <c r="M191" s="540"/>
      <c r="N191" s="540"/>
      <c r="O191" s="540"/>
      <c r="P191" s="540"/>
      <c r="Q191" s="540"/>
      <c r="R191" s="540"/>
      <c r="S191" s="540"/>
      <c r="T191" s="540"/>
      <c r="U191" s="540"/>
      <c r="V191" s="540"/>
      <c r="W191" s="540"/>
      <c r="X191" s="540"/>
      <c r="Y191" s="540"/>
      <c r="Z191" s="540"/>
    </row>
    <row r="192" ht="12.75" customHeight="1">
      <c r="A192" s="540"/>
      <c r="B192" s="540"/>
      <c r="C192" s="540"/>
      <c r="D192" s="540"/>
      <c r="E192" s="540"/>
      <c r="F192" s="540"/>
      <c r="G192" s="540"/>
      <c r="H192" s="540"/>
      <c r="I192" s="540"/>
      <c r="J192" s="540"/>
      <c r="K192" s="540"/>
      <c r="L192" s="540"/>
      <c r="M192" s="540"/>
      <c r="N192" s="540"/>
      <c r="O192" s="540"/>
      <c r="P192" s="540"/>
      <c r="Q192" s="540"/>
      <c r="R192" s="540"/>
      <c r="S192" s="540"/>
      <c r="T192" s="540"/>
      <c r="U192" s="540"/>
      <c r="V192" s="540"/>
      <c r="W192" s="540"/>
      <c r="X192" s="540"/>
      <c r="Y192" s="540"/>
      <c r="Z192" s="540"/>
    </row>
    <row r="193" ht="12.75" customHeight="1">
      <c r="A193" s="540"/>
      <c r="B193" s="540"/>
      <c r="C193" s="540"/>
      <c r="D193" s="540"/>
      <c r="E193" s="540"/>
      <c r="F193" s="540"/>
      <c r="G193" s="540"/>
      <c r="H193" s="540"/>
      <c r="I193" s="540"/>
      <c r="J193" s="540"/>
      <c r="K193" s="540"/>
      <c r="L193" s="540"/>
      <c r="M193" s="540"/>
      <c r="N193" s="540"/>
      <c r="O193" s="540"/>
      <c r="P193" s="540"/>
      <c r="Q193" s="540"/>
      <c r="R193" s="540"/>
      <c r="S193" s="540"/>
      <c r="T193" s="540"/>
      <c r="U193" s="540"/>
      <c r="V193" s="540"/>
      <c r="W193" s="540"/>
      <c r="X193" s="540"/>
      <c r="Y193" s="540"/>
      <c r="Z193" s="540"/>
    </row>
    <row r="194" ht="12.75" customHeight="1">
      <c r="A194" s="540"/>
      <c r="B194" s="540"/>
      <c r="C194" s="540"/>
      <c r="D194" s="540"/>
      <c r="E194" s="540"/>
      <c r="F194" s="540"/>
      <c r="G194" s="540"/>
      <c r="H194" s="540"/>
      <c r="I194" s="540"/>
      <c r="J194" s="540"/>
      <c r="K194" s="540"/>
      <c r="L194" s="540"/>
      <c r="M194" s="540"/>
      <c r="N194" s="540"/>
      <c r="O194" s="540"/>
      <c r="P194" s="540"/>
      <c r="Q194" s="540"/>
      <c r="R194" s="540"/>
      <c r="S194" s="540"/>
      <c r="T194" s="540"/>
      <c r="U194" s="540"/>
      <c r="V194" s="540"/>
      <c r="W194" s="540"/>
      <c r="X194" s="540"/>
      <c r="Y194" s="540"/>
      <c r="Z194" s="540"/>
    </row>
    <row r="195" ht="12.75" customHeight="1">
      <c r="A195" s="540"/>
      <c r="B195" s="540"/>
      <c r="C195" s="540"/>
      <c r="D195" s="540"/>
      <c r="E195" s="540"/>
      <c r="F195" s="540"/>
      <c r="G195" s="540"/>
      <c r="H195" s="540"/>
      <c r="I195" s="540"/>
      <c r="J195" s="540"/>
      <c r="K195" s="540"/>
      <c r="L195" s="540"/>
      <c r="M195" s="540"/>
      <c r="N195" s="540"/>
      <c r="O195" s="540"/>
      <c r="P195" s="540"/>
      <c r="Q195" s="540"/>
      <c r="R195" s="540"/>
      <c r="S195" s="540"/>
      <c r="T195" s="540"/>
      <c r="U195" s="540"/>
      <c r="V195" s="540"/>
      <c r="W195" s="540"/>
      <c r="X195" s="540"/>
      <c r="Y195" s="540"/>
      <c r="Z195" s="540"/>
    </row>
    <row r="196" ht="12.75" customHeight="1">
      <c r="A196" s="540"/>
      <c r="B196" s="540"/>
      <c r="C196" s="540"/>
      <c r="D196" s="540"/>
      <c r="E196" s="540"/>
      <c r="F196" s="540"/>
      <c r="G196" s="540"/>
      <c r="H196" s="540"/>
      <c r="I196" s="540"/>
      <c r="J196" s="540"/>
      <c r="K196" s="540"/>
      <c r="L196" s="540"/>
      <c r="M196" s="540"/>
      <c r="N196" s="540"/>
      <c r="O196" s="540"/>
      <c r="P196" s="540"/>
      <c r="Q196" s="540"/>
      <c r="R196" s="540"/>
      <c r="S196" s="540"/>
      <c r="T196" s="540"/>
      <c r="U196" s="540"/>
      <c r="V196" s="540"/>
      <c r="W196" s="540"/>
      <c r="X196" s="540"/>
      <c r="Y196" s="540"/>
      <c r="Z196" s="540"/>
    </row>
    <row r="197" ht="12.75" customHeight="1">
      <c r="A197" s="540"/>
      <c r="B197" s="540"/>
      <c r="C197" s="540"/>
      <c r="D197" s="540"/>
      <c r="E197" s="540"/>
      <c r="F197" s="540"/>
      <c r="G197" s="540"/>
      <c r="H197" s="540"/>
      <c r="I197" s="540"/>
      <c r="J197" s="540"/>
      <c r="K197" s="540"/>
      <c r="L197" s="540"/>
      <c r="M197" s="540"/>
      <c r="N197" s="540"/>
      <c r="O197" s="540"/>
      <c r="P197" s="540"/>
      <c r="Q197" s="540"/>
      <c r="R197" s="540"/>
      <c r="S197" s="540"/>
      <c r="T197" s="540"/>
      <c r="U197" s="540"/>
      <c r="V197" s="540"/>
      <c r="W197" s="540"/>
      <c r="X197" s="540"/>
      <c r="Y197" s="540"/>
      <c r="Z197" s="540"/>
    </row>
    <row r="198" ht="12.75" customHeight="1">
      <c r="A198" s="540"/>
      <c r="B198" s="540"/>
      <c r="C198" s="540"/>
      <c r="D198" s="540"/>
      <c r="E198" s="540"/>
      <c r="F198" s="540"/>
      <c r="G198" s="540"/>
      <c r="H198" s="540"/>
      <c r="I198" s="540"/>
      <c r="J198" s="540"/>
      <c r="K198" s="540"/>
      <c r="L198" s="540"/>
      <c r="M198" s="540"/>
      <c r="N198" s="540"/>
      <c r="O198" s="540"/>
      <c r="P198" s="540"/>
      <c r="Q198" s="540"/>
      <c r="R198" s="540"/>
      <c r="S198" s="540"/>
      <c r="T198" s="540"/>
      <c r="U198" s="540"/>
      <c r="V198" s="540"/>
      <c r="W198" s="540"/>
      <c r="X198" s="540"/>
      <c r="Y198" s="540"/>
      <c r="Z198" s="540"/>
    </row>
    <row r="199" ht="12.75" customHeight="1">
      <c r="A199" s="540"/>
      <c r="B199" s="540"/>
      <c r="C199" s="540"/>
      <c r="D199" s="540"/>
      <c r="E199" s="540"/>
      <c r="F199" s="540"/>
      <c r="G199" s="540"/>
      <c r="H199" s="540"/>
      <c r="I199" s="540"/>
      <c r="J199" s="540"/>
      <c r="K199" s="540"/>
      <c r="L199" s="540"/>
      <c r="M199" s="540"/>
      <c r="N199" s="540"/>
      <c r="O199" s="540"/>
      <c r="P199" s="540"/>
      <c r="Q199" s="540"/>
      <c r="R199" s="540"/>
      <c r="S199" s="540"/>
      <c r="T199" s="540"/>
      <c r="U199" s="540"/>
      <c r="V199" s="540"/>
      <c r="W199" s="540"/>
      <c r="X199" s="540"/>
      <c r="Y199" s="540"/>
      <c r="Z199" s="540"/>
    </row>
    <row r="200" ht="12.75" customHeight="1">
      <c r="A200" s="540"/>
      <c r="B200" s="540"/>
      <c r="C200" s="540"/>
      <c r="D200" s="540"/>
      <c r="E200" s="540"/>
      <c r="F200" s="540"/>
      <c r="G200" s="540"/>
      <c r="H200" s="540"/>
      <c r="I200" s="540"/>
      <c r="J200" s="540"/>
      <c r="K200" s="540"/>
      <c r="L200" s="540"/>
      <c r="M200" s="540"/>
      <c r="N200" s="540"/>
      <c r="O200" s="540"/>
      <c r="P200" s="540"/>
      <c r="Q200" s="540"/>
      <c r="R200" s="540"/>
      <c r="S200" s="540"/>
      <c r="T200" s="540"/>
      <c r="U200" s="540"/>
      <c r="V200" s="540"/>
      <c r="W200" s="540"/>
      <c r="X200" s="540"/>
      <c r="Y200" s="540"/>
      <c r="Z200" s="540"/>
    </row>
    <row r="201" ht="12.75" customHeight="1">
      <c r="A201" s="540"/>
      <c r="B201" s="540"/>
      <c r="C201" s="540"/>
      <c r="D201" s="540"/>
      <c r="E201" s="540"/>
      <c r="F201" s="540"/>
      <c r="G201" s="540"/>
      <c r="H201" s="540"/>
      <c r="I201" s="540"/>
      <c r="J201" s="540"/>
      <c r="K201" s="540"/>
      <c r="L201" s="540"/>
      <c r="M201" s="540"/>
      <c r="N201" s="540"/>
      <c r="O201" s="540"/>
      <c r="P201" s="540"/>
      <c r="Q201" s="540"/>
      <c r="R201" s="540"/>
      <c r="S201" s="540"/>
      <c r="T201" s="540"/>
      <c r="U201" s="540"/>
      <c r="V201" s="540"/>
      <c r="W201" s="540"/>
      <c r="X201" s="540"/>
      <c r="Y201" s="540"/>
      <c r="Z201" s="540"/>
    </row>
    <row r="202" ht="12.75" customHeight="1">
      <c r="A202" s="540"/>
      <c r="B202" s="540"/>
      <c r="C202" s="540"/>
      <c r="D202" s="540"/>
      <c r="E202" s="540"/>
      <c r="F202" s="540"/>
      <c r="G202" s="540"/>
      <c r="H202" s="540"/>
      <c r="I202" s="540"/>
      <c r="J202" s="540"/>
      <c r="K202" s="540"/>
      <c r="L202" s="540"/>
      <c r="M202" s="540"/>
      <c r="N202" s="540"/>
      <c r="O202" s="540"/>
      <c r="P202" s="540"/>
      <c r="Q202" s="540"/>
      <c r="R202" s="540"/>
      <c r="S202" s="540"/>
      <c r="T202" s="540"/>
      <c r="U202" s="540"/>
      <c r="V202" s="540"/>
      <c r="W202" s="540"/>
      <c r="X202" s="540"/>
      <c r="Y202" s="540"/>
      <c r="Z202" s="540"/>
    </row>
    <row r="203" ht="12.75" customHeight="1">
      <c r="A203" s="540"/>
      <c r="B203" s="540"/>
      <c r="C203" s="540"/>
      <c r="D203" s="540"/>
      <c r="E203" s="540"/>
      <c r="F203" s="540"/>
      <c r="G203" s="540"/>
      <c r="H203" s="540"/>
      <c r="I203" s="540"/>
      <c r="J203" s="540"/>
      <c r="K203" s="540"/>
      <c r="L203" s="540"/>
      <c r="M203" s="540"/>
      <c r="N203" s="540"/>
      <c r="O203" s="540"/>
      <c r="P203" s="540"/>
      <c r="Q203" s="540"/>
      <c r="R203" s="540"/>
      <c r="S203" s="540"/>
      <c r="T203" s="540"/>
      <c r="U203" s="540"/>
      <c r="V203" s="540"/>
      <c r="W203" s="540"/>
      <c r="X203" s="540"/>
      <c r="Y203" s="540"/>
      <c r="Z203" s="540"/>
    </row>
    <row r="204" ht="12.75" customHeight="1">
      <c r="A204" s="540"/>
      <c r="B204" s="540"/>
      <c r="C204" s="540"/>
      <c r="D204" s="540"/>
      <c r="E204" s="540"/>
      <c r="F204" s="540"/>
      <c r="G204" s="540"/>
      <c r="H204" s="540"/>
      <c r="I204" s="540"/>
      <c r="J204" s="540"/>
      <c r="K204" s="540"/>
      <c r="L204" s="540"/>
      <c r="M204" s="540"/>
      <c r="N204" s="540"/>
      <c r="O204" s="540"/>
      <c r="P204" s="540"/>
      <c r="Q204" s="540"/>
      <c r="R204" s="540"/>
      <c r="S204" s="540"/>
      <c r="T204" s="540"/>
      <c r="U204" s="540"/>
      <c r="V204" s="540"/>
      <c r="W204" s="540"/>
      <c r="X204" s="540"/>
      <c r="Y204" s="540"/>
      <c r="Z204" s="540"/>
    </row>
    <row r="205" ht="12.75" customHeight="1">
      <c r="A205" s="540"/>
      <c r="B205" s="540"/>
      <c r="C205" s="540"/>
      <c r="D205" s="540"/>
      <c r="E205" s="540"/>
      <c r="F205" s="540"/>
      <c r="G205" s="540"/>
      <c r="H205" s="540"/>
      <c r="I205" s="540"/>
      <c r="J205" s="540"/>
      <c r="K205" s="540"/>
      <c r="L205" s="540"/>
      <c r="M205" s="540"/>
      <c r="N205" s="540"/>
      <c r="O205" s="540"/>
      <c r="P205" s="540"/>
      <c r="Q205" s="540"/>
      <c r="R205" s="540"/>
      <c r="S205" s="540"/>
      <c r="T205" s="540"/>
      <c r="U205" s="540"/>
      <c r="V205" s="540"/>
      <c r="W205" s="540"/>
      <c r="X205" s="540"/>
      <c r="Y205" s="540"/>
      <c r="Z205" s="540"/>
    </row>
    <row r="206" ht="12.75" customHeight="1">
      <c r="A206" s="540"/>
      <c r="B206" s="540"/>
      <c r="C206" s="540"/>
      <c r="D206" s="540"/>
      <c r="E206" s="540"/>
      <c r="F206" s="540"/>
      <c r="G206" s="540"/>
      <c r="H206" s="540"/>
      <c r="I206" s="540"/>
      <c r="J206" s="540"/>
      <c r="K206" s="540"/>
      <c r="L206" s="540"/>
      <c r="M206" s="540"/>
      <c r="N206" s="540"/>
      <c r="O206" s="540"/>
      <c r="P206" s="540"/>
      <c r="Q206" s="540"/>
      <c r="R206" s="540"/>
      <c r="S206" s="540"/>
      <c r="T206" s="540"/>
      <c r="U206" s="540"/>
      <c r="V206" s="540"/>
      <c r="W206" s="540"/>
      <c r="X206" s="540"/>
      <c r="Y206" s="540"/>
      <c r="Z206" s="540"/>
    </row>
    <row r="207" ht="12.75" customHeight="1">
      <c r="A207" s="540"/>
      <c r="B207" s="540"/>
      <c r="C207" s="540"/>
      <c r="D207" s="540"/>
      <c r="E207" s="540"/>
      <c r="F207" s="540"/>
      <c r="G207" s="540"/>
      <c r="H207" s="540"/>
      <c r="I207" s="540"/>
      <c r="J207" s="540"/>
      <c r="K207" s="540"/>
      <c r="L207" s="540"/>
      <c r="M207" s="540"/>
      <c r="N207" s="540"/>
      <c r="O207" s="540"/>
      <c r="P207" s="540"/>
      <c r="Q207" s="540"/>
      <c r="R207" s="540"/>
      <c r="S207" s="540"/>
      <c r="T207" s="540"/>
      <c r="U207" s="540"/>
      <c r="V207" s="540"/>
      <c r="W207" s="540"/>
      <c r="X207" s="540"/>
      <c r="Y207" s="540"/>
      <c r="Z207" s="540"/>
    </row>
    <row r="208" ht="12.75" customHeight="1">
      <c r="A208" s="540"/>
      <c r="B208" s="540"/>
      <c r="C208" s="540"/>
      <c r="D208" s="540"/>
      <c r="E208" s="540"/>
      <c r="F208" s="540"/>
      <c r="G208" s="540"/>
      <c r="H208" s="540"/>
      <c r="I208" s="540"/>
      <c r="J208" s="540"/>
      <c r="K208" s="540"/>
      <c r="L208" s="540"/>
      <c r="M208" s="540"/>
      <c r="N208" s="540"/>
      <c r="O208" s="540"/>
      <c r="P208" s="540"/>
      <c r="Q208" s="540"/>
      <c r="R208" s="540"/>
      <c r="S208" s="540"/>
      <c r="T208" s="540"/>
      <c r="U208" s="540"/>
      <c r="V208" s="540"/>
      <c r="W208" s="540"/>
      <c r="X208" s="540"/>
      <c r="Y208" s="540"/>
      <c r="Z208" s="540"/>
    </row>
    <row r="209" ht="12.75" customHeight="1">
      <c r="A209" s="540"/>
      <c r="B209" s="540"/>
      <c r="C209" s="540"/>
      <c r="D209" s="540"/>
      <c r="E209" s="540"/>
      <c r="F209" s="540"/>
      <c r="G209" s="540"/>
      <c r="H209" s="540"/>
      <c r="I209" s="540"/>
      <c r="J209" s="540"/>
      <c r="K209" s="540"/>
      <c r="L209" s="540"/>
      <c r="M209" s="540"/>
      <c r="N209" s="540"/>
      <c r="O209" s="540"/>
      <c r="P209" s="540"/>
      <c r="Q209" s="540"/>
      <c r="R209" s="540"/>
      <c r="S209" s="540"/>
      <c r="T209" s="540"/>
      <c r="U209" s="540"/>
      <c r="V209" s="540"/>
      <c r="W209" s="540"/>
      <c r="X209" s="540"/>
      <c r="Y209" s="540"/>
      <c r="Z209" s="540"/>
    </row>
    <row r="210" ht="12.75" customHeight="1">
      <c r="A210" s="540"/>
      <c r="B210" s="540"/>
      <c r="C210" s="540"/>
      <c r="D210" s="540"/>
      <c r="E210" s="540"/>
      <c r="F210" s="540"/>
      <c r="G210" s="540"/>
      <c r="H210" s="540"/>
      <c r="I210" s="540"/>
      <c r="J210" s="540"/>
      <c r="K210" s="540"/>
      <c r="L210" s="540"/>
      <c r="M210" s="540"/>
      <c r="N210" s="540"/>
      <c r="O210" s="540"/>
      <c r="P210" s="540"/>
      <c r="Q210" s="540"/>
      <c r="R210" s="540"/>
      <c r="S210" s="540"/>
      <c r="T210" s="540"/>
      <c r="U210" s="540"/>
      <c r="V210" s="540"/>
      <c r="W210" s="540"/>
      <c r="X210" s="540"/>
      <c r="Y210" s="540"/>
      <c r="Z210" s="540"/>
    </row>
    <row r="211" ht="12.75" customHeight="1">
      <c r="A211" s="540"/>
      <c r="B211" s="540"/>
      <c r="C211" s="540"/>
      <c r="D211" s="540"/>
      <c r="E211" s="540"/>
      <c r="F211" s="540"/>
      <c r="G211" s="540"/>
      <c r="H211" s="540"/>
      <c r="I211" s="540"/>
      <c r="J211" s="540"/>
      <c r="K211" s="540"/>
      <c r="L211" s="540"/>
      <c r="M211" s="540"/>
      <c r="N211" s="540"/>
      <c r="O211" s="540"/>
      <c r="P211" s="540"/>
      <c r="Q211" s="540"/>
      <c r="R211" s="540"/>
      <c r="S211" s="540"/>
      <c r="T211" s="540"/>
      <c r="U211" s="540"/>
      <c r="V211" s="540"/>
      <c r="W211" s="540"/>
      <c r="X211" s="540"/>
      <c r="Y211" s="540"/>
      <c r="Z211" s="540"/>
    </row>
    <row r="212" ht="12.75" customHeight="1">
      <c r="A212" s="540"/>
      <c r="B212" s="540"/>
      <c r="C212" s="540"/>
      <c r="D212" s="540"/>
      <c r="E212" s="540"/>
      <c r="F212" s="540"/>
      <c r="G212" s="540"/>
      <c r="H212" s="540"/>
      <c r="I212" s="540"/>
      <c r="J212" s="540"/>
      <c r="K212" s="540"/>
      <c r="L212" s="540"/>
      <c r="M212" s="540"/>
      <c r="N212" s="540"/>
      <c r="O212" s="540"/>
      <c r="P212" s="540"/>
      <c r="Q212" s="540"/>
      <c r="R212" s="540"/>
      <c r="S212" s="540"/>
      <c r="T212" s="540"/>
      <c r="U212" s="540"/>
      <c r="V212" s="540"/>
      <c r="W212" s="540"/>
      <c r="X212" s="540"/>
      <c r="Y212" s="540"/>
      <c r="Z212" s="540"/>
    </row>
    <row r="213" ht="12.75" customHeight="1">
      <c r="A213" s="540"/>
      <c r="B213" s="540"/>
      <c r="C213" s="540"/>
      <c r="D213" s="540"/>
      <c r="E213" s="540"/>
      <c r="F213" s="540"/>
      <c r="G213" s="540"/>
      <c r="H213" s="540"/>
      <c r="I213" s="540"/>
      <c r="J213" s="540"/>
      <c r="K213" s="540"/>
      <c r="L213" s="540"/>
      <c r="M213" s="540"/>
      <c r="N213" s="540"/>
      <c r="O213" s="540"/>
      <c r="P213" s="540"/>
      <c r="Q213" s="540"/>
      <c r="R213" s="540"/>
      <c r="S213" s="540"/>
      <c r="T213" s="540"/>
      <c r="U213" s="540"/>
      <c r="V213" s="540"/>
      <c r="W213" s="540"/>
      <c r="X213" s="540"/>
      <c r="Y213" s="540"/>
      <c r="Z213" s="540"/>
    </row>
    <row r="214" ht="12.75" customHeight="1">
      <c r="A214" s="540"/>
      <c r="B214" s="540"/>
      <c r="C214" s="540"/>
      <c r="D214" s="540"/>
      <c r="E214" s="540"/>
      <c r="F214" s="540"/>
      <c r="G214" s="540"/>
      <c r="H214" s="540"/>
      <c r="I214" s="540"/>
      <c r="J214" s="540"/>
      <c r="K214" s="540"/>
      <c r="L214" s="540"/>
      <c r="M214" s="540"/>
      <c r="N214" s="540"/>
      <c r="O214" s="540"/>
      <c r="P214" s="540"/>
      <c r="Q214" s="540"/>
      <c r="R214" s="540"/>
      <c r="S214" s="540"/>
      <c r="T214" s="540"/>
      <c r="U214" s="540"/>
      <c r="V214" s="540"/>
      <c r="W214" s="540"/>
      <c r="X214" s="540"/>
      <c r="Y214" s="540"/>
      <c r="Z214" s="540"/>
    </row>
    <row r="215" ht="12.75" customHeight="1">
      <c r="A215" s="540"/>
      <c r="B215" s="540"/>
      <c r="C215" s="540"/>
      <c r="D215" s="540"/>
      <c r="E215" s="540"/>
      <c r="F215" s="540"/>
      <c r="G215" s="540"/>
      <c r="H215" s="540"/>
      <c r="I215" s="540"/>
      <c r="J215" s="540"/>
      <c r="K215" s="540"/>
      <c r="L215" s="540"/>
      <c r="M215" s="540"/>
      <c r="N215" s="540"/>
      <c r="O215" s="540"/>
      <c r="P215" s="540"/>
      <c r="Q215" s="540"/>
      <c r="R215" s="540"/>
      <c r="S215" s="540"/>
      <c r="T215" s="540"/>
      <c r="U215" s="540"/>
      <c r="V215" s="540"/>
      <c r="W215" s="540"/>
      <c r="X215" s="540"/>
      <c r="Y215" s="540"/>
      <c r="Z215" s="540"/>
    </row>
    <row r="216" ht="12.75" customHeight="1">
      <c r="A216" s="540"/>
      <c r="B216" s="540"/>
      <c r="C216" s="540"/>
      <c r="D216" s="540"/>
      <c r="E216" s="540"/>
      <c r="F216" s="540"/>
      <c r="G216" s="540"/>
      <c r="H216" s="540"/>
      <c r="I216" s="540"/>
      <c r="J216" s="540"/>
      <c r="K216" s="540"/>
      <c r="L216" s="540"/>
      <c r="M216" s="540"/>
      <c r="N216" s="540"/>
      <c r="O216" s="540"/>
      <c r="P216" s="540"/>
      <c r="Q216" s="540"/>
      <c r="R216" s="540"/>
      <c r="S216" s="540"/>
      <c r="T216" s="540"/>
      <c r="U216" s="540"/>
      <c r="V216" s="540"/>
      <c r="W216" s="540"/>
      <c r="X216" s="540"/>
      <c r="Y216" s="540"/>
      <c r="Z216" s="540"/>
    </row>
    <row r="217" ht="12.75" customHeight="1">
      <c r="A217" s="540"/>
      <c r="B217" s="540"/>
      <c r="C217" s="540"/>
      <c r="D217" s="540"/>
      <c r="E217" s="540"/>
      <c r="F217" s="540"/>
      <c r="G217" s="540"/>
      <c r="H217" s="540"/>
      <c r="I217" s="540"/>
      <c r="J217" s="540"/>
      <c r="K217" s="540"/>
      <c r="L217" s="540"/>
      <c r="M217" s="540"/>
      <c r="N217" s="540"/>
      <c r="O217" s="540"/>
      <c r="P217" s="540"/>
      <c r="Q217" s="540"/>
      <c r="R217" s="540"/>
      <c r="S217" s="540"/>
      <c r="T217" s="540"/>
      <c r="U217" s="540"/>
      <c r="V217" s="540"/>
      <c r="W217" s="540"/>
      <c r="X217" s="540"/>
      <c r="Y217" s="540"/>
      <c r="Z217" s="540"/>
    </row>
    <row r="218" ht="12.75" customHeight="1">
      <c r="A218" s="540"/>
      <c r="B218" s="540"/>
      <c r="C218" s="540"/>
      <c r="D218" s="540"/>
      <c r="E218" s="540"/>
      <c r="F218" s="540"/>
      <c r="G218" s="540"/>
      <c r="H218" s="540"/>
      <c r="I218" s="540"/>
      <c r="J218" s="540"/>
      <c r="K218" s="540"/>
      <c r="L218" s="540"/>
      <c r="M218" s="540"/>
      <c r="N218" s="540"/>
      <c r="O218" s="540"/>
      <c r="P218" s="540"/>
      <c r="Q218" s="540"/>
      <c r="R218" s="540"/>
      <c r="S218" s="540"/>
      <c r="T218" s="540"/>
      <c r="U218" s="540"/>
      <c r="V218" s="540"/>
      <c r="W218" s="540"/>
      <c r="X218" s="540"/>
      <c r="Y218" s="540"/>
      <c r="Z218" s="540"/>
    </row>
    <row r="219" ht="12.75" customHeight="1">
      <c r="A219" s="540"/>
      <c r="B219" s="540"/>
      <c r="C219" s="540"/>
      <c r="D219" s="540"/>
      <c r="E219" s="540"/>
      <c r="F219" s="540"/>
      <c r="G219" s="540"/>
      <c r="H219" s="540"/>
      <c r="I219" s="540"/>
      <c r="J219" s="540"/>
      <c r="K219" s="540"/>
      <c r="L219" s="540"/>
      <c r="M219" s="540"/>
      <c r="N219" s="540"/>
      <c r="O219" s="540"/>
      <c r="P219" s="540"/>
      <c r="Q219" s="540"/>
      <c r="R219" s="540"/>
      <c r="S219" s="540"/>
      <c r="T219" s="540"/>
      <c r="U219" s="540"/>
      <c r="V219" s="540"/>
      <c r="W219" s="540"/>
      <c r="X219" s="540"/>
      <c r="Y219" s="540"/>
      <c r="Z219" s="540"/>
    </row>
    <row r="220" ht="12.75" customHeight="1">
      <c r="A220" s="540"/>
      <c r="B220" s="540"/>
      <c r="C220" s="540"/>
      <c r="D220" s="540"/>
      <c r="E220" s="540"/>
      <c r="F220" s="540"/>
      <c r="G220" s="540"/>
      <c r="H220" s="540"/>
      <c r="I220" s="540"/>
      <c r="J220" s="540"/>
      <c r="K220" s="540"/>
      <c r="L220" s="540"/>
      <c r="M220" s="540"/>
      <c r="N220" s="540"/>
      <c r="O220" s="540"/>
      <c r="P220" s="540"/>
      <c r="Q220" s="540"/>
      <c r="R220" s="540"/>
      <c r="S220" s="540"/>
      <c r="T220" s="540"/>
      <c r="U220" s="540"/>
      <c r="V220" s="540"/>
      <c r="W220" s="540"/>
      <c r="X220" s="540"/>
      <c r="Y220" s="540"/>
      <c r="Z220" s="540"/>
    </row>
    <row r="221" ht="12.75" customHeight="1">
      <c r="A221" s="540"/>
      <c r="B221" s="540"/>
      <c r="C221" s="540"/>
      <c r="D221" s="540"/>
      <c r="E221" s="540"/>
      <c r="F221" s="540"/>
      <c r="G221" s="540"/>
      <c r="H221" s="540"/>
      <c r="I221" s="540"/>
      <c r="J221" s="540"/>
      <c r="K221" s="540"/>
      <c r="L221" s="540"/>
      <c r="M221" s="540"/>
      <c r="N221" s="540"/>
      <c r="O221" s="540"/>
      <c r="P221" s="540"/>
      <c r="Q221" s="540"/>
      <c r="R221" s="540"/>
      <c r="S221" s="540"/>
      <c r="T221" s="540"/>
      <c r="U221" s="540"/>
      <c r="V221" s="540"/>
      <c r="W221" s="540"/>
      <c r="X221" s="540"/>
      <c r="Y221" s="540"/>
      <c r="Z221" s="540"/>
    </row>
    <row r="222" ht="12.75" customHeight="1">
      <c r="A222" s="540"/>
      <c r="B222" s="540"/>
      <c r="C222" s="540"/>
      <c r="D222" s="540"/>
      <c r="E222" s="540"/>
      <c r="F222" s="540"/>
      <c r="G222" s="540"/>
      <c r="H222" s="540"/>
      <c r="I222" s="540"/>
      <c r="J222" s="540"/>
      <c r="K222" s="540"/>
      <c r="L222" s="540"/>
      <c r="M222" s="540"/>
      <c r="N222" s="540"/>
      <c r="O222" s="540"/>
      <c r="P222" s="540"/>
      <c r="Q222" s="540"/>
      <c r="R222" s="540"/>
      <c r="S222" s="540"/>
      <c r="T222" s="540"/>
      <c r="U222" s="540"/>
      <c r="V222" s="540"/>
      <c r="W222" s="540"/>
      <c r="X222" s="540"/>
      <c r="Y222" s="540"/>
      <c r="Z222" s="540"/>
    </row>
    <row r="223" ht="12.75" customHeight="1">
      <c r="A223" s="540"/>
      <c r="B223" s="540"/>
      <c r="C223" s="540"/>
      <c r="D223" s="540"/>
      <c r="E223" s="540"/>
      <c r="F223" s="540"/>
      <c r="G223" s="540"/>
      <c r="H223" s="540"/>
      <c r="I223" s="540"/>
      <c r="J223" s="540"/>
      <c r="K223" s="540"/>
      <c r="L223" s="540"/>
      <c r="M223" s="540"/>
      <c r="N223" s="540"/>
      <c r="O223" s="540"/>
      <c r="P223" s="540"/>
      <c r="Q223" s="540"/>
      <c r="R223" s="540"/>
      <c r="S223" s="540"/>
      <c r="T223" s="540"/>
      <c r="U223" s="540"/>
      <c r="V223" s="540"/>
      <c r="W223" s="540"/>
      <c r="X223" s="540"/>
      <c r="Y223" s="540"/>
      <c r="Z223" s="540"/>
    </row>
    <row r="224" ht="12.75" customHeight="1">
      <c r="A224" s="540"/>
      <c r="B224" s="540"/>
      <c r="C224" s="540"/>
      <c r="D224" s="540"/>
      <c r="E224" s="540"/>
      <c r="F224" s="540"/>
      <c r="G224" s="540"/>
      <c r="H224" s="540"/>
      <c r="I224" s="540"/>
      <c r="J224" s="540"/>
      <c r="K224" s="540"/>
      <c r="L224" s="540"/>
      <c r="M224" s="540"/>
      <c r="N224" s="540"/>
      <c r="O224" s="540"/>
      <c r="P224" s="540"/>
      <c r="Q224" s="540"/>
      <c r="R224" s="540"/>
      <c r="S224" s="540"/>
      <c r="T224" s="540"/>
      <c r="U224" s="540"/>
      <c r="V224" s="540"/>
      <c r="W224" s="540"/>
      <c r="X224" s="540"/>
      <c r="Y224" s="540"/>
      <c r="Z224" s="540"/>
    </row>
    <row r="225" ht="12.75" customHeight="1">
      <c r="A225" s="540"/>
      <c r="B225" s="540"/>
      <c r="C225" s="540"/>
      <c r="D225" s="540"/>
      <c r="E225" s="540"/>
      <c r="F225" s="540"/>
      <c r="G225" s="540"/>
      <c r="H225" s="540"/>
      <c r="I225" s="540"/>
      <c r="J225" s="540"/>
      <c r="K225" s="540"/>
      <c r="L225" s="540"/>
      <c r="M225" s="540"/>
      <c r="N225" s="540"/>
      <c r="O225" s="540"/>
      <c r="P225" s="540"/>
      <c r="Q225" s="540"/>
      <c r="R225" s="540"/>
      <c r="S225" s="540"/>
      <c r="T225" s="540"/>
      <c r="U225" s="540"/>
      <c r="V225" s="540"/>
      <c r="W225" s="540"/>
      <c r="X225" s="540"/>
      <c r="Y225" s="540"/>
      <c r="Z225" s="540"/>
    </row>
    <row r="226" ht="12.75" customHeight="1">
      <c r="A226" s="540"/>
      <c r="B226" s="540"/>
      <c r="C226" s="540"/>
      <c r="D226" s="540"/>
      <c r="E226" s="540"/>
      <c r="F226" s="540"/>
      <c r="G226" s="540"/>
      <c r="H226" s="540"/>
      <c r="I226" s="540"/>
      <c r="J226" s="540"/>
      <c r="K226" s="540"/>
      <c r="L226" s="540"/>
      <c r="M226" s="540"/>
      <c r="N226" s="540"/>
      <c r="O226" s="540"/>
      <c r="P226" s="540"/>
      <c r="Q226" s="540"/>
      <c r="R226" s="540"/>
      <c r="S226" s="540"/>
      <c r="T226" s="540"/>
      <c r="U226" s="540"/>
      <c r="V226" s="540"/>
      <c r="W226" s="540"/>
      <c r="X226" s="540"/>
      <c r="Y226" s="540"/>
      <c r="Z226" s="540"/>
    </row>
    <row r="227" ht="12.75" customHeight="1">
      <c r="A227" s="540"/>
      <c r="B227" s="540"/>
      <c r="C227" s="540"/>
      <c r="D227" s="540"/>
      <c r="E227" s="540"/>
      <c r="F227" s="540"/>
      <c r="G227" s="540"/>
      <c r="H227" s="540"/>
      <c r="I227" s="540"/>
      <c r="J227" s="540"/>
      <c r="K227" s="540"/>
      <c r="L227" s="540"/>
      <c r="M227" s="540"/>
      <c r="N227" s="540"/>
      <c r="O227" s="540"/>
      <c r="P227" s="540"/>
      <c r="Q227" s="540"/>
      <c r="R227" s="540"/>
      <c r="S227" s="540"/>
      <c r="T227" s="540"/>
      <c r="U227" s="540"/>
      <c r="V227" s="540"/>
      <c r="W227" s="540"/>
      <c r="X227" s="540"/>
      <c r="Y227" s="540"/>
      <c r="Z227" s="540"/>
    </row>
    <row r="228" ht="12.75" customHeight="1">
      <c r="A228" s="540"/>
      <c r="B228" s="540"/>
      <c r="C228" s="540"/>
      <c r="D228" s="540"/>
      <c r="E228" s="540"/>
      <c r="F228" s="540"/>
      <c r="G228" s="540"/>
      <c r="H228" s="540"/>
      <c r="I228" s="540"/>
      <c r="J228" s="540"/>
      <c r="K228" s="540"/>
      <c r="L228" s="540"/>
      <c r="M228" s="540"/>
      <c r="N228" s="540"/>
      <c r="O228" s="540"/>
      <c r="P228" s="540"/>
      <c r="Q228" s="540"/>
      <c r="R228" s="540"/>
      <c r="S228" s="540"/>
      <c r="T228" s="540"/>
      <c r="U228" s="540"/>
      <c r="V228" s="540"/>
      <c r="W228" s="540"/>
      <c r="X228" s="540"/>
      <c r="Y228" s="540"/>
      <c r="Z228" s="540"/>
    </row>
    <row r="229" ht="12.75" customHeight="1">
      <c r="A229" s="540"/>
      <c r="B229" s="540"/>
      <c r="C229" s="540"/>
      <c r="D229" s="540"/>
      <c r="E229" s="540"/>
      <c r="F229" s="540"/>
      <c r="G229" s="540"/>
      <c r="H229" s="540"/>
      <c r="I229" s="540"/>
      <c r="J229" s="540"/>
      <c r="K229" s="540"/>
      <c r="L229" s="540"/>
      <c r="M229" s="540"/>
      <c r="N229" s="540"/>
      <c r="O229" s="540"/>
      <c r="P229" s="540"/>
      <c r="Q229" s="540"/>
      <c r="R229" s="540"/>
      <c r="S229" s="540"/>
      <c r="T229" s="540"/>
      <c r="U229" s="540"/>
      <c r="V229" s="540"/>
      <c r="W229" s="540"/>
      <c r="X229" s="540"/>
      <c r="Y229" s="540"/>
      <c r="Z229" s="540"/>
    </row>
    <row r="230" ht="12.75" customHeight="1">
      <c r="A230" s="540"/>
      <c r="B230" s="540"/>
      <c r="C230" s="540"/>
      <c r="D230" s="540"/>
      <c r="E230" s="540"/>
      <c r="F230" s="540"/>
      <c r="G230" s="540"/>
      <c r="H230" s="540"/>
      <c r="I230" s="540"/>
      <c r="J230" s="540"/>
      <c r="K230" s="540"/>
      <c r="L230" s="540"/>
      <c r="M230" s="540"/>
      <c r="N230" s="540"/>
      <c r="O230" s="540"/>
      <c r="P230" s="540"/>
      <c r="Q230" s="540"/>
      <c r="R230" s="540"/>
      <c r="S230" s="540"/>
      <c r="T230" s="540"/>
      <c r="U230" s="540"/>
      <c r="V230" s="540"/>
      <c r="W230" s="540"/>
      <c r="X230" s="540"/>
      <c r="Y230" s="540"/>
      <c r="Z230" s="540"/>
    </row>
    <row r="231" ht="12.75" customHeight="1">
      <c r="A231" s="540"/>
      <c r="B231" s="540"/>
      <c r="C231" s="540"/>
      <c r="D231" s="540"/>
      <c r="E231" s="540"/>
      <c r="F231" s="540"/>
      <c r="G231" s="540"/>
      <c r="H231" s="540"/>
      <c r="I231" s="540"/>
      <c r="J231" s="540"/>
      <c r="K231" s="540"/>
      <c r="L231" s="540"/>
      <c r="M231" s="540"/>
      <c r="N231" s="540"/>
      <c r="O231" s="540"/>
      <c r="P231" s="540"/>
      <c r="Q231" s="540"/>
      <c r="R231" s="540"/>
      <c r="S231" s="540"/>
      <c r="T231" s="540"/>
      <c r="U231" s="540"/>
      <c r="V231" s="540"/>
      <c r="W231" s="540"/>
      <c r="X231" s="540"/>
      <c r="Y231" s="540"/>
      <c r="Z231" s="540"/>
    </row>
    <row r="232" ht="12.75" customHeight="1">
      <c r="A232" s="540"/>
      <c r="B232" s="540"/>
      <c r="C232" s="540"/>
      <c r="D232" s="540"/>
      <c r="E232" s="540"/>
      <c r="F232" s="540"/>
      <c r="G232" s="540"/>
      <c r="H232" s="540"/>
      <c r="I232" s="540"/>
      <c r="J232" s="540"/>
      <c r="K232" s="540"/>
      <c r="L232" s="540"/>
      <c r="M232" s="540"/>
      <c r="N232" s="540"/>
      <c r="O232" s="540"/>
      <c r="P232" s="540"/>
      <c r="Q232" s="540"/>
      <c r="R232" s="540"/>
      <c r="S232" s="540"/>
      <c r="T232" s="540"/>
      <c r="U232" s="540"/>
      <c r="V232" s="540"/>
      <c r="W232" s="540"/>
      <c r="X232" s="540"/>
      <c r="Y232" s="540"/>
      <c r="Z232" s="540"/>
    </row>
    <row r="233" ht="12.75" customHeight="1">
      <c r="A233" s="540"/>
      <c r="B233" s="540"/>
      <c r="C233" s="540"/>
      <c r="D233" s="540"/>
      <c r="E233" s="540"/>
      <c r="F233" s="540"/>
      <c r="G233" s="540"/>
      <c r="H233" s="540"/>
      <c r="I233" s="540"/>
      <c r="J233" s="540"/>
      <c r="K233" s="540"/>
      <c r="L233" s="540"/>
      <c r="M233" s="540"/>
      <c r="N233" s="540"/>
      <c r="O233" s="540"/>
      <c r="P233" s="540"/>
      <c r="Q233" s="540"/>
      <c r="R233" s="540"/>
      <c r="S233" s="540"/>
      <c r="T233" s="540"/>
      <c r="U233" s="540"/>
      <c r="V233" s="540"/>
      <c r="W233" s="540"/>
      <c r="X233" s="540"/>
      <c r="Y233" s="540"/>
      <c r="Z233" s="540"/>
    </row>
    <row r="234" ht="12.75" customHeight="1">
      <c r="A234" s="540"/>
      <c r="B234" s="540"/>
      <c r="C234" s="540"/>
      <c r="D234" s="540"/>
      <c r="E234" s="540"/>
      <c r="F234" s="540"/>
      <c r="G234" s="540"/>
      <c r="H234" s="540"/>
      <c r="I234" s="540"/>
      <c r="J234" s="540"/>
      <c r="K234" s="540"/>
      <c r="L234" s="540"/>
      <c r="M234" s="540"/>
      <c r="N234" s="540"/>
      <c r="O234" s="540"/>
      <c r="P234" s="540"/>
      <c r="Q234" s="540"/>
      <c r="R234" s="540"/>
      <c r="S234" s="540"/>
      <c r="T234" s="540"/>
      <c r="U234" s="540"/>
      <c r="V234" s="540"/>
      <c r="W234" s="540"/>
      <c r="X234" s="540"/>
      <c r="Y234" s="540"/>
      <c r="Z234" s="540"/>
    </row>
    <row r="235" ht="12.75" customHeight="1">
      <c r="A235" s="540"/>
      <c r="B235" s="540"/>
      <c r="C235" s="540"/>
      <c r="D235" s="540"/>
      <c r="E235" s="540"/>
      <c r="F235" s="540"/>
      <c r="G235" s="540"/>
      <c r="H235" s="540"/>
      <c r="I235" s="540"/>
      <c r="J235" s="540"/>
      <c r="K235" s="540"/>
      <c r="L235" s="540"/>
      <c r="M235" s="540"/>
      <c r="N235" s="540"/>
      <c r="O235" s="540"/>
      <c r="P235" s="540"/>
      <c r="Q235" s="540"/>
      <c r="R235" s="540"/>
      <c r="S235" s="540"/>
      <c r="T235" s="540"/>
      <c r="U235" s="540"/>
      <c r="V235" s="540"/>
      <c r="W235" s="540"/>
      <c r="X235" s="540"/>
      <c r="Y235" s="540"/>
      <c r="Z235" s="540"/>
    </row>
    <row r="236" ht="12.75" customHeight="1">
      <c r="A236" s="540"/>
      <c r="B236" s="540"/>
      <c r="C236" s="540"/>
      <c r="D236" s="540"/>
      <c r="E236" s="540"/>
      <c r="F236" s="540"/>
      <c r="G236" s="540"/>
      <c r="H236" s="540"/>
      <c r="I236" s="540"/>
      <c r="J236" s="540"/>
      <c r="K236" s="540"/>
      <c r="L236" s="540"/>
      <c r="M236" s="540"/>
      <c r="N236" s="540"/>
      <c r="O236" s="540"/>
      <c r="P236" s="540"/>
      <c r="Q236" s="540"/>
      <c r="R236" s="540"/>
      <c r="S236" s="540"/>
      <c r="T236" s="540"/>
      <c r="U236" s="540"/>
      <c r="V236" s="540"/>
      <c r="W236" s="540"/>
      <c r="X236" s="540"/>
      <c r="Y236" s="540"/>
      <c r="Z236" s="540"/>
    </row>
    <row r="237" ht="12.75" customHeight="1">
      <c r="A237" s="540"/>
      <c r="B237" s="540"/>
      <c r="C237" s="540"/>
      <c r="D237" s="540"/>
      <c r="E237" s="540"/>
      <c r="F237" s="540"/>
      <c r="G237" s="540"/>
      <c r="H237" s="540"/>
      <c r="I237" s="540"/>
      <c r="J237" s="540"/>
      <c r="K237" s="540"/>
      <c r="L237" s="540"/>
      <c r="M237" s="540"/>
      <c r="N237" s="540"/>
      <c r="O237" s="540"/>
      <c r="P237" s="540"/>
      <c r="Q237" s="540"/>
      <c r="R237" s="540"/>
      <c r="S237" s="540"/>
      <c r="T237" s="540"/>
      <c r="U237" s="540"/>
      <c r="V237" s="540"/>
      <c r="W237" s="540"/>
      <c r="X237" s="540"/>
      <c r="Y237" s="540"/>
      <c r="Z237" s="540"/>
    </row>
    <row r="238" ht="12.75" customHeight="1">
      <c r="A238" s="540"/>
      <c r="B238" s="540"/>
      <c r="C238" s="540"/>
      <c r="D238" s="540"/>
      <c r="E238" s="540"/>
      <c r="F238" s="540"/>
      <c r="G238" s="540"/>
      <c r="H238" s="540"/>
      <c r="I238" s="540"/>
      <c r="J238" s="540"/>
      <c r="K238" s="540"/>
      <c r="L238" s="540"/>
      <c r="M238" s="540"/>
      <c r="N238" s="540"/>
      <c r="O238" s="540"/>
      <c r="P238" s="540"/>
      <c r="Q238" s="540"/>
      <c r="R238" s="540"/>
      <c r="S238" s="540"/>
      <c r="T238" s="540"/>
      <c r="U238" s="540"/>
      <c r="V238" s="540"/>
      <c r="W238" s="540"/>
      <c r="X238" s="540"/>
      <c r="Y238" s="540"/>
      <c r="Z238" s="540"/>
    </row>
    <row r="239" ht="12.75" customHeight="1">
      <c r="A239" s="540"/>
      <c r="B239" s="540"/>
      <c r="C239" s="540"/>
      <c r="D239" s="540"/>
      <c r="E239" s="540"/>
      <c r="F239" s="540"/>
      <c r="G239" s="540"/>
      <c r="H239" s="540"/>
      <c r="I239" s="540"/>
      <c r="J239" s="540"/>
      <c r="K239" s="540"/>
      <c r="L239" s="540"/>
      <c r="M239" s="540"/>
      <c r="N239" s="540"/>
      <c r="O239" s="540"/>
      <c r="P239" s="540"/>
      <c r="Q239" s="540"/>
      <c r="R239" s="540"/>
      <c r="S239" s="540"/>
      <c r="T239" s="540"/>
      <c r="U239" s="540"/>
      <c r="V239" s="540"/>
      <c r="W239" s="540"/>
      <c r="X239" s="540"/>
      <c r="Y239" s="540"/>
      <c r="Z239" s="540"/>
    </row>
    <row r="240" ht="12.75" customHeight="1">
      <c r="A240" s="540"/>
      <c r="B240" s="540"/>
      <c r="C240" s="540"/>
      <c r="D240" s="540"/>
      <c r="E240" s="540"/>
      <c r="F240" s="540"/>
      <c r="G240" s="540"/>
      <c r="H240" s="540"/>
      <c r="I240" s="540"/>
      <c r="J240" s="540"/>
      <c r="K240" s="540"/>
      <c r="L240" s="540"/>
      <c r="M240" s="540"/>
      <c r="N240" s="540"/>
      <c r="O240" s="540"/>
      <c r="P240" s="540"/>
      <c r="Q240" s="540"/>
      <c r="R240" s="540"/>
      <c r="S240" s="540"/>
      <c r="T240" s="540"/>
      <c r="U240" s="540"/>
      <c r="V240" s="540"/>
      <c r="W240" s="540"/>
      <c r="X240" s="540"/>
      <c r="Y240" s="540"/>
      <c r="Z240" s="540"/>
    </row>
    <row r="241" ht="12.75" customHeight="1">
      <c r="A241" s="540"/>
      <c r="B241" s="540"/>
      <c r="C241" s="540"/>
      <c r="D241" s="540"/>
      <c r="E241" s="540"/>
      <c r="F241" s="540"/>
      <c r="G241" s="540"/>
      <c r="H241" s="540"/>
      <c r="I241" s="540"/>
      <c r="J241" s="540"/>
      <c r="K241" s="540"/>
      <c r="L241" s="540"/>
      <c r="M241" s="540"/>
      <c r="N241" s="540"/>
      <c r="O241" s="540"/>
      <c r="P241" s="540"/>
      <c r="Q241" s="540"/>
      <c r="R241" s="540"/>
      <c r="S241" s="540"/>
      <c r="T241" s="540"/>
      <c r="U241" s="540"/>
      <c r="V241" s="540"/>
      <c r="W241" s="540"/>
      <c r="X241" s="540"/>
      <c r="Y241" s="540"/>
      <c r="Z241" s="540"/>
    </row>
    <row r="242" ht="12.75" customHeight="1">
      <c r="A242" s="540"/>
      <c r="B242" s="540"/>
      <c r="C242" s="540"/>
      <c r="D242" s="540"/>
      <c r="E242" s="540"/>
      <c r="F242" s="540"/>
      <c r="G242" s="540"/>
      <c r="H242" s="540"/>
      <c r="I242" s="540"/>
      <c r="J242" s="540"/>
      <c r="K242" s="540"/>
      <c r="L242" s="540"/>
      <c r="M242" s="540"/>
      <c r="N242" s="540"/>
      <c r="O242" s="540"/>
      <c r="P242" s="540"/>
      <c r="Q242" s="540"/>
      <c r="R242" s="540"/>
      <c r="S242" s="540"/>
      <c r="T242" s="540"/>
      <c r="U242" s="540"/>
      <c r="V242" s="540"/>
      <c r="W242" s="540"/>
      <c r="X242" s="540"/>
      <c r="Y242" s="540"/>
      <c r="Z242" s="540"/>
    </row>
    <row r="243" ht="12.75" customHeight="1">
      <c r="A243" s="540"/>
      <c r="B243" s="540"/>
      <c r="C243" s="540"/>
      <c r="D243" s="540"/>
      <c r="E243" s="540"/>
      <c r="F243" s="540"/>
      <c r="G243" s="540"/>
      <c r="H243" s="540"/>
      <c r="I243" s="540"/>
      <c r="J243" s="540"/>
      <c r="K243" s="540"/>
      <c r="L243" s="540"/>
      <c r="M243" s="540"/>
      <c r="N243" s="540"/>
      <c r="O243" s="540"/>
      <c r="P243" s="540"/>
      <c r="Q243" s="540"/>
      <c r="R243" s="540"/>
      <c r="S243" s="540"/>
      <c r="T243" s="540"/>
      <c r="U243" s="540"/>
      <c r="V243" s="540"/>
      <c r="W243" s="540"/>
      <c r="X243" s="540"/>
      <c r="Y243" s="540"/>
      <c r="Z243" s="540"/>
    </row>
    <row r="244" ht="12.75" customHeight="1">
      <c r="A244" s="540"/>
      <c r="B244" s="540"/>
      <c r="C244" s="540"/>
      <c r="D244" s="540"/>
      <c r="E244" s="540"/>
      <c r="F244" s="540"/>
      <c r="G244" s="540"/>
      <c r="H244" s="540"/>
      <c r="I244" s="540"/>
      <c r="J244" s="540"/>
      <c r="K244" s="540"/>
      <c r="L244" s="540"/>
      <c r="M244" s="540"/>
      <c r="N244" s="540"/>
      <c r="O244" s="540"/>
      <c r="P244" s="540"/>
      <c r="Q244" s="540"/>
      <c r="R244" s="540"/>
      <c r="S244" s="540"/>
      <c r="T244" s="540"/>
      <c r="U244" s="540"/>
      <c r="V244" s="540"/>
      <c r="W244" s="540"/>
      <c r="X244" s="540"/>
      <c r="Y244" s="540"/>
      <c r="Z244" s="540"/>
    </row>
    <row r="245" ht="12.75" customHeight="1">
      <c r="A245" s="540"/>
      <c r="B245" s="540"/>
      <c r="C245" s="540"/>
      <c r="D245" s="540"/>
      <c r="E245" s="540"/>
      <c r="F245" s="540"/>
      <c r="G245" s="540"/>
      <c r="H245" s="540"/>
      <c r="I245" s="540"/>
      <c r="J245" s="540"/>
      <c r="K245" s="540"/>
      <c r="L245" s="540"/>
      <c r="M245" s="540"/>
      <c r="N245" s="540"/>
      <c r="O245" s="540"/>
      <c r="P245" s="540"/>
      <c r="Q245" s="540"/>
      <c r="R245" s="540"/>
      <c r="S245" s="540"/>
      <c r="T245" s="540"/>
      <c r="U245" s="540"/>
      <c r="V245" s="540"/>
      <c r="W245" s="540"/>
      <c r="X245" s="540"/>
      <c r="Y245" s="540"/>
      <c r="Z245" s="540"/>
    </row>
    <row r="246" ht="12.75" customHeight="1">
      <c r="A246" s="540"/>
      <c r="B246" s="540"/>
      <c r="C246" s="540"/>
      <c r="D246" s="540"/>
      <c r="E246" s="540"/>
      <c r="F246" s="540"/>
      <c r="G246" s="540"/>
      <c r="H246" s="540"/>
      <c r="I246" s="540"/>
      <c r="J246" s="540"/>
      <c r="K246" s="540"/>
      <c r="L246" s="540"/>
      <c r="M246" s="540"/>
      <c r="N246" s="540"/>
      <c r="O246" s="540"/>
      <c r="P246" s="540"/>
      <c r="Q246" s="540"/>
      <c r="R246" s="540"/>
      <c r="S246" s="540"/>
      <c r="T246" s="540"/>
      <c r="U246" s="540"/>
      <c r="V246" s="540"/>
      <c r="W246" s="540"/>
      <c r="X246" s="540"/>
      <c r="Y246" s="540"/>
      <c r="Z246" s="540"/>
    </row>
    <row r="247" ht="12.75" customHeight="1">
      <c r="A247" s="540"/>
      <c r="B247" s="540"/>
      <c r="C247" s="540"/>
      <c r="D247" s="540"/>
      <c r="E247" s="540"/>
      <c r="F247" s="540"/>
      <c r="G247" s="540"/>
      <c r="H247" s="540"/>
      <c r="I247" s="540"/>
      <c r="J247" s="540"/>
      <c r="K247" s="540"/>
      <c r="L247" s="540"/>
      <c r="M247" s="540"/>
      <c r="N247" s="540"/>
      <c r="O247" s="540"/>
      <c r="P247" s="540"/>
      <c r="Q247" s="540"/>
      <c r="R247" s="540"/>
      <c r="S247" s="540"/>
      <c r="T247" s="540"/>
      <c r="U247" s="540"/>
      <c r="V247" s="540"/>
      <c r="W247" s="540"/>
      <c r="X247" s="540"/>
      <c r="Y247" s="540"/>
      <c r="Z247" s="540"/>
    </row>
    <row r="248" ht="12.75" customHeight="1">
      <c r="A248" s="540"/>
      <c r="B248" s="540"/>
      <c r="C248" s="540"/>
      <c r="D248" s="540"/>
      <c r="E248" s="540"/>
      <c r="F248" s="540"/>
      <c r="G248" s="540"/>
      <c r="H248" s="540"/>
      <c r="I248" s="540"/>
      <c r="J248" s="540"/>
      <c r="K248" s="540"/>
      <c r="L248" s="540"/>
      <c r="M248" s="540"/>
      <c r="N248" s="540"/>
      <c r="O248" s="540"/>
      <c r="P248" s="540"/>
      <c r="Q248" s="540"/>
      <c r="R248" s="540"/>
      <c r="S248" s="540"/>
      <c r="T248" s="540"/>
      <c r="U248" s="540"/>
      <c r="V248" s="540"/>
      <c r="W248" s="540"/>
      <c r="X248" s="540"/>
      <c r="Y248" s="540"/>
      <c r="Z248" s="540"/>
    </row>
    <row r="249" ht="12.75" customHeight="1">
      <c r="A249" s="540"/>
      <c r="B249" s="540"/>
      <c r="C249" s="540"/>
      <c r="D249" s="540"/>
      <c r="E249" s="540"/>
      <c r="F249" s="540"/>
      <c r="G249" s="540"/>
      <c r="H249" s="540"/>
      <c r="I249" s="540"/>
      <c r="J249" s="540"/>
      <c r="K249" s="540"/>
      <c r="L249" s="540"/>
      <c r="M249" s="540"/>
      <c r="N249" s="540"/>
      <c r="O249" s="540"/>
      <c r="P249" s="540"/>
      <c r="Q249" s="540"/>
      <c r="R249" s="540"/>
      <c r="S249" s="540"/>
      <c r="T249" s="540"/>
      <c r="U249" s="540"/>
      <c r="V249" s="540"/>
      <c r="W249" s="540"/>
      <c r="X249" s="540"/>
      <c r="Y249" s="540"/>
      <c r="Z249" s="540"/>
    </row>
    <row r="250" ht="12.75" customHeight="1">
      <c r="A250" s="540"/>
      <c r="B250" s="540"/>
      <c r="C250" s="540"/>
      <c r="D250" s="540"/>
      <c r="E250" s="540"/>
      <c r="F250" s="540"/>
      <c r="G250" s="540"/>
      <c r="H250" s="540"/>
      <c r="I250" s="540"/>
      <c r="J250" s="540"/>
      <c r="K250" s="540"/>
      <c r="L250" s="540"/>
      <c r="M250" s="540"/>
      <c r="N250" s="540"/>
      <c r="O250" s="540"/>
      <c r="P250" s="540"/>
      <c r="Q250" s="540"/>
      <c r="R250" s="540"/>
      <c r="S250" s="540"/>
      <c r="T250" s="540"/>
      <c r="U250" s="540"/>
      <c r="V250" s="540"/>
      <c r="W250" s="540"/>
      <c r="X250" s="540"/>
      <c r="Y250" s="540"/>
      <c r="Z250" s="540"/>
    </row>
    <row r="251" ht="12.75" customHeight="1">
      <c r="A251" s="540"/>
      <c r="B251" s="540"/>
      <c r="C251" s="540"/>
      <c r="D251" s="540"/>
      <c r="E251" s="540"/>
      <c r="F251" s="540"/>
      <c r="G251" s="540"/>
      <c r="H251" s="540"/>
      <c r="I251" s="540"/>
      <c r="J251" s="540"/>
      <c r="K251" s="540"/>
      <c r="L251" s="540"/>
      <c r="M251" s="540"/>
      <c r="N251" s="540"/>
      <c r="O251" s="540"/>
      <c r="P251" s="540"/>
      <c r="Q251" s="540"/>
      <c r="R251" s="540"/>
      <c r="S251" s="540"/>
      <c r="T251" s="540"/>
      <c r="U251" s="540"/>
      <c r="V251" s="540"/>
      <c r="W251" s="540"/>
      <c r="X251" s="540"/>
      <c r="Y251" s="540"/>
      <c r="Z251" s="540"/>
    </row>
    <row r="252" ht="12.75" customHeight="1">
      <c r="A252" s="540"/>
      <c r="B252" s="540"/>
      <c r="C252" s="540"/>
      <c r="D252" s="540"/>
      <c r="E252" s="540"/>
      <c r="F252" s="540"/>
      <c r="G252" s="540"/>
      <c r="H252" s="540"/>
      <c r="I252" s="540"/>
      <c r="J252" s="540"/>
      <c r="K252" s="540"/>
      <c r="L252" s="540"/>
      <c r="M252" s="540"/>
      <c r="N252" s="540"/>
      <c r="O252" s="540"/>
      <c r="P252" s="540"/>
      <c r="Q252" s="540"/>
      <c r="R252" s="540"/>
      <c r="S252" s="540"/>
      <c r="T252" s="540"/>
      <c r="U252" s="540"/>
      <c r="V252" s="540"/>
      <c r="W252" s="540"/>
      <c r="X252" s="540"/>
      <c r="Y252" s="540"/>
      <c r="Z252" s="540"/>
    </row>
    <row r="253" ht="12.75" customHeight="1">
      <c r="A253" s="540"/>
      <c r="B253" s="540"/>
      <c r="C253" s="540"/>
      <c r="D253" s="540"/>
      <c r="E253" s="540"/>
      <c r="F253" s="540"/>
      <c r="G253" s="540"/>
      <c r="H253" s="540"/>
      <c r="I253" s="540"/>
      <c r="J253" s="540"/>
      <c r="K253" s="540"/>
      <c r="L253" s="540"/>
      <c r="M253" s="540"/>
      <c r="N253" s="540"/>
      <c r="O253" s="540"/>
      <c r="P253" s="540"/>
      <c r="Q253" s="540"/>
      <c r="R253" s="540"/>
      <c r="S253" s="540"/>
      <c r="T253" s="540"/>
      <c r="U253" s="540"/>
      <c r="V253" s="540"/>
      <c r="W253" s="540"/>
      <c r="X253" s="540"/>
      <c r="Y253" s="540"/>
      <c r="Z253" s="540"/>
    </row>
    <row r="254" ht="12.75" customHeight="1">
      <c r="A254" s="540"/>
      <c r="B254" s="540"/>
      <c r="C254" s="540"/>
      <c r="D254" s="540"/>
      <c r="E254" s="540"/>
      <c r="F254" s="540"/>
      <c r="G254" s="540"/>
      <c r="H254" s="540"/>
      <c r="I254" s="540"/>
      <c r="J254" s="540"/>
      <c r="K254" s="540"/>
      <c r="L254" s="540"/>
      <c r="M254" s="540"/>
      <c r="N254" s="540"/>
      <c r="O254" s="540"/>
      <c r="P254" s="540"/>
      <c r="Q254" s="540"/>
      <c r="R254" s="540"/>
      <c r="S254" s="540"/>
      <c r="T254" s="540"/>
      <c r="U254" s="540"/>
      <c r="V254" s="540"/>
      <c r="W254" s="540"/>
      <c r="X254" s="540"/>
      <c r="Y254" s="540"/>
      <c r="Z254" s="540"/>
    </row>
    <row r="255" ht="12.75" customHeight="1">
      <c r="A255" s="540"/>
      <c r="B255" s="540"/>
      <c r="C255" s="540"/>
      <c r="D255" s="540"/>
      <c r="E255" s="540"/>
      <c r="F255" s="540"/>
      <c r="G255" s="540"/>
      <c r="H255" s="540"/>
      <c r="I255" s="540"/>
      <c r="J255" s="540"/>
      <c r="K255" s="540"/>
      <c r="L255" s="540"/>
      <c r="M255" s="540"/>
      <c r="N255" s="540"/>
      <c r="O255" s="540"/>
      <c r="P255" s="540"/>
      <c r="Q255" s="540"/>
      <c r="R255" s="540"/>
      <c r="S255" s="540"/>
      <c r="T255" s="540"/>
      <c r="U255" s="540"/>
      <c r="V255" s="540"/>
      <c r="W255" s="540"/>
      <c r="X255" s="540"/>
      <c r="Y255" s="540"/>
      <c r="Z255" s="540"/>
    </row>
    <row r="256" ht="12.75" customHeight="1">
      <c r="A256" s="540"/>
      <c r="B256" s="540"/>
      <c r="C256" s="540"/>
      <c r="D256" s="540"/>
      <c r="E256" s="540"/>
      <c r="F256" s="540"/>
      <c r="G256" s="540"/>
      <c r="H256" s="540"/>
      <c r="I256" s="540"/>
      <c r="J256" s="540"/>
      <c r="K256" s="540"/>
      <c r="L256" s="540"/>
      <c r="M256" s="540"/>
      <c r="N256" s="540"/>
      <c r="O256" s="540"/>
      <c r="P256" s="540"/>
      <c r="Q256" s="540"/>
      <c r="R256" s="540"/>
      <c r="S256" s="540"/>
      <c r="T256" s="540"/>
      <c r="U256" s="540"/>
      <c r="V256" s="540"/>
      <c r="W256" s="540"/>
      <c r="X256" s="540"/>
      <c r="Y256" s="540"/>
      <c r="Z256" s="540"/>
    </row>
    <row r="257" ht="12.75" customHeight="1">
      <c r="A257" s="540"/>
      <c r="B257" s="540"/>
      <c r="C257" s="540"/>
      <c r="D257" s="540"/>
      <c r="E257" s="540"/>
      <c r="F257" s="540"/>
      <c r="G257" s="540"/>
      <c r="H257" s="540"/>
      <c r="I257" s="540"/>
      <c r="J257" s="540"/>
      <c r="K257" s="540"/>
      <c r="L257" s="540"/>
      <c r="M257" s="540"/>
      <c r="N257" s="540"/>
      <c r="O257" s="540"/>
      <c r="P257" s="540"/>
      <c r="Q257" s="540"/>
      <c r="R257" s="540"/>
      <c r="S257" s="540"/>
      <c r="T257" s="540"/>
      <c r="U257" s="540"/>
      <c r="V257" s="540"/>
      <c r="W257" s="540"/>
      <c r="X257" s="540"/>
      <c r="Y257" s="540"/>
      <c r="Z257" s="540"/>
    </row>
    <row r="258" ht="12.75" customHeight="1">
      <c r="A258" s="540"/>
      <c r="B258" s="540"/>
      <c r="C258" s="540"/>
      <c r="D258" s="540"/>
      <c r="E258" s="540"/>
      <c r="F258" s="540"/>
      <c r="G258" s="540"/>
      <c r="H258" s="540"/>
      <c r="I258" s="540"/>
      <c r="J258" s="540"/>
      <c r="K258" s="540"/>
      <c r="L258" s="540"/>
      <c r="M258" s="540"/>
      <c r="N258" s="540"/>
      <c r="O258" s="540"/>
      <c r="P258" s="540"/>
      <c r="Q258" s="540"/>
      <c r="R258" s="540"/>
      <c r="S258" s="540"/>
      <c r="T258" s="540"/>
      <c r="U258" s="540"/>
      <c r="V258" s="540"/>
      <c r="W258" s="540"/>
      <c r="X258" s="540"/>
      <c r="Y258" s="540"/>
      <c r="Z258" s="540"/>
    </row>
    <row r="259" ht="12.75" customHeight="1">
      <c r="A259" s="540"/>
      <c r="B259" s="540"/>
      <c r="C259" s="540"/>
      <c r="D259" s="540"/>
      <c r="E259" s="540"/>
      <c r="F259" s="540"/>
      <c r="G259" s="540"/>
      <c r="H259" s="540"/>
      <c r="I259" s="540"/>
      <c r="J259" s="540"/>
      <c r="K259" s="540"/>
      <c r="L259" s="540"/>
      <c r="M259" s="540"/>
      <c r="N259" s="540"/>
      <c r="O259" s="540"/>
      <c r="P259" s="540"/>
      <c r="Q259" s="540"/>
      <c r="R259" s="540"/>
      <c r="S259" s="540"/>
      <c r="T259" s="540"/>
      <c r="U259" s="540"/>
      <c r="V259" s="540"/>
      <c r="W259" s="540"/>
      <c r="X259" s="540"/>
      <c r="Y259" s="540"/>
      <c r="Z259" s="540"/>
    </row>
    <row r="260" ht="12.75" customHeight="1">
      <c r="A260" s="540"/>
      <c r="B260" s="540"/>
      <c r="C260" s="540"/>
      <c r="D260" s="540"/>
      <c r="E260" s="540"/>
      <c r="F260" s="540"/>
      <c r="G260" s="540"/>
      <c r="H260" s="540"/>
      <c r="I260" s="540"/>
      <c r="J260" s="540"/>
      <c r="K260" s="540"/>
      <c r="L260" s="540"/>
      <c r="M260" s="540"/>
      <c r="N260" s="540"/>
      <c r="O260" s="540"/>
      <c r="P260" s="540"/>
      <c r="Q260" s="540"/>
      <c r="R260" s="540"/>
      <c r="S260" s="540"/>
      <c r="T260" s="540"/>
      <c r="U260" s="540"/>
      <c r="V260" s="540"/>
      <c r="W260" s="540"/>
      <c r="X260" s="540"/>
      <c r="Y260" s="540"/>
      <c r="Z260" s="540"/>
    </row>
    <row r="261" ht="12.75" customHeight="1">
      <c r="A261" s="540"/>
      <c r="B261" s="540"/>
      <c r="C261" s="540"/>
      <c r="D261" s="540"/>
      <c r="E261" s="540"/>
      <c r="F261" s="540"/>
      <c r="G261" s="540"/>
      <c r="H261" s="540"/>
      <c r="I261" s="540"/>
      <c r="J261" s="540"/>
      <c r="K261" s="540"/>
      <c r="L261" s="540"/>
      <c r="M261" s="540"/>
      <c r="N261" s="540"/>
      <c r="O261" s="540"/>
      <c r="P261" s="540"/>
      <c r="Q261" s="540"/>
      <c r="R261" s="540"/>
      <c r="S261" s="540"/>
      <c r="T261" s="540"/>
      <c r="U261" s="540"/>
      <c r="V261" s="540"/>
      <c r="W261" s="540"/>
      <c r="X261" s="540"/>
      <c r="Y261" s="540"/>
      <c r="Z261" s="540"/>
    </row>
    <row r="262" ht="12.75" customHeight="1">
      <c r="A262" s="540"/>
      <c r="B262" s="540"/>
      <c r="C262" s="540"/>
      <c r="D262" s="540"/>
      <c r="E262" s="540"/>
      <c r="F262" s="540"/>
      <c r="G262" s="540"/>
      <c r="H262" s="540"/>
      <c r="I262" s="540"/>
      <c r="J262" s="540"/>
      <c r="K262" s="540"/>
      <c r="L262" s="540"/>
      <c r="M262" s="540"/>
      <c r="N262" s="540"/>
      <c r="O262" s="540"/>
      <c r="P262" s="540"/>
      <c r="Q262" s="540"/>
      <c r="R262" s="540"/>
      <c r="S262" s="540"/>
      <c r="T262" s="540"/>
      <c r="U262" s="540"/>
      <c r="V262" s="540"/>
      <c r="W262" s="540"/>
      <c r="X262" s="540"/>
      <c r="Y262" s="540"/>
      <c r="Z262" s="540"/>
    </row>
    <row r="263" ht="12.75" customHeight="1">
      <c r="A263" s="540"/>
      <c r="B263" s="540"/>
      <c r="C263" s="540"/>
      <c r="D263" s="540"/>
      <c r="E263" s="540"/>
      <c r="F263" s="540"/>
      <c r="G263" s="540"/>
      <c r="H263" s="540"/>
      <c r="I263" s="540"/>
      <c r="J263" s="540"/>
      <c r="K263" s="540"/>
      <c r="L263" s="540"/>
      <c r="M263" s="540"/>
      <c r="N263" s="540"/>
      <c r="O263" s="540"/>
      <c r="P263" s="540"/>
      <c r="Q263" s="540"/>
      <c r="R263" s="540"/>
      <c r="S263" s="540"/>
      <c r="T263" s="540"/>
      <c r="U263" s="540"/>
      <c r="V263" s="540"/>
      <c r="W263" s="540"/>
      <c r="X263" s="540"/>
      <c r="Y263" s="540"/>
      <c r="Z263" s="540"/>
    </row>
    <row r="264" ht="12.75" customHeight="1">
      <c r="A264" s="540"/>
      <c r="B264" s="540"/>
      <c r="C264" s="540"/>
      <c r="D264" s="540"/>
      <c r="E264" s="540"/>
      <c r="F264" s="540"/>
      <c r="G264" s="540"/>
      <c r="H264" s="540"/>
      <c r="I264" s="540"/>
      <c r="J264" s="540"/>
      <c r="K264" s="540"/>
      <c r="L264" s="540"/>
      <c r="M264" s="540"/>
      <c r="N264" s="540"/>
      <c r="O264" s="540"/>
      <c r="P264" s="540"/>
      <c r="Q264" s="540"/>
      <c r="R264" s="540"/>
      <c r="S264" s="540"/>
      <c r="T264" s="540"/>
      <c r="U264" s="540"/>
      <c r="V264" s="540"/>
      <c r="W264" s="540"/>
      <c r="X264" s="540"/>
      <c r="Y264" s="540"/>
      <c r="Z264" s="540"/>
    </row>
    <row r="265" ht="12.75" customHeight="1">
      <c r="A265" s="540"/>
      <c r="B265" s="540"/>
      <c r="C265" s="540"/>
      <c r="D265" s="540"/>
      <c r="E265" s="540"/>
      <c r="F265" s="540"/>
      <c r="G265" s="540"/>
      <c r="H265" s="540"/>
      <c r="I265" s="540"/>
      <c r="J265" s="540"/>
      <c r="K265" s="540"/>
      <c r="L265" s="540"/>
      <c r="M265" s="540"/>
      <c r="N265" s="540"/>
      <c r="O265" s="540"/>
      <c r="P265" s="540"/>
      <c r="Q265" s="540"/>
      <c r="R265" s="540"/>
      <c r="S265" s="540"/>
      <c r="T265" s="540"/>
      <c r="U265" s="540"/>
      <c r="V265" s="540"/>
      <c r="W265" s="540"/>
      <c r="X265" s="540"/>
      <c r="Y265" s="540"/>
      <c r="Z265" s="540"/>
    </row>
    <row r="266" ht="12.75" customHeight="1">
      <c r="A266" s="540"/>
      <c r="B266" s="540"/>
      <c r="C266" s="540"/>
      <c r="D266" s="540"/>
      <c r="E266" s="540"/>
      <c r="F266" s="540"/>
      <c r="G266" s="540"/>
      <c r="H266" s="540"/>
      <c r="I266" s="540"/>
      <c r="J266" s="540"/>
      <c r="K266" s="540"/>
      <c r="L266" s="540"/>
      <c r="M266" s="540"/>
      <c r="N266" s="540"/>
      <c r="O266" s="540"/>
      <c r="P266" s="540"/>
      <c r="Q266" s="540"/>
      <c r="R266" s="540"/>
      <c r="S266" s="540"/>
      <c r="T266" s="540"/>
      <c r="U266" s="540"/>
      <c r="V266" s="540"/>
      <c r="W266" s="540"/>
      <c r="X266" s="540"/>
      <c r="Y266" s="540"/>
      <c r="Z266" s="540"/>
    </row>
    <row r="267" ht="12.75" customHeight="1">
      <c r="A267" s="540"/>
      <c r="B267" s="540"/>
      <c r="C267" s="540"/>
      <c r="D267" s="540"/>
      <c r="E267" s="540"/>
      <c r="F267" s="540"/>
      <c r="G267" s="540"/>
      <c r="H267" s="540"/>
      <c r="I267" s="540"/>
      <c r="J267" s="540"/>
      <c r="K267" s="540"/>
      <c r="L267" s="540"/>
      <c r="M267" s="540"/>
      <c r="N267" s="540"/>
      <c r="O267" s="540"/>
      <c r="P267" s="540"/>
      <c r="Q267" s="540"/>
      <c r="R267" s="540"/>
      <c r="S267" s="540"/>
      <c r="T267" s="540"/>
      <c r="U267" s="540"/>
      <c r="V267" s="540"/>
      <c r="W267" s="540"/>
      <c r="X267" s="540"/>
      <c r="Y267" s="540"/>
      <c r="Z267" s="540"/>
    </row>
    <row r="268" ht="12.75" customHeight="1">
      <c r="A268" s="540"/>
      <c r="B268" s="540"/>
      <c r="C268" s="540"/>
      <c r="D268" s="540"/>
      <c r="E268" s="540"/>
      <c r="F268" s="540"/>
      <c r="G268" s="540"/>
      <c r="H268" s="540"/>
      <c r="I268" s="540"/>
      <c r="J268" s="540"/>
      <c r="K268" s="540"/>
      <c r="L268" s="540"/>
      <c r="M268" s="540"/>
      <c r="N268" s="540"/>
      <c r="O268" s="540"/>
      <c r="P268" s="540"/>
      <c r="Q268" s="540"/>
      <c r="R268" s="540"/>
      <c r="S268" s="540"/>
      <c r="T268" s="540"/>
      <c r="U268" s="540"/>
      <c r="V268" s="540"/>
      <c r="W268" s="540"/>
      <c r="X268" s="540"/>
      <c r="Y268" s="540"/>
      <c r="Z268" s="540"/>
    </row>
    <row r="269" ht="12.75" customHeight="1">
      <c r="A269" s="540"/>
      <c r="B269" s="540"/>
      <c r="C269" s="540"/>
      <c r="D269" s="540"/>
      <c r="E269" s="540"/>
      <c r="F269" s="540"/>
      <c r="G269" s="540"/>
      <c r="H269" s="540"/>
      <c r="I269" s="540"/>
      <c r="J269" s="540"/>
      <c r="K269" s="540"/>
      <c r="L269" s="540"/>
      <c r="M269" s="540"/>
      <c r="N269" s="540"/>
      <c r="O269" s="540"/>
      <c r="P269" s="540"/>
      <c r="Q269" s="540"/>
      <c r="R269" s="540"/>
      <c r="S269" s="540"/>
      <c r="T269" s="540"/>
      <c r="U269" s="540"/>
      <c r="V269" s="540"/>
      <c r="W269" s="540"/>
      <c r="X269" s="540"/>
      <c r="Y269" s="540"/>
      <c r="Z269" s="540"/>
    </row>
    <row r="270" ht="12.75" customHeight="1">
      <c r="A270" s="540"/>
      <c r="B270" s="540"/>
      <c r="C270" s="540"/>
      <c r="D270" s="540"/>
      <c r="E270" s="540"/>
      <c r="F270" s="540"/>
      <c r="G270" s="540"/>
      <c r="H270" s="540"/>
      <c r="I270" s="540"/>
      <c r="J270" s="540"/>
      <c r="K270" s="540"/>
      <c r="L270" s="540"/>
      <c r="M270" s="540"/>
      <c r="N270" s="540"/>
      <c r="O270" s="540"/>
      <c r="P270" s="540"/>
      <c r="Q270" s="540"/>
      <c r="R270" s="540"/>
      <c r="S270" s="540"/>
      <c r="T270" s="540"/>
      <c r="U270" s="540"/>
      <c r="V270" s="540"/>
      <c r="W270" s="540"/>
      <c r="X270" s="540"/>
      <c r="Y270" s="540"/>
      <c r="Z270" s="540"/>
    </row>
    <row r="271" ht="12.75" customHeight="1">
      <c r="A271" s="540"/>
      <c r="B271" s="540"/>
      <c r="C271" s="540"/>
      <c r="D271" s="540"/>
      <c r="E271" s="540"/>
      <c r="F271" s="540"/>
      <c r="G271" s="540"/>
      <c r="H271" s="540"/>
      <c r="I271" s="540"/>
      <c r="J271" s="540"/>
      <c r="K271" s="540"/>
      <c r="L271" s="540"/>
      <c r="M271" s="540"/>
      <c r="N271" s="540"/>
      <c r="O271" s="540"/>
      <c r="P271" s="540"/>
      <c r="Q271" s="540"/>
      <c r="R271" s="540"/>
      <c r="S271" s="540"/>
      <c r="T271" s="540"/>
      <c r="U271" s="540"/>
      <c r="V271" s="540"/>
      <c r="W271" s="540"/>
      <c r="X271" s="540"/>
      <c r="Y271" s="540"/>
      <c r="Z271" s="540"/>
    </row>
    <row r="272" ht="12.75" customHeight="1">
      <c r="A272" s="540"/>
      <c r="B272" s="540"/>
      <c r="C272" s="540"/>
      <c r="D272" s="540"/>
      <c r="E272" s="540"/>
      <c r="F272" s="540"/>
      <c r="G272" s="540"/>
      <c r="H272" s="540"/>
      <c r="I272" s="540"/>
      <c r="J272" s="540"/>
      <c r="K272" s="540"/>
      <c r="L272" s="540"/>
      <c r="M272" s="540"/>
      <c r="N272" s="540"/>
      <c r="O272" s="540"/>
      <c r="P272" s="540"/>
      <c r="Q272" s="540"/>
      <c r="R272" s="540"/>
      <c r="S272" s="540"/>
      <c r="T272" s="540"/>
      <c r="U272" s="540"/>
      <c r="V272" s="540"/>
      <c r="W272" s="540"/>
      <c r="X272" s="540"/>
      <c r="Y272" s="540"/>
      <c r="Z272" s="540"/>
    </row>
    <row r="273" ht="12.75" customHeight="1">
      <c r="A273" s="540"/>
      <c r="B273" s="540"/>
      <c r="C273" s="540"/>
      <c r="D273" s="540"/>
      <c r="E273" s="540"/>
      <c r="F273" s="540"/>
      <c r="G273" s="540"/>
      <c r="H273" s="540"/>
      <c r="I273" s="540"/>
      <c r="J273" s="540"/>
      <c r="K273" s="540"/>
      <c r="L273" s="540"/>
      <c r="M273" s="540"/>
      <c r="N273" s="540"/>
      <c r="O273" s="540"/>
      <c r="P273" s="540"/>
      <c r="Q273" s="540"/>
      <c r="R273" s="540"/>
      <c r="S273" s="540"/>
      <c r="T273" s="540"/>
      <c r="U273" s="540"/>
      <c r="V273" s="540"/>
      <c r="W273" s="540"/>
      <c r="X273" s="540"/>
      <c r="Y273" s="540"/>
      <c r="Z273" s="540"/>
    </row>
    <row r="274" ht="12.75" customHeight="1">
      <c r="A274" s="540"/>
      <c r="B274" s="540"/>
      <c r="C274" s="540"/>
      <c r="D274" s="540"/>
      <c r="E274" s="540"/>
      <c r="F274" s="540"/>
      <c r="G274" s="540"/>
      <c r="H274" s="540"/>
      <c r="I274" s="540"/>
      <c r="J274" s="540"/>
      <c r="K274" s="540"/>
      <c r="L274" s="540"/>
      <c r="M274" s="540"/>
      <c r="N274" s="540"/>
      <c r="O274" s="540"/>
      <c r="P274" s="540"/>
      <c r="Q274" s="540"/>
      <c r="R274" s="540"/>
      <c r="S274" s="540"/>
      <c r="T274" s="540"/>
      <c r="U274" s="540"/>
      <c r="V274" s="540"/>
      <c r="W274" s="540"/>
      <c r="X274" s="540"/>
      <c r="Y274" s="540"/>
      <c r="Z274" s="540"/>
    </row>
    <row r="275" ht="12.75" customHeight="1">
      <c r="A275" s="540"/>
      <c r="B275" s="540"/>
      <c r="C275" s="540"/>
      <c r="D275" s="540"/>
      <c r="E275" s="540"/>
      <c r="F275" s="540"/>
      <c r="G275" s="540"/>
      <c r="H275" s="540"/>
      <c r="I275" s="540"/>
      <c r="J275" s="540"/>
      <c r="K275" s="540"/>
      <c r="L275" s="540"/>
      <c r="M275" s="540"/>
      <c r="N275" s="540"/>
      <c r="O275" s="540"/>
      <c r="P275" s="540"/>
      <c r="Q275" s="540"/>
      <c r="R275" s="540"/>
      <c r="S275" s="540"/>
      <c r="T275" s="540"/>
      <c r="U275" s="540"/>
      <c r="V275" s="540"/>
      <c r="W275" s="540"/>
      <c r="X275" s="540"/>
      <c r="Y275" s="540"/>
      <c r="Z275" s="540"/>
    </row>
    <row r="276" ht="12.75" customHeight="1">
      <c r="A276" s="540"/>
      <c r="B276" s="540"/>
      <c r="C276" s="540"/>
      <c r="D276" s="540"/>
      <c r="E276" s="540"/>
      <c r="F276" s="540"/>
      <c r="G276" s="540"/>
      <c r="H276" s="540"/>
      <c r="I276" s="540"/>
      <c r="J276" s="540"/>
      <c r="K276" s="540"/>
      <c r="L276" s="540"/>
      <c r="M276" s="540"/>
      <c r="N276" s="540"/>
      <c r="O276" s="540"/>
      <c r="P276" s="540"/>
      <c r="Q276" s="540"/>
      <c r="R276" s="540"/>
      <c r="S276" s="540"/>
      <c r="T276" s="540"/>
      <c r="U276" s="540"/>
      <c r="V276" s="540"/>
      <c r="W276" s="540"/>
      <c r="X276" s="540"/>
      <c r="Y276" s="540"/>
      <c r="Z276" s="540"/>
    </row>
    <row r="277" ht="12.75" customHeight="1">
      <c r="A277" s="540"/>
      <c r="B277" s="540"/>
      <c r="C277" s="540"/>
      <c r="D277" s="540"/>
      <c r="E277" s="540"/>
      <c r="F277" s="540"/>
      <c r="G277" s="540"/>
      <c r="H277" s="540"/>
      <c r="I277" s="540"/>
      <c r="J277" s="540"/>
      <c r="K277" s="540"/>
      <c r="L277" s="540"/>
      <c r="M277" s="540"/>
      <c r="N277" s="540"/>
      <c r="O277" s="540"/>
      <c r="P277" s="540"/>
      <c r="Q277" s="540"/>
      <c r="R277" s="540"/>
      <c r="S277" s="540"/>
      <c r="T277" s="540"/>
      <c r="U277" s="540"/>
      <c r="V277" s="540"/>
      <c r="W277" s="540"/>
      <c r="X277" s="540"/>
      <c r="Y277" s="540"/>
      <c r="Z277" s="540"/>
    </row>
    <row r="278" ht="12.75" customHeight="1">
      <c r="A278" s="540"/>
      <c r="B278" s="540"/>
      <c r="C278" s="540"/>
      <c r="D278" s="540"/>
      <c r="E278" s="540"/>
      <c r="F278" s="540"/>
      <c r="G278" s="540"/>
      <c r="H278" s="540"/>
      <c r="I278" s="540"/>
      <c r="J278" s="540"/>
      <c r="K278" s="540"/>
      <c r="L278" s="540"/>
      <c r="M278" s="540"/>
      <c r="N278" s="540"/>
      <c r="O278" s="540"/>
      <c r="P278" s="540"/>
      <c r="Q278" s="540"/>
      <c r="R278" s="540"/>
      <c r="S278" s="540"/>
      <c r="T278" s="540"/>
      <c r="U278" s="540"/>
      <c r="V278" s="540"/>
      <c r="W278" s="540"/>
      <c r="X278" s="540"/>
      <c r="Y278" s="540"/>
      <c r="Z278" s="540"/>
    </row>
    <row r="279" ht="12.75" customHeight="1">
      <c r="A279" s="540"/>
      <c r="B279" s="540"/>
      <c r="C279" s="540"/>
      <c r="D279" s="540"/>
      <c r="E279" s="540"/>
      <c r="F279" s="540"/>
      <c r="G279" s="540"/>
      <c r="H279" s="540"/>
      <c r="I279" s="540"/>
      <c r="J279" s="540"/>
      <c r="K279" s="540"/>
      <c r="L279" s="540"/>
      <c r="M279" s="540"/>
      <c r="N279" s="540"/>
      <c r="O279" s="540"/>
      <c r="P279" s="540"/>
      <c r="Q279" s="540"/>
      <c r="R279" s="540"/>
      <c r="S279" s="540"/>
      <c r="T279" s="540"/>
      <c r="U279" s="540"/>
      <c r="V279" s="540"/>
      <c r="W279" s="540"/>
      <c r="X279" s="540"/>
      <c r="Y279" s="540"/>
      <c r="Z279" s="540"/>
    </row>
    <row r="280" ht="12.75" customHeight="1">
      <c r="A280" s="540"/>
      <c r="B280" s="540"/>
      <c r="C280" s="540"/>
      <c r="D280" s="540"/>
      <c r="E280" s="540"/>
      <c r="F280" s="540"/>
      <c r="G280" s="540"/>
      <c r="H280" s="540"/>
      <c r="I280" s="540"/>
      <c r="J280" s="540"/>
      <c r="K280" s="540"/>
      <c r="L280" s="540"/>
      <c r="M280" s="540"/>
      <c r="N280" s="540"/>
      <c r="O280" s="540"/>
      <c r="P280" s="540"/>
      <c r="Q280" s="540"/>
      <c r="R280" s="540"/>
      <c r="S280" s="540"/>
      <c r="T280" s="540"/>
      <c r="U280" s="540"/>
      <c r="V280" s="540"/>
      <c r="W280" s="540"/>
      <c r="X280" s="540"/>
      <c r="Y280" s="540"/>
      <c r="Z280" s="540"/>
    </row>
    <row r="281" ht="12.75" customHeight="1">
      <c r="A281" s="540"/>
      <c r="B281" s="540"/>
      <c r="C281" s="540"/>
      <c r="D281" s="540"/>
      <c r="E281" s="540"/>
      <c r="F281" s="540"/>
      <c r="G281" s="540"/>
      <c r="H281" s="540"/>
      <c r="I281" s="540"/>
      <c r="J281" s="540"/>
      <c r="K281" s="540"/>
      <c r="L281" s="540"/>
      <c r="M281" s="540"/>
      <c r="N281" s="540"/>
      <c r="O281" s="540"/>
      <c r="P281" s="540"/>
      <c r="Q281" s="540"/>
      <c r="R281" s="540"/>
      <c r="S281" s="540"/>
      <c r="T281" s="540"/>
      <c r="U281" s="540"/>
      <c r="V281" s="540"/>
      <c r="W281" s="540"/>
      <c r="X281" s="540"/>
      <c r="Y281" s="540"/>
      <c r="Z281" s="540"/>
    </row>
    <row r="282" ht="12.75" customHeight="1">
      <c r="A282" s="540"/>
      <c r="B282" s="540"/>
      <c r="C282" s="540"/>
      <c r="D282" s="540"/>
      <c r="E282" s="540"/>
      <c r="F282" s="540"/>
      <c r="G282" s="540"/>
      <c r="H282" s="540"/>
      <c r="I282" s="540"/>
      <c r="J282" s="540"/>
      <c r="K282" s="540"/>
      <c r="L282" s="540"/>
      <c r="M282" s="540"/>
      <c r="N282" s="540"/>
      <c r="O282" s="540"/>
      <c r="P282" s="540"/>
      <c r="Q282" s="540"/>
      <c r="R282" s="540"/>
      <c r="S282" s="540"/>
      <c r="T282" s="540"/>
      <c r="U282" s="540"/>
      <c r="V282" s="540"/>
      <c r="W282" s="540"/>
      <c r="X282" s="540"/>
      <c r="Y282" s="540"/>
      <c r="Z282" s="540"/>
    </row>
    <row r="283" ht="12.75" customHeight="1">
      <c r="A283" s="540"/>
      <c r="B283" s="540"/>
      <c r="C283" s="540"/>
      <c r="D283" s="540"/>
      <c r="E283" s="540"/>
      <c r="F283" s="540"/>
      <c r="G283" s="540"/>
      <c r="H283" s="540"/>
      <c r="I283" s="540"/>
      <c r="J283" s="540"/>
      <c r="K283" s="540"/>
      <c r="L283" s="540"/>
      <c r="M283" s="540"/>
      <c r="N283" s="540"/>
      <c r="O283" s="540"/>
      <c r="P283" s="540"/>
      <c r="Q283" s="540"/>
      <c r="R283" s="540"/>
      <c r="S283" s="540"/>
      <c r="T283" s="540"/>
      <c r="U283" s="540"/>
      <c r="V283" s="540"/>
      <c r="W283" s="540"/>
      <c r="X283" s="540"/>
      <c r="Y283" s="540"/>
      <c r="Z283" s="540"/>
    </row>
    <row r="284" ht="12.75" customHeight="1">
      <c r="A284" s="540"/>
      <c r="B284" s="540"/>
      <c r="C284" s="540"/>
      <c r="D284" s="540"/>
      <c r="E284" s="540"/>
      <c r="F284" s="540"/>
      <c r="G284" s="540"/>
      <c r="H284" s="540"/>
      <c r="I284" s="540"/>
      <c r="J284" s="540"/>
      <c r="K284" s="540"/>
      <c r="L284" s="540"/>
      <c r="M284" s="540"/>
      <c r="N284" s="540"/>
      <c r="O284" s="540"/>
      <c r="P284" s="540"/>
      <c r="Q284" s="540"/>
      <c r="R284" s="540"/>
      <c r="S284" s="540"/>
      <c r="T284" s="540"/>
      <c r="U284" s="540"/>
      <c r="V284" s="540"/>
      <c r="W284" s="540"/>
      <c r="X284" s="540"/>
      <c r="Y284" s="540"/>
      <c r="Z284" s="540"/>
    </row>
    <row r="285" ht="12.75" customHeight="1">
      <c r="A285" s="540"/>
      <c r="B285" s="540"/>
      <c r="C285" s="540"/>
      <c r="D285" s="540"/>
      <c r="E285" s="540"/>
      <c r="F285" s="540"/>
      <c r="G285" s="540"/>
      <c r="H285" s="540"/>
      <c r="I285" s="540"/>
      <c r="J285" s="540"/>
      <c r="K285" s="540"/>
      <c r="L285" s="540"/>
      <c r="M285" s="540"/>
      <c r="N285" s="540"/>
      <c r="O285" s="540"/>
      <c r="P285" s="540"/>
      <c r="Q285" s="540"/>
      <c r="R285" s="540"/>
      <c r="S285" s="540"/>
      <c r="T285" s="540"/>
      <c r="U285" s="540"/>
      <c r="V285" s="540"/>
      <c r="W285" s="540"/>
      <c r="X285" s="540"/>
      <c r="Y285" s="540"/>
      <c r="Z285" s="540"/>
    </row>
    <row r="286" ht="12.75" customHeight="1">
      <c r="A286" s="540"/>
      <c r="B286" s="540"/>
      <c r="C286" s="540"/>
      <c r="D286" s="540"/>
      <c r="E286" s="540"/>
      <c r="F286" s="540"/>
      <c r="G286" s="540"/>
      <c r="H286" s="540"/>
      <c r="I286" s="540"/>
      <c r="J286" s="540"/>
      <c r="K286" s="540"/>
      <c r="L286" s="540"/>
      <c r="M286" s="540"/>
      <c r="N286" s="540"/>
      <c r="O286" s="540"/>
      <c r="P286" s="540"/>
      <c r="Q286" s="540"/>
      <c r="R286" s="540"/>
      <c r="S286" s="540"/>
      <c r="T286" s="540"/>
      <c r="U286" s="540"/>
      <c r="V286" s="540"/>
      <c r="W286" s="540"/>
      <c r="X286" s="540"/>
      <c r="Y286" s="540"/>
      <c r="Z286" s="540"/>
    </row>
    <row r="287" ht="12.75" customHeight="1">
      <c r="A287" s="540"/>
      <c r="B287" s="540"/>
      <c r="C287" s="540"/>
      <c r="D287" s="540"/>
      <c r="E287" s="540"/>
      <c r="F287" s="540"/>
      <c r="G287" s="540"/>
      <c r="H287" s="540"/>
      <c r="I287" s="540"/>
      <c r="J287" s="540"/>
      <c r="K287" s="540"/>
      <c r="L287" s="540"/>
      <c r="M287" s="540"/>
      <c r="N287" s="540"/>
      <c r="O287" s="540"/>
      <c r="P287" s="540"/>
      <c r="Q287" s="540"/>
      <c r="R287" s="540"/>
      <c r="S287" s="540"/>
      <c r="T287" s="540"/>
      <c r="U287" s="540"/>
      <c r="V287" s="540"/>
      <c r="W287" s="540"/>
      <c r="X287" s="540"/>
      <c r="Y287" s="540"/>
      <c r="Z287" s="540"/>
    </row>
    <row r="288" ht="12.75" customHeight="1">
      <c r="A288" s="540"/>
      <c r="B288" s="540"/>
      <c r="C288" s="540"/>
      <c r="D288" s="540"/>
      <c r="E288" s="540"/>
      <c r="F288" s="540"/>
      <c r="G288" s="540"/>
      <c r="H288" s="540"/>
      <c r="I288" s="540"/>
      <c r="J288" s="540"/>
      <c r="K288" s="540"/>
      <c r="L288" s="540"/>
      <c r="M288" s="540"/>
      <c r="N288" s="540"/>
      <c r="O288" s="540"/>
      <c r="P288" s="540"/>
      <c r="Q288" s="540"/>
      <c r="R288" s="540"/>
      <c r="S288" s="540"/>
      <c r="T288" s="540"/>
      <c r="U288" s="540"/>
      <c r="V288" s="540"/>
      <c r="W288" s="540"/>
      <c r="X288" s="540"/>
      <c r="Y288" s="540"/>
      <c r="Z288" s="540"/>
    </row>
    <row r="289" ht="12.75" customHeight="1">
      <c r="A289" s="540"/>
      <c r="B289" s="540"/>
      <c r="C289" s="540"/>
      <c r="D289" s="540"/>
      <c r="E289" s="540"/>
      <c r="F289" s="540"/>
      <c r="G289" s="540"/>
      <c r="H289" s="540"/>
      <c r="I289" s="540"/>
      <c r="J289" s="540"/>
      <c r="K289" s="540"/>
      <c r="L289" s="540"/>
      <c r="M289" s="540"/>
      <c r="N289" s="540"/>
      <c r="O289" s="540"/>
      <c r="P289" s="540"/>
      <c r="Q289" s="540"/>
      <c r="R289" s="540"/>
      <c r="S289" s="540"/>
      <c r="T289" s="540"/>
      <c r="U289" s="540"/>
      <c r="V289" s="540"/>
      <c r="W289" s="540"/>
      <c r="X289" s="540"/>
      <c r="Y289" s="540"/>
      <c r="Z289" s="540"/>
    </row>
    <row r="290" ht="12.75" customHeight="1">
      <c r="A290" s="540"/>
      <c r="B290" s="540"/>
      <c r="C290" s="540"/>
      <c r="D290" s="540"/>
      <c r="E290" s="540"/>
      <c r="F290" s="540"/>
      <c r="G290" s="540"/>
      <c r="H290" s="540"/>
      <c r="I290" s="540"/>
      <c r="J290" s="540"/>
      <c r="K290" s="540"/>
      <c r="L290" s="540"/>
      <c r="M290" s="540"/>
      <c r="N290" s="540"/>
      <c r="O290" s="540"/>
      <c r="P290" s="540"/>
      <c r="Q290" s="540"/>
      <c r="R290" s="540"/>
      <c r="S290" s="540"/>
      <c r="T290" s="540"/>
      <c r="U290" s="540"/>
      <c r="V290" s="540"/>
      <c r="W290" s="540"/>
      <c r="X290" s="540"/>
      <c r="Y290" s="540"/>
      <c r="Z290" s="540"/>
    </row>
    <row r="291" ht="12.75" customHeight="1">
      <c r="A291" s="540"/>
      <c r="B291" s="540"/>
      <c r="C291" s="540"/>
      <c r="D291" s="540"/>
      <c r="E291" s="540"/>
      <c r="F291" s="540"/>
      <c r="G291" s="540"/>
      <c r="H291" s="540"/>
      <c r="I291" s="540"/>
      <c r="J291" s="540"/>
      <c r="K291" s="540"/>
      <c r="L291" s="540"/>
      <c r="M291" s="540"/>
      <c r="N291" s="540"/>
      <c r="O291" s="540"/>
      <c r="P291" s="540"/>
      <c r="Q291" s="540"/>
      <c r="R291" s="540"/>
      <c r="S291" s="540"/>
      <c r="T291" s="540"/>
      <c r="U291" s="540"/>
      <c r="V291" s="540"/>
      <c r="W291" s="540"/>
      <c r="X291" s="540"/>
      <c r="Y291" s="540"/>
      <c r="Z291" s="540"/>
    </row>
    <row r="292" ht="12.75" customHeight="1">
      <c r="A292" s="540"/>
      <c r="B292" s="540"/>
      <c r="C292" s="540"/>
      <c r="D292" s="540"/>
      <c r="E292" s="540"/>
      <c r="F292" s="540"/>
      <c r="G292" s="540"/>
      <c r="H292" s="540"/>
      <c r="I292" s="540"/>
      <c r="J292" s="540"/>
      <c r="K292" s="540"/>
      <c r="L292" s="540"/>
      <c r="M292" s="540"/>
      <c r="N292" s="540"/>
      <c r="O292" s="540"/>
      <c r="P292" s="540"/>
      <c r="Q292" s="540"/>
      <c r="R292" s="540"/>
      <c r="S292" s="540"/>
      <c r="T292" s="540"/>
      <c r="U292" s="540"/>
      <c r="V292" s="540"/>
      <c r="W292" s="540"/>
      <c r="X292" s="540"/>
      <c r="Y292" s="540"/>
      <c r="Z292" s="540"/>
    </row>
    <row r="293" ht="12.75" customHeight="1">
      <c r="A293" s="540"/>
      <c r="B293" s="540"/>
      <c r="C293" s="540"/>
      <c r="D293" s="540"/>
      <c r="E293" s="540"/>
      <c r="F293" s="540"/>
      <c r="G293" s="540"/>
      <c r="H293" s="540"/>
      <c r="I293" s="540"/>
      <c r="J293" s="540"/>
      <c r="K293" s="540"/>
      <c r="L293" s="540"/>
      <c r="M293" s="540"/>
      <c r="N293" s="540"/>
      <c r="O293" s="540"/>
      <c r="P293" s="540"/>
      <c r="Q293" s="540"/>
      <c r="R293" s="540"/>
      <c r="S293" s="540"/>
      <c r="T293" s="540"/>
      <c r="U293" s="540"/>
      <c r="V293" s="540"/>
      <c r="W293" s="540"/>
      <c r="X293" s="540"/>
      <c r="Y293" s="540"/>
      <c r="Z293" s="540"/>
    </row>
    <row r="294" ht="12.75" customHeight="1">
      <c r="A294" s="540"/>
      <c r="B294" s="540"/>
      <c r="C294" s="540"/>
      <c r="D294" s="540"/>
      <c r="E294" s="540"/>
      <c r="F294" s="540"/>
      <c r="G294" s="540"/>
      <c r="H294" s="540"/>
      <c r="I294" s="540"/>
      <c r="J294" s="540"/>
      <c r="K294" s="540"/>
      <c r="L294" s="540"/>
      <c r="M294" s="540"/>
      <c r="N294" s="540"/>
      <c r="O294" s="540"/>
      <c r="P294" s="540"/>
      <c r="Q294" s="540"/>
      <c r="R294" s="540"/>
      <c r="S294" s="540"/>
      <c r="T294" s="540"/>
      <c r="U294" s="540"/>
      <c r="V294" s="540"/>
      <c r="W294" s="540"/>
      <c r="X294" s="540"/>
      <c r="Y294" s="540"/>
      <c r="Z294" s="540"/>
    </row>
    <row r="295" ht="12.75" customHeight="1">
      <c r="A295" s="540"/>
      <c r="B295" s="540"/>
      <c r="C295" s="540"/>
      <c r="D295" s="540"/>
      <c r="E295" s="540"/>
      <c r="F295" s="540"/>
      <c r="G295" s="540"/>
      <c r="H295" s="540"/>
      <c r="I295" s="540"/>
      <c r="J295" s="540"/>
      <c r="K295" s="540"/>
      <c r="L295" s="540"/>
      <c r="M295" s="540"/>
      <c r="N295" s="540"/>
      <c r="O295" s="540"/>
      <c r="P295" s="540"/>
      <c r="Q295" s="540"/>
      <c r="R295" s="540"/>
      <c r="S295" s="540"/>
      <c r="T295" s="540"/>
      <c r="U295" s="540"/>
      <c r="V295" s="540"/>
      <c r="W295" s="540"/>
      <c r="X295" s="540"/>
      <c r="Y295" s="540"/>
      <c r="Z295" s="540"/>
    </row>
    <row r="296" ht="12.75" customHeight="1">
      <c r="A296" s="540"/>
      <c r="B296" s="540"/>
      <c r="C296" s="540"/>
      <c r="D296" s="540"/>
      <c r="E296" s="540"/>
      <c r="F296" s="540"/>
      <c r="G296" s="540"/>
      <c r="H296" s="540"/>
      <c r="I296" s="540"/>
      <c r="J296" s="540"/>
      <c r="K296" s="540"/>
      <c r="L296" s="540"/>
      <c r="M296" s="540"/>
      <c r="N296" s="540"/>
      <c r="O296" s="540"/>
      <c r="P296" s="540"/>
      <c r="Q296" s="540"/>
      <c r="R296" s="540"/>
      <c r="S296" s="540"/>
      <c r="T296" s="540"/>
      <c r="U296" s="540"/>
      <c r="V296" s="540"/>
      <c r="W296" s="540"/>
      <c r="X296" s="540"/>
      <c r="Y296" s="540"/>
      <c r="Z296" s="540"/>
    </row>
    <row r="297" ht="12.75" customHeight="1">
      <c r="A297" s="540"/>
      <c r="B297" s="540"/>
      <c r="C297" s="540"/>
      <c r="D297" s="540"/>
      <c r="E297" s="540"/>
      <c r="F297" s="540"/>
      <c r="G297" s="540"/>
      <c r="H297" s="540"/>
      <c r="I297" s="540"/>
      <c r="J297" s="540"/>
      <c r="K297" s="540"/>
      <c r="L297" s="540"/>
      <c r="M297" s="540"/>
      <c r="N297" s="540"/>
      <c r="O297" s="540"/>
      <c r="P297" s="540"/>
      <c r="Q297" s="540"/>
      <c r="R297" s="540"/>
      <c r="S297" s="540"/>
      <c r="T297" s="540"/>
      <c r="U297" s="540"/>
      <c r="V297" s="540"/>
      <c r="W297" s="540"/>
      <c r="X297" s="540"/>
      <c r="Y297" s="540"/>
      <c r="Z297" s="540"/>
    </row>
    <row r="298" ht="12.75" customHeight="1">
      <c r="A298" s="540"/>
      <c r="B298" s="540"/>
      <c r="C298" s="540"/>
      <c r="D298" s="540"/>
      <c r="E298" s="540"/>
      <c r="F298" s="540"/>
      <c r="G298" s="540"/>
      <c r="H298" s="540"/>
      <c r="I298" s="540"/>
      <c r="J298" s="540"/>
      <c r="K298" s="540"/>
      <c r="L298" s="540"/>
      <c r="M298" s="540"/>
      <c r="N298" s="540"/>
      <c r="O298" s="540"/>
      <c r="P298" s="540"/>
      <c r="Q298" s="540"/>
      <c r="R298" s="540"/>
      <c r="S298" s="540"/>
      <c r="T298" s="540"/>
      <c r="U298" s="540"/>
      <c r="V298" s="540"/>
      <c r="W298" s="540"/>
      <c r="X298" s="540"/>
      <c r="Y298" s="540"/>
      <c r="Z298" s="540"/>
    </row>
    <row r="299" ht="12.75" customHeight="1">
      <c r="A299" s="540"/>
      <c r="B299" s="540"/>
      <c r="C299" s="540"/>
      <c r="D299" s="540"/>
      <c r="E299" s="540"/>
      <c r="F299" s="540"/>
      <c r="G299" s="540"/>
      <c r="H299" s="540"/>
      <c r="I299" s="540"/>
      <c r="J299" s="540"/>
      <c r="K299" s="540"/>
      <c r="L299" s="540"/>
      <c r="M299" s="540"/>
      <c r="N299" s="540"/>
      <c r="O299" s="540"/>
      <c r="P299" s="540"/>
      <c r="Q299" s="540"/>
      <c r="R299" s="540"/>
      <c r="S299" s="540"/>
      <c r="T299" s="540"/>
      <c r="U299" s="540"/>
      <c r="V299" s="540"/>
      <c r="W299" s="540"/>
      <c r="X299" s="540"/>
      <c r="Y299" s="540"/>
      <c r="Z299" s="540"/>
    </row>
    <row r="300" ht="12.75" customHeight="1">
      <c r="A300" s="540"/>
      <c r="B300" s="540"/>
      <c r="C300" s="540"/>
      <c r="D300" s="540"/>
      <c r="E300" s="540"/>
      <c r="F300" s="540"/>
      <c r="G300" s="540"/>
      <c r="H300" s="540"/>
      <c r="I300" s="540"/>
      <c r="J300" s="540"/>
      <c r="K300" s="540"/>
      <c r="L300" s="540"/>
      <c r="M300" s="540"/>
      <c r="N300" s="540"/>
      <c r="O300" s="540"/>
      <c r="P300" s="540"/>
      <c r="Q300" s="540"/>
      <c r="R300" s="540"/>
      <c r="S300" s="540"/>
      <c r="T300" s="540"/>
      <c r="U300" s="540"/>
      <c r="V300" s="540"/>
      <c r="W300" s="540"/>
      <c r="X300" s="540"/>
      <c r="Y300" s="540"/>
      <c r="Z300" s="540"/>
    </row>
    <row r="301" ht="12.75" customHeight="1">
      <c r="A301" s="540"/>
      <c r="B301" s="540"/>
      <c r="C301" s="540"/>
      <c r="D301" s="540"/>
      <c r="E301" s="540"/>
      <c r="F301" s="540"/>
      <c r="G301" s="540"/>
      <c r="H301" s="540"/>
      <c r="I301" s="540"/>
      <c r="J301" s="540"/>
      <c r="K301" s="540"/>
      <c r="L301" s="540"/>
      <c r="M301" s="540"/>
      <c r="N301" s="540"/>
      <c r="O301" s="540"/>
      <c r="P301" s="540"/>
      <c r="Q301" s="540"/>
      <c r="R301" s="540"/>
      <c r="S301" s="540"/>
      <c r="T301" s="540"/>
      <c r="U301" s="540"/>
      <c r="V301" s="540"/>
      <c r="W301" s="540"/>
      <c r="X301" s="540"/>
      <c r="Y301" s="540"/>
      <c r="Z301" s="540"/>
    </row>
    <row r="302" ht="12.75" customHeight="1">
      <c r="A302" s="540"/>
      <c r="B302" s="540"/>
      <c r="C302" s="540"/>
      <c r="D302" s="540"/>
      <c r="E302" s="540"/>
      <c r="F302" s="540"/>
      <c r="G302" s="540"/>
      <c r="H302" s="540"/>
      <c r="I302" s="540"/>
      <c r="J302" s="540"/>
      <c r="K302" s="540"/>
      <c r="L302" s="540"/>
      <c r="M302" s="540"/>
      <c r="N302" s="540"/>
      <c r="O302" s="540"/>
      <c r="P302" s="540"/>
      <c r="Q302" s="540"/>
      <c r="R302" s="540"/>
      <c r="S302" s="540"/>
      <c r="T302" s="540"/>
      <c r="U302" s="540"/>
      <c r="V302" s="540"/>
      <c r="W302" s="540"/>
      <c r="X302" s="540"/>
      <c r="Y302" s="540"/>
      <c r="Z302" s="540"/>
    </row>
    <row r="303" ht="12.75" customHeight="1">
      <c r="A303" s="540"/>
      <c r="B303" s="540"/>
      <c r="C303" s="540"/>
      <c r="D303" s="540"/>
      <c r="E303" s="540"/>
      <c r="F303" s="540"/>
      <c r="G303" s="540"/>
      <c r="H303" s="540"/>
      <c r="I303" s="540"/>
      <c r="J303" s="540"/>
      <c r="K303" s="540"/>
      <c r="L303" s="540"/>
      <c r="M303" s="540"/>
      <c r="N303" s="540"/>
      <c r="O303" s="540"/>
      <c r="P303" s="540"/>
      <c r="Q303" s="540"/>
      <c r="R303" s="540"/>
      <c r="S303" s="540"/>
      <c r="T303" s="540"/>
      <c r="U303" s="540"/>
      <c r="V303" s="540"/>
      <c r="W303" s="540"/>
      <c r="X303" s="540"/>
      <c r="Y303" s="540"/>
      <c r="Z303" s="540"/>
    </row>
    <row r="304" ht="12.75" customHeight="1">
      <c r="A304" s="540"/>
      <c r="B304" s="540"/>
      <c r="C304" s="540"/>
      <c r="D304" s="540"/>
      <c r="E304" s="540"/>
      <c r="F304" s="540"/>
      <c r="G304" s="540"/>
      <c r="H304" s="540"/>
      <c r="I304" s="540"/>
      <c r="J304" s="540"/>
      <c r="K304" s="540"/>
      <c r="L304" s="540"/>
      <c r="M304" s="540"/>
      <c r="N304" s="540"/>
      <c r="O304" s="540"/>
      <c r="P304" s="540"/>
      <c r="Q304" s="540"/>
      <c r="R304" s="540"/>
      <c r="S304" s="540"/>
      <c r="T304" s="540"/>
      <c r="U304" s="540"/>
      <c r="V304" s="540"/>
      <c r="W304" s="540"/>
      <c r="X304" s="540"/>
      <c r="Y304" s="540"/>
      <c r="Z304" s="540"/>
    </row>
    <row r="305" ht="12.75" customHeight="1">
      <c r="A305" s="540"/>
      <c r="B305" s="540"/>
      <c r="C305" s="540"/>
      <c r="D305" s="540"/>
      <c r="E305" s="540"/>
      <c r="F305" s="540"/>
      <c r="G305" s="540"/>
      <c r="H305" s="540"/>
      <c r="I305" s="540"/>
      <c r="J305" s="540"/>
      <c r="K305" s="540"/>
      <c r="L305" s="540"/>
      <c r="M305" s="540"/>
      <c r="N305" s="540"/>
      <c r="O305" s="540"/>
      <c r="P305" s="540"/>
      <c r="Q305" s="540"/>
      <c r="R305" s="540"/>
      <c r="S305" s="540"/>
      <c r="T305" s="540"/>
      <c r="U305" s="540"/>
      <c r="V305" s="540"/>
      <c r="W305" s="540"/>
      <c r="X305" s="540"/>
      <c r="Y305" s="540"/>
      <c r="Z305" s="540"/>
    </row>
    <row r="306" ht="12.75" customHeight="1">
      <c r="A306" s="540"/>
      <c r="B306" s="540"/>
      <c r="C306" s="540"/>
      <c r="D306" s="540"/>
      <c r="E306" s="540"/>
      <c r="F306" s="540"/>
      <c r="G306" s="540"/>
      <c r="H306" s="540"/>
      <c r="I306" s="540"/>
      <c r="J306" s="540"/>
      <c r="K306" s="540"/>
      <c r="L306" s="540"/>
      <c r="M306" s="540"/>
      <c r="N306" s="540"/>
      <c r="O306" s="540"/>
      <c r="P306" s="540"/>
      <c r="Q306" s="540"/>
      <c r="R306" s="540"/>
      <c r="S306" s="540"/>
      <c r="T306" s="540"/>
      <c r="U306" s="540"/>
      <c r="V306" s="540"/>
      <c r="W306" s="540"/>
      <c r="X306" s="540"/>
      <c r="Y306" s="540"/>
      <c r="Z306" s="540"/>
    </row>
    <row r="307" ht="12.75" customHeight="1">
      <c r="A307" s="540"/>
      <c r="B307" s="540"/>
      <c r="C307" s="540"/>
      <c r="D307" s="540"/>
      <c r="E307" s="540"/>
      <c r="F307" s="540"/>
      <c r="G307" s="540"/>
      <c r="H307" s="540"/>
      <c r="I307" s="540"/>
      <c r="J307" s="540"/>
      <c r="K307" s="540"/>
      <c r="L307" s="540"/>
      <c r="M307" s="540"/>
      <c r="N307" s="540"/>
      <c r="O307" s="540"/>
      <c r="P307" s="540"/>
      <c r="Q307" s="540"/>
      <c r="R307" s="540"/>
      <c r="S307" s="540"/>
      <c r="T307" s="540"/>
      <c r="U307" s="540"/>
      <c r="V307" s="540"/>
      <c r="W307" s="540"/>
      <c r="X307" s="540"/>
      <c r="Y307" s="540"/>
      <c r="Z307" s="540"/>
    </row>
    <row r="308" ht="12.75" customHeight="1">
      <c r="A308" s="540"/>
      <c r="B308" s="540"/>
      <c r="C308" s="540"/>
      <c r="D308" s="540"/>
      <c r="E308" s="540"/>
      <c r="F308" s="540"/>
      <c r="G308" s="540"/>
      <c r="H308" s="540"/>
      <c r="I308" s="540"/>
      <c r="J308" s="540"/>
      <c r="K308" s="540"/>
      <c r="L308" s="540"/>
      <c r="M308" s="540"/>
      <c r="N308" s="540"/>
      <c r="O308" s="540"/>
      <c r="P308" s="540"/>
      <c r="Q308" s="540"/>
      <c r="R308" s="540"/>
      <c r="S308" s="540"/>
      <c r="T308" s="540"/>
      <c r="U308" s="540"/>
      <c r="V308" s="540"/>
      <c r="W308" s="540"/>
      <c r="X308" s="540"/>
      <c r="Y308" s="540"/>
      <c r="Z308" s="540"/>
    </row>
    <row r="309" ht="12.75" customHeight="1">
      <c r="A309" s="540"/>
      <c r="B309" s="540"/>
      <c r="C309" s="540"/>
      <c r="D309" s="540"/>
      <c r="E309" s="540"/>
      <c r="F309" s="540"/>
      <c r="G309" s="540"/>
      <c r="H309" s="540"/>
      <c r="I309" s="540"/>
      <c r="J309" s="540"/>
      <c r="K309" s="540"/>
      <c r="L309" s="540"/>
      <c r="M309" s="540"/>
      <c r="N309" s="540"/>
      <c r="O309" s="540"/>
      <c r="P309" s="540"/>
      <c r="Q309" s="540"/>
      <c r="R309" s="540"/>
      <c r="S309" s="540"/>
      <c r="T309" s="540"/>
      <c r="U309" s="540"/>
      <c r="V309" s="540"/>
      <c r="W309" s="540"/>
      <c r="X309" s="540"/>
      <c r="Y309" s="540"/>
      <c r="Z309" s="540"/>
    </row>
    <row r="310" ht="12.75" customHeight="1">
      <c r="A310" s="540"/>
      <c r="B310" s="540"/>
      <c r="C310" s="540"/>
      <c r="D310" s="540"/>
      <c r="E310" s="540"/>
      <c r="F310" s="540"/>
      <c r="G310" s="540"/>
      <c r="H310" s="540"/>
      <c r="I310" s="540"/>
      <c r="J310" s="540"/>
      <c r="K310" s="540"/>
      <c r="L310" s="540"/>
      <c r="M310" s="540"/>
      <c r="N310" s="540"/>
      <c r="O310" s="540"/>
      <c r="P310" s="540"/>
      <c r="Q310" s="540"/>
      <c r="R310" s="540"/>
      <c r="S310" s="540"/>
      <c r="T310" s="540"/>
      <c r="U310" s="540"/>
      <c r="V310" s="540"/>
      <c r="W310" s="540"/>
      <c r="X310" s="540"/>
      <c r="Y310" s="540"/>
      <c r="Z310" s="540"/>
    </row>
    <row r="311" ht="12.75" customHeight="1">
      <c r="A311" s="540"/>
      <c r="B311" s="540"/>
      <c r="C311" s="540"/>
      <c r="D311" s="540"/>
      <c r="E311" s="540"/>
      <c r="F311" s="540"/>
      <c r="G311" s="540"/>
      <c r="H311" s="540"/>
      <c r="I311" s="540"/>
      <c r="J311" s="540"/>
      <c r="K311" s="540"/>
      <c r="L311" s="540"/>
      <c r="M311" s="540"/>
      <c r="N311" s="540"/>
      <c r="O311" s="540"/>
      <c r="P311" s="540"/>
      <c r="Q311" s="540"/>
      <c r="R311" s="540"/>
      <c r="S311" s="540"/>
      <c r="T311" s="540"/>
      <c r="U311" s="540"/>
      <c r="V311" s="540"/>
      <c r="W311" s="540"/>
      <c r="X311" s="540"/>
      <c r="Y311" s="540"/>
      <c r="Z311" s="540"/>
    </row>
    <row r="312" ht="12.75" customHeight="1">
      <c r="A312" s="540"/>
      <c r="B312" s="540"/>
      <c r="C312" s="540"/>
      <c r="D312" s="540"/>
      <c r="E312" s="540"/>
      <c r="F312" s="540"/>
      <c r="G312" s="540"/>
      <c r="H312" s="540"/>
      <c r="I312" s="540"/>
      <c r="J312" s="540"/>
      <c r="K312" s="540"/>
      <c r="L312" s="540"/>
      <c r="M312" s="540"/>
      <c r="N312" s="540"/>
      <c r="O312" s="540"/>
      <c r="P312" s="540"/>
      <c r="Q312" s="540"/>
      <c r="R312" s="540"/>
      <c r="S312" s="540"/>
      <c r="T312" s="540"/>
      <c r="U312" s="540"/>
      <c r="V312" s="540"/>
      <c r="W312" s="540"/>
      <c r="X312" s="540"/>
      <c r="Y312" s="540"/>
      <c r="Z312" s="540"/>
    </row>
    <row r="313" ht="12.75" customHeight="1">
      <c r="A313" s="540"/>
      <c r="B313" s="540"/>
      <c r="C313" s="540"/>
      <c r="D313" s="540"/>
      <c r="E313" s="540"/>
      <c r="F313" s="540"/>
      <c r="G313" s="540"/>
      <c r="H313" s="540"/>
      <c r="I313" s="540"/>
      <c r="J313" s="540"/>
      <c r="K313" s="540"/>
      <c r="L313" s="540"/>
      <c r="M313" s="540"/>
      <c r="N313" s="540"/>
      <c r="O313" s="540"/>
      <c r="P313" s="540"/>
      <c r="Q313" s="540"/>
      <c r="R313" s="540"/>
      <c r="S313" s="540"/>
      <c r="T313" s="540"/>
      <c r="U313" s="540"/>
      <c r="V313" s="540"/>
      <c r="W313" s="540"/>
      <c r="X313" s="540"/>
      <c r="Y313" s="540"/>
      <c r="Z313" s="540"/>
    </row>
    <row r="314" ht="12.75" customHeight="1">
      <c r="A314" s="540"/>
      <c r="B314" s="540"/>
      <c r="C314" s="540"/>
      <c r="D314" s="540"/>
      <c r="E314" s="540"/>
      <c r="F314" s="540"/>
      <c r="G314" s="540"/>
      <c r="H314" s="540"/>
      <c r="I314" s="540"/>
      <c r="J314" s="540"/>
      <c r="K314" s="540"/>
      <c r="L314" s="540"/>
      <c r="M314" s="540"/>
      <c r="N314" s="540"/>
      <c r="O314" s="540"/>
      <c r="P314" s="540"/>
      <c r="Q314" s="540"/>
      <c r="R314" s="540"/>
      <c r="S314" s="540"/>
      <c r="T314" s="540"/>
      <c r="U314" s="540"/>
      <c r="V314" s="540"/>
      <c r="W314" s="540"/>
      <c r="X314" s="540"/>
      <c r="Y314" s="540"/>
      <c r="Z314" s="540"/>
    </row>
    <row r="315" ht="12.75" customHeight="1">
      <c r="A315" s="540"/>
      <c r="B315" s="540"/>
      <c r="C315" s="540"/>
      <c r="D315" s="540"/>
      <c r="E315" s="540"/>
      <c r="F315" s="540"/>
      <c r="G315" s="540"/>
      <c r="H315" s="540"/>
      <c r="I315" s="540"/>
      <c r="J315" s="540"/>
      <c r="K315" s="540"/>
      <c r="L315" s="540"/>
      <c r="M315" s="540"/>
      <c r="N315" s="540"/>
      <c r="O315" s="540"/>
      <c r="P315" s="540"/>
      <c r="Q315" s="540"/>
      <c r="R315" s="540"/>
      <c r="S315" s="540"/>
      <c r="T315" s="540"/>
      <c r="U315" s="540"/>
      <c r="V315" s="540"/>
      <c r="W315" s="540"/>
      <c r="X315" s="540"/>
      <c r="Y315" s="540"/>
      <c r="Z315" s="540"/>
    </row>
    <row r="316" ht="12.75" customHeight="1">
      <c r="A316" s="540"/>
      <c r="B316" s="540"/>
      <c r="C316" s="540"/>
      <c r="D316" s="540"/>
      <c r="E316" s="540"/>
      <c r="F316" s="540"/>
      <c r="G316" s="540"/>
      <c r="H316" s="540"/>
      <c r="I316" s="540"/>
      <c r="J316" s="540"/>
      <c r="K316" s="540"/>
      <c r="L316" s="540"/>
      <c r="M316" s="540"/>
      <c r="N316" s="540"/>
      <c r="O316" s="540"/>
      <c r="P316" s="540"/>
      <c r="Q316" s="540"/>
      <c r="R316" s="540"/>
      <c r="S316" s="540"/>
      <c r="T316" s="540"/>
      <c r="U316" s="540"/>
      <c r="V316" s="540"/>
      <c r="W316" s="540"/>
      <c r="X316" s="540"/>
      <c r="Y316" s="540"/>
      <c r="Z316" s="540"/>
    </row>
    <row r="317" ht="12.75" customHeight="1">
      <c r="A317" s="540"/>
      <c r="B317" s="540"/>
      <c r="C317" s="540"/>
      <c r="D317" s="540"/>
      <c r="E317" s="540"/>
      <c r="F317" s="540"/>
      <c r="G317" s="540"/>
      <c r="H317" s="540"/>
      <c r="I317" s="540"/>
      <c r="J317" s="540"/>
      <c r="K317" s="540"/>
      <c r="L317" s="540"/>
      <c r="M317" s="540"/>
      <c r="N317" s="540"/>
      <c r="O317" s="540"/>
      <c r="P317" s="540"/>
      <c r="Q317" s="540"/>
      <c r="R317" s="540"/>
      <c r="S317" s="540"/>
      <c r="T317" s="540"/>
      <c r="U317" s="540"/>
      <c r="V317" s="540"/>
      <c r="W317" s="540"/>
      <c r="X317" s="540"/>
      <c r="Y317" s="540"/>
      <c r="Z317" s="540"/>
    </row>
    <row r="318" ht="12.75" customHeight="1">
      <c r="A318" s="540"/>
      <c r="B318" s="540"/>
      <c r="C318" s="540"/>
      <c r="D318" s="540"/>
      <c r="E318" s="540"/>
      <c r="F318" s="540"/>
      <c r="G318" s="540"/>
      <c r="H318" s="540"/>
      <c r="I318" s="540"/>
      <c r="J318" s="540"/>
      <c r="K318" s="540"/>
      <c r="L318" s="540"/>
      <c r="M318" s="540"/>
      <c r="N318" s="540"/>
      <c r="O318" s="540"/>
      <c r="P318" s="540"/>
      <c r="Q318" s="540"/>
      <c r="R318" s="540"/>
      <c r="S318" s="540"/>
      <c r="T318" s="540"/>
      <c r="U318" s="540"/>
      <c r="V318" s="540"/>
      <c r="W318" s="540"/>
      <c r="X318" s="540"/>
      <c r="Y318" s="540"/>
      <c r="Z318" s="540"/>
    </row>
    <row r="319" ht="12.75" customHeight="1">
      <c r="A319" s="540"/>
      <c r="B319" s="540"/>
      <c r="C319" s="540"/>
      <c r="D319" s="540"/>
      <c r="E319" s="540"/>
      <c r="F319" s="540"/>
      <c r="G319" s="540"/>
      <c r="H319" s="540"/>
      <c r="I319" s="540"/>
      <c r="J319" s="540"/>
      <c r="K319" s="540"/>
      <c r="L319" s="540"/>
      <c r="M319" s="540"/>
      <c r="N319" s="540"/>
      <c r="O319" s="540"/>
      <c r="P319" s="540"/>
      <c r="Q319" s="540"/>
      <c r="R319" s="540"/>
      <c r="S319" s="540"/>
      <c r="T319" s="540"/>
      <c r="U319" s="540"/>
      <c r="V319" s="540"/>
      <c r="W319" s="540"/>
      <c r="X319" s="540"/>
      <c r="Y319" s="540"/>
      <c r="Z319" s="540"/>
    </row>
    <row r="320" ht="12.75" customHeight="1">
      <c r="A320" s="540"/>
      <c r="B320" s="540"/>
      <c r="C320" s="540"/>
      <c r="D320" s="540"/>
      <c r="E320" s="540"/>
      <c r="F320" s="540"/>
      <c r="G320" s="540"/>
      <c r="H320" s="540"/>
      <c r="I320" s="540"/>
      <c r="J320" s="540"/>
      <c r="K320" s="540"/>
      <c r="L320" s="540"/>
      <c r="M320" s="540"/>
      <c r="N320" s="540"/>
      <c r="O320" s="540"/>
      <c r="P320" s="540"/>
      <c r="Q320" s="540"/>
      <c r="R320" s="540"/>
      <c r="S320" s="540"/>
      <c r="T320" s="540"/>
      <c r="U320" s="540"/>
      <c r="V320" s="540"/>
      <c r="W320" s="540"/>
      <c r="X320" s="540"/>
      <c r="Y320" s="540"/>
      <c r="Z320" s="540"/>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R1"/>
  </mergeCells>
  <printOptions/>
  <pageMargins bottom="0.7480314960629921" footer="0.0" header="0.0" left="0.7086614173228347" right="0.7086614173228347" top="0.7480314960629921"/>
  <pageSetup orientation="landscape"/>
  <rowBreaks count="1" manualBreakCount="1">
    <brk id="48" man="1"/>
  </rowBreaks>
  <colBreaks count="1" manualBreakCount="1">
    <brk id="18"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0x01010030553635AD8AB94E8FCA45F4ADC1E2D3</vt:lpwstr>
  </property>
</Properties>
</file>