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CoachX All Files\Excel\Assignment\"/>
    </mc:Choice>
  </mc:AlternateContent>
  <xr:revisionPtr revIDLastSave="0" documentId="13_ncr:1_{86378E40-5BF1-4E24-B4F2-C54F863D00BD}" xr6:coauthVersionLast="47" xr6:coauthVersionMax="47" xr10:uidLastSave="{00000000-0000-0000-0000-000000000000}"/>
  <bookViews>
    <workbookView xWindow="-120" yWindow="-120" windowWidth="20730" windowHeight="11310"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4" i="2"/>
  <c r="K13" i="2"/>
  <c r="K12"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<sst xmlns="http://schemas.openxmlformats.org/spreadsheetml/2006/main" count="513" uniqueCount="153">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</sst>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0"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
      <b/>
      <sz val="9"/>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0" fontId="6" fillId="0" borderId="1" xfId="0" applyFont="1" applyBorder="1" applyAlignment="1">
      <alignment horizontal="left" vertical="center"/>
    </xf>
    <xf numFmtId="164" fontId="9" fillId="0" borderId="1" xfId="0" applyNumberFormat="1" applyFont="1" applyBorder="1" applyAlignment="1">
      <alignment horizontal="left" vertical="center"/>
    </xf>
    <xf numFmtId="0" fontId="9" fillId="0" borderId="0" xfId="0" applyFont="1" applyAlignment="1">
      <alignment horizontal="left" vertical="center"/>
    </xf>
    <xf numFmtId="0" fontId="9"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20" sqref="A20"/>
    </sheetView>
  </sheetViews>
  <sheetFormatPr defaultColWidth="14.42578125" defaultRowHeight="15" customHeight="1" x14ac:dyDescent="0.25"/>
  <cols>
    <col min="1" max="1" width="98.85546875" customWidth="1"/>
  </cols>
  <sheetData>
    <row r="1" spans="1:1" ht="15" customHeight="1" x14ac:dyDescent="0.3">
      <c r="A1" s="1" t="s">
        <v>0</v>
      </c>
    </row>
    <row r="2" spans="1:1" ht="15" customHeight="1" x14ac:dyDescent="0.3">
      <c r="A2" s="2"/>
    </row>
    <row r="3" spans="1:1" x14ac:dyDescent="0.25">
      <c r="A3" s="3" t="s">
        <v>1</v>
      </c>
    </row>
    <row r="4" spans="1:1" x14ac:dyDescent="0.25">
      <c r="A4" s="3" t="s">
        <v>2</v>
      </c>
    </row>
    <row r="5" spans="1:1" x14ac:dyDescent="0.25">
      <c r="A5" s="3" t="s">
        <v>3</v>
      </c>
    </row>
    <row r="6" spans="1:1" x14ac:dyDescent="0.25">
      <c r="A6" s="3"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3" t="s">
        <v>10</v>
      </c>
    </row>
    <row r="13" spans="1:1" x14ac:dyDescent="0.25">
      <c r="A13" s="3" t="s">
        <v>11</v>
      </c>
    </row>
    <row r="14" spans="1:1" x14ac:dyDescent="0.25">
      <c r="A14" s="3" t="s">
        <v>12</v>
      </c>
    </row>
    <row r="15" spans="1:1" ht="15" customHeight="1" x14ac:dyDescent="0.3">
      <c r="A15" s="2"/>
    </row>
    <row r="16" spans="1:1" ht="15" customHeight="1" x14ac:dyDescent="0.3">
      <c r="A16" s="2"/>
    </row>
    <row r="17" spans="1:1" ht="15" customHeight="1" x14ac:dyDescent="0.3">
      <c r="A17" s="4" t="s">
        <v>13</v>
      </c>
    </row>
    <row r="18" spans="1:1" ht="15" customHeight="1" x14ac:dyDescent="0.4">
      <c r="A18" s="5" t="s">
        <v>14</v>
      </c>
    </row>
    <row r="19" spans="1:1" ht="15" customHeight="1" x14ac:dyDescent="0.3">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3" sqref="K3:K19"/>
    </sheetView>
  </sheetViews>
  <sheetFormatPr defaultColWidth="14.42578125" defaultRowHeight="15" customHeight="1" x14ac:dyDescent="0.25"/>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24.140625" customWidth="1"/>
    <col min="12" max="23" width="8.7109375" customWidth="1"/>
  </cols>
  <sheetData>
    <row r="1" spans="1:23" ht="14.25" customHeight="1" x14ac:dyDescent="0.2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2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25">
      <c r="A3" s="8" t="s">
        <v>26</v>
      </c>
      <c r="B3" s="9">
        <v>44375</v>
      </c>
      <c r="C3" s="8" t="s">
        <v>27</v>
      </c>
      <c r="D3" s="8" t="s">
        <v>28</v>
      </c>
      <c r="E3" s="8" t="s">
        <v>29</v>
      </c>
      <c r="F3" s="8">
        <v>186073</v>
      </c>
      <c r="G3" s="10">
        <v>5582.19</v>
      </c>
      <c r="H3" s="11"/>
      <c r="I3" s="7"/>
      <c r="J3" s="8" t="s">
        <v>1</v>
      </c>
      <c r="K3" s="13">
        <f>SUM(F2:F119)</f>
        <v>36726222</v>
      </c>
      <c r="L3" s="7"/>
      <c r="M3" s="7"/>
      <c r="N3" s="7"/>
      <c r="O3" s="7"/>
      <c r="P3" s="7"/>
      <c r="Q3" s="7"/>
      <c r="R3" s="7"/>
      <c r="S3" s="7"/>
      <c r="T3" s="7"/>
      <c r="U3" s="7"/>
      <c r="V3" s="7"/>
      <c r="W3" s="7"/>
    </row>
    <row r="4" spans="1:23" ht="14.25" customHeight="1" x14ac:dyDescent="0.25">
      <c r="A4" s="8" t="s">
        <v>30</v>
      </c>
      <c r="B4" s="9">
        <v>44454</v>
      </c>
      <c r="C4" s="8" t="s">
        <v>27</v>
      </c>
      <c r="D4" s="8" t="s">
        <v>24</v>
      </c>
      <c r="E4" s="8" t="s">
        <v>25</v>
      </c>
      <c r="F4" s="8">
        <v>359374</v>
      </c>
      <c r="G4" s="10">
        <v>17968.7</v>
      </c>
      <c r="H4" s="11"/>
      <c r="I4" s="7"/>
      <c r="J4" s="8" t="s">
        <v>2</v>
      </c>
      <c r="K4" s="13">
        <f>SUMIF(F2:F119, "&gt;500000")</f>
        <v>9959676</v>
      </c>
      <c r="L4" s="7"/>
      <c r="M4" s="7"/>
      <c r="N4" s="7"/>
      <c r="O4" s="7"/>
      <c r="P4" s="7"/>
      <c r="Q4" s="7"/>
      <c r="R4" s="7"/>
      <c r="S4" s="7"/>
      <c r="T4" s="7"/>
      <c r="U4" s="7"/>
      <c r="V4" s="7"/>
      <c r="W4" s="7"/>
    </row>
    <row r="5" spans="1:23" ht="14.25" customHeight="1" x14ac:dyDescent="0.25">
      <c r="A5" s="8" t="s">
        <v>31</v>
      </c>
      <c r="B5" s="9">
        <v>44495</v>
      </c>
      <c r="C5" s="8" t="s">
        <v>23</v>
      </c>
      <c r="D5" s="8" t="s">
        <v>28</v>
      </c>
      <c r="E5" s="8" t="s">
        <v>29</v>
      </c>
      <c r="F5" s="8">
        <v>160847</v>
      </c>
      <c r="G5" s="10">
        <v>4825.41</v>
      </c>
      <c r="H5" s="11"/>
      <c r="I5" s="7"/>
      <c r="J5" s="8" t="s">
        <v>3</v>
      </c>
      <c r="K5" s="13">
        <f>SUMIF(D2:D119, "Laptop", F2:F119)</f>
        <v>15114742</v>
      </c>
      <c r="L5" s="7"/>
      <c r="M5" s="7"/>
      <c r="N5" s="7"/>
      <c r="O5" s="7"/>
      <c r="P5" s="7"/>
      <c r="Q5" s="7"/>
      <c r="R5" s="7"/>
      <c r="S5" s="7"/>
      <c r="T5" s="7"/>
      <c r="U5" s="7"/>
      <c r="V5" s="7"/>
      <c r="W5" s="7"/>
    </row>
    <row r="6" spans="1:23" ht="14.25" customHeight="1" x14ac:dyDescent="0.25">
      <c r="A6" s="8" t="s">
        <v>32</v>
      </c>
      <c r="B6" s="9">
        <v>44482</v>
      </c>
      <c r="C6" s="8" t="s">
        <v>27</v>
      </c>
      <c r="D6" s="8" t="s">
        <v>33</v>
      </c>
      <c r="E6" s="8" t="s">
        <v>25</v>
      </c>
      <c r="F6" s="8">
        <v>166116</v>
      </c>
      <c r="G6" s="10">
        <v>4983.4799999999996</v>
      </c>
      <c r="H6" s="11"/>
      <c r="I6" s="7"/>
      <c r="J6" s="8" t="s">
        <v>4</v>
      </c>
      <c r="K6" s="13">
        <f>COUNTIF(D2:D119, "Laptop")</f>
        <v>44</v>
      </c>
      <c r="L6" s="7"/>
      <c r="M6" s="7"/>
      <c r="N6" s="7"/>
      <c r="O6" s="7"/>
      <c r="P6" s="7"/>
      <c r="Q6" s="7"/>
      <c r="R6" s="7"/>
      <c r="S6" s="7"/>
      <c r="T6" s="7"/>
      <c r="U6" s="7"/>
      <c r="V6" s="7"/>
      <c r="W6" s="7"/>
    </row>
    <row r="7" spans="1:23" ht="14.25" customHeight="1" x14ac:dyDescent="0.25">
      <c r="A7" s="8" t="s">
        <v>34</v>
      </c>
      <c r="B7" s="9">
        <v>44400</v>
      </c>
      <c r="C7" s="8" t="s">
        <v>27</v>
      </c>
      <c r="D7" s="8" t="s">
        <v>24</v>
      </c>
      <c r="E7" s="8" t="s">
        <v>35</v>
      </c>
      <c r="F7" s="8">
        <v>216602</v>
      </c>
      <c r="G7" s="10">
        <v>8664.08</v>
      </c>
      <c r="H7" s="11"/>
      <c r="I7" s="7"/>
      <c r="J7" s="8" t="s">
        <v>5</v>
      </c>
      <c r="K7" s="13">
        <f>SUMIFS(F2:F119, D2:D119, "Laptop", E2:E119, "Apple")</f>
        <v>6593786</v>
      </c>
      <c r="L7" s="7"/>
      <c r="M7" s="7"/>
      <c r="N7" s="7"/>
      <c r="O7" s="7"/>
      <c r="P7" s="7"/>
      <c r="Q7" s="7"/>
      <c r="R7" s="7"/>
      <c r="S7" s="7"/>
      <c r="T7" s="7"/>
      <c r="U7" s="7"/>
      <c r="V7" s="7"/>
      <c r="W7" s="7"/>
    </row>
    <row r="8" spans="1:23" ht="14.25" customHeight="1" x14ac:dyDescent="0.25">
      <c r="A8" s="8" t="s">
        <v>36</v>
      </c>
      <c r="B8" s="9">
        <v>44448</v>
      </c>
      <c r="C8" s="8" t="s">
        <v>23</v>
      </c>
      <c r="D8" s="8" t="s">
        <v>33</v>
      </c>
      <c r="E8" s="8" t="s">
        <v>25</v>
      </c>
      <c r="F8" s="8">
        <v>239749</v>
      </c>
      <c r="G8" s="10">
        <v>9589.9600000000009</v>
      </c>
      <c r="H8" s="11"/>
      <c r="I8" s="7"/>
      <c r="J8" s="8" t="s">
        <v>6</v>
      </c>
      <c r="K8" s="13">
        <f>COUNTIFS(D2:D119, "Laptop", E2:E119, "Apple")</f>
        <v>18</v>
      </c>
      <c r="L8" s="7"/>
      <c r="M8" s="7"/>
      <c r="N8" s="7"/>
      <c r="O8" s="7"/>
      <c r="P8" s="7"/>
      <c r="Q8" s="7"/>
      <c r="R8" s="7"/>
      <c r="S8" s="7"/>
      <c r="T8" s="7"/>
      <c r="U8" s="7"/>
      <c r="V8" s="7"/>
      <c r="W8" s="7"/>
    </row>
    <row r="9" spans="1:23" ht="14.25" customHeight="1" x14ac:dyDescent="0.25">
      <c r="A9" s="8" t="s">
        <v>37</v>
      </c>
      <c r="B9" s="9">
        <v>44381</v>
      </c>
      <c r="C9" s="8" t="s">
        <v>27</v>
      </c>
      <c r="D9" s="8" t="s">
        <v>24</v>
      </c>
      <c r="E9" s="8" t="s">
        <v>25</v>
      </c>
      <c r="F9" s="8">
        <v>269164</v>
      </c>
      <c r="G9" s="10">
        <v>10766.56</v>
      </c>
      <c r="H9" s="11"/>
      <c r="I9" s="7"/>
      <c r="J9" s="8" t="s">
        <v>7</v>
      </c>
      <c r="K9" s="13">
        <f>MINA(G2:G119)</f>
        <v>3310.1099999999997</v>
      </c>
      <c r="L9" s="7"/>
      <c r="M9" s="7"/>
      <c r="N9" s="7"/>
      <c r="O9" s="7"/>
      <c r="P9" s="7"/>
      <c r="Q9" s="7"/>
      <c r="R9" s="7"/>
      <c r="S9" s="7"/>
      <c r="T9" s="7"/>
      <c r="U9" s="7"/>
      <c r="V9" s="7"/>
      <c r="W9" s="7"/>
    </row>
    <row r="10" spans="1:23" ht="14.25" customHeight="1" x14ac:dyDescent="0.25">
      <c r="A10" s="8" t="s">
        <v>38</v>
      </c>
      <c r="B10" s="9">
        <v>44529</v>
      </c>
      <c r="C10" s="8" t="s">
        <v>39</v>
      </c>
      <c r="D10" s="8" t="s">
        <v>24</v>
      </c>
      <c r="E10" s="8" t="s">
        <v>29</v>
      </c>
      <c r="F10" s="8">
        <v>189574</v>
      </c>
      <c r="G10" s="10">
        <v>5687.2199999999993</v>
      </c>
      <c r="H10" s="11"/>
      <c r="I10" s="7"/>
      <c r="J10" s="8" t="s">
        <v>8</v>
      </c>
      <c r="K10" s="13">
        <f>MAXA(G2:G119)</f>
        <v>59941</v>
      </c>
      <c r="L10" s="7"/>
      <c r="M10" s="7"/>
      <c r="N10" s="7"/>
      <c r="O10" s="7"/>
      <c r="P10" s="7"/>
      <c r="Q10" s="7"/>
      <c r="R10" s="7"/>
      <c r="S10" s="7"/>
      <c r="T10" s="7"/>
      <c r="U10" s="7"/>
      <c r="V10" s="7"/>
      <c r="W10" s="7"/>
    </row>
    <row r="11" spans="1:23" ht="14.25" customHeight="1" x14ac:dyDescent="0.25">
      <c r="A11" s="8" t="s">
        <v>40</v>
      </c>
      <c r="B11" s="9">
        <v>44542</v>
      </c>
      <c r="C11" s="8" t="s">
        <v>27</v>
      </c>
      <c r="D11" s="8" t="s">
        <v>28</v>
      </c>
      <c r="E11" s="8" t="s">
        <v>35</v>
      </c>
      <c r="F11" s="8">
        <v>259237</v>
      </c>
      <c r="G11" s="10">
        <v>10369.48</v>
      </c>
      <c r="H11" s="11"/>
      <c r="I11" s="7"/>
      <c r="J11" s="8" t="s">
        <v>9</v>
      </c>
      <c r="K11" s="13">
        <f>AVERAGE(G2:G119)</f>
        <v>18678.626779661023</v>
      </c>
      <c r="L11" s="7"/>
      <c r="M11" s="7"/>
      <c r="N11" s="7"/>
      <c r="O11" s="7"/>
      <c r="P11" s="7"/>
      <c r="Q11" s="7"/>
      <c r="R11" s="7"/>
      <c r="S11" s="7"/>
      <c r="T11" s="7"/>
      <c r="U11" s="7"/>
      <c r="V11" s="7"/>
      <c r="W11" s="7"/>
    </row>
    <row r="12" spans="1:23" ht="14.25" customHeight="1" x14ac:dyDescent="0.25">
      <c r="A12" s="8" t="s">
        <v>41</v>
      </c>
      <c r="B12" s="9">
        <v>44335</v>
      </c>
      <c r="C12" s="8" t="s">
        <v>23</v>
      </c>
      <c r="D12" s="8" t="s">
        <v>28</v>
      </c>
      <c r="E12" s="8" t="s">
        <v>35</v>
      </c>
      <c r="F12" s="8">
        <v>157481</v>
      </c>
      <c r="G12" s="10">
        <v>4724.4299999999994</v>
      </c>
      <c r="H12" s="11"/>
      <c r="I12" s="7"/>
      <c r="J12" s="8" t="s">
        <v>10</v>
      </c>
      <c r="K12" s="13">
        <f>AVERAGEIFS(G2:G119, D2:D119, "Laptop")</f>
        <v>23617.810909090909</v>
      </c>
      <c r="L12" s="7"/>
      <c r="M12" s="7"/>
      <c r="N12" s="7"/>
      <c r="O12" s="7"/>
      <c r="P12" s="7"/>
      <c r="Q12" s="7"/>
      <c r="R12" s="7"/>
      <c r="S12" s="7"/>
      <c r="T12" s="7"/>
      <c r="U12" s="7"/>
      <c r="V12" s="7"/>
      <c r="W12" s="7"/>
    </row>
    <row r="13" spans="1:23" ht="14.25" customHeight="1" x14ac:dyDescent="0.25">
      <c r="A13" s="8" t="s">
        <v>42</v>
      </c>
      <c r="B13" s="9">
        <v>44379</v>
      </c>
      <c r="C13" s="8" t="s">
        <v>27</v>
      </c>
      <c r="D13" s="8" t="s">
        <v>28</v>
      </c>
      <c r="E13" s="8" t="s">
        <v>29</v>
      </c>
      <c r="F13" s="8">
        <v>297769</v>
      </c>
      <c r="G13" s="10">
        <v>11910.76</v>
      </c>
      <c r="H13" s="7"/>
      <c r="I13" s="7"/>
      <c r="J13" s="8" t="s">
        <v>11</v>
      </c>
      <c r="K13" s="13">
        <f>AVERAGEIFS(G2:G119, D2:D119, "Laptop", E2:E119, "Apple")</f>
        <v>26739.383333333335</v>
      </c>
      <c r="L13" s="7"/>
      <c r="M13" s="7"/>
      <c r="N13" s="7"/>
      <c r="O13" s="7"/>
      <c r="P13" s="7"/>
      <c r="Q13" s="7"/>
      <c r="R13" s="7"/>
      <c r="S13" s="7"/>
      <c r="T13" s="7"/>
      <c r="U13" s="7"/>
      <c r="V13" s="7"/>
      <c r="W13" s="7"/>
    </row>
    <row r="14" spans="1:23" ht="14.25" customHeight="1" x14ac:dyDescent="0.25">
      <c r="A14" s="8" t="s">
        <v>43</v>
      </c>
      <c r="B14" s="9">
        <v>44334</v>
      </c>
      <c r="C14" s="8" t="s">
        <v>23</v>
      </c>
      <c r="D14" s="8" t="s">
        <v>33</v>
      </c>
      <c r="E14" s="8" t="s">
        <v>25</v>
      </c>
      <c r="F14" s="8">
        <v>197482</v>
      </c>
      <c r="G14" s="10">
        <v>5924.46</v>
      </c>
      <c r="H14" s="7"/>
      <c r="I14" s="7"/>
      <c r="J14" s="8" t="s">
        <v>12</v>
      </c>
      <c r="K14" s="13">
        <f>COUNT(F2:F119)</f>
        <v>118</v>
      </c>
      <c r="L14" s="7"/>
      <c r="M14" s="7"/>
      <c r="N14" s="7"/>
      <c r="O14" s="7"/>
      <c r="P14" s="7"/>
      <c r="Q14" s="7"/>
      <c r="R14" s="7"/>
      <c r="S14" s="7"/>
      <c r="T14" s="7"/>
      <c r="U14" s="7"/>
      <c r="V14" s="7"/>
      <c r="W14" s="7"/>
    </row>
    <row r="15" spans="1:23" ht="14.25" customHeight="1" x14ac:dyDescent="0.25">
      <c r="A15" s="8" t="s">
        <v>44</v>
      </c>
      <c r="B15" s="9">
        <v>44294</v>
      </c>
      <c r="C15" s="8" t="s">
        <v>23</v>
      </c>
      <c r="D15" s="8" t="s">
        <v>24</v>
      </c>
      <c r="E15" s="8" t="s">
        <v>35</v>
      </c>
      <c r="F15" s="8">
        <v>273542</v>
      </c>
      <c r="G15" s="10">
        <v>10941.68</v>
      </c>
      <c r="H15" s="7"/>
      <c r="I15" s="7"/>
      <c r="J15" s="7"/>
      <c r="K15" s="14"/>
      <c r="L15" s="7"/>
      <c r="M15" s="7"/>
      <c r="N15" s="7"/>
      <c r="O15" s="7"/>
      <c r="P15" s="7"/>
      <c r="Q15" s="7"/>
      <c r="R15" s="7"/>
      <c r="S15" s="7"/>
      <c r="T15" s="7"/>
      <c r="U15" s="7"/>
      <c r="V15" s="7"/>
      <c r="W15" s="7"/>
    </row>
    <row r="16" spans="1:23" ht="14.25" customHeight="1" x14ac:dyDescent="0.25">
      <c r="A16" s="8" t="s">
        <v>45</v>
      </c>
      <c r="B16" s="9">
        <v>44537</v>
      </c>
      <c r="C16" s="8" t="s">
        <v>39</v>
      </c>
      <c r="D16" s="8" t="s">
        <v>33</v>
      </c>
      <c r="E16" s="8" t="s">
        <v>25</v>
      </c>
      <c r="F16" s="8">
        <v>255290</v>
      </c>
      <c r="G16" s="10">
        <v>10211.6</v>
      </c>
      <c r="H16" s="7"/>
      <c r="I16" s="7"/>
      <c r="J16" s="12" t="s">
        <v>17</v>
      </c>
      <c r="K16" s="15" t="s">
        <v>23</v>
      </c>
      <c r="L16" s="7"/>
      <c r="M16" s="7"/>
      <c r="N16" s="7"/>
      <c r="O16" s="7"/>
      <c r="P16" s="7"/>
      <c r="Q16" s="7"/>
      <c r="R16" s="7"/>
      <c r="S16" s="7"/>
      <c r="T16" s="7"/>
      <c r="U16" s="7"/>
      <c r="V16" s="7"/>
      <c r="W16" s="7"/>
    </row>
    <row r="17" spans="1:23" ht="14.25" customHeight="1" x14ac:dyDescent="0.25">
      <c r="A17" s="8" t="s">
        <v>46</v>
      </c>
      <c r="B17" s="9">
        <v>44463</v>
      </c>
      <c r="C17" s="8" t="s">
        <v>39</v>
      </c>
      <c r="D17" s="8" t="s">
        <v>33</v>
      </c>
      <c r="E17" s="8" t="s">
        <v>25</v>
      </c>
      <c r="F17" s="8">
        <v>342143</v>
      </c>
      <c r="G17" s="10">
        <v>17107.150000000001</v>
      </c>
      <c r="H17" s="7"/>
      <c r="I17" s="7"/>
      <c r="J17" s="12" t="s">
        <v>18</v>
      </c>
      <c r="K17" s="15" t="s">
        <v>28</v>
      </c>
      <c r="L17" s="7"/>
      <c r="M17" s="7"/>
      <c r="N17" s="7"/>
      <c r="O17" s="7"/>
      <c r="P17" s="7"/>
      <c r="Q17" s="7"/>
      <c r="R17" s="7"/>
      <c r="S17" s="7"/>
      <c r="T17" s="7"/>
      <c r="U17" s="7"/>
      <c r="V17" s="7"/>
      <c r="W17" s="7"/>
    </row>
    <row r="18" spans="1:23" ht="14.25" customHeight="1" x14ac:dyDescent="0.25">
      <c r="A18" s="8" t="s">
        <v>47</v>
      </c>
      <c r="B18" s="9">
        <v>44408</v>
      </c>
      <c r="C18" s="8" t="s">
        <v>39</v>
      </c>
      <c r="D18" s="8" t="s">
        <v>33</v>
      </c>
      <c r="E18" s="8" t="s">
        <v>25</v>
      </c>
      <c r="F18" s="8">
        <v>177269</v>
      </c>
      <c r="G18" s="10">
        <v>5318.07</v>
      </c>
      <c r="H18" s="7"/>
      <c r="I18" s="7"/>
      <c r="J18" s="12" t="s">
        <v>19</v>
      </c>
      <c r="K18" s="15" t="s">
        <v>35</v>
      </c>
      <c r="L18" s="7"/>
      <c r="M18" s="7"/>
      <c r="N18" s="7"/>
      <c r="O18" s="7"/>
      <c r="P18" s="7"/>
      <c r="Q18" s="7"/>
      <c r="R18" s="7"/>
      <c r="S18" s="7"/>
      <c r="T18" s="7"/>
      <c r="U18" s="7"/>
      <c r="V18" s="7"/>
      <c r="W18" s="7"/>
    </row>
    <row r="19" spans="1:23" ht="14.25" customHeight="1" x14ac:dyDescent="0.25">
      <c r="A19" s="8" t="s">
        <v>48</v>
      </c>
      <c r="B19" s="9">
        <v>44371</v>
      </c>
      <c r="C19" s="8" t="s">
        <v>39</v>
      </c>
      <c r="D19" s="8" t="s">
        <v>24</v>
      </c>
      <c r="E19" s="8" t="s">
        <v>29</v>
      </c>
      <c r="F19" s="8">
        <v>162179</v>
      </c>
      <c r="G19" s="10">
        <v>4865.37</v>
      </c>
      <c r="H19" s="7"/>
      <c r="I19" s="7"/>
      <c r="J19" s="6" t="s">
        <v>20</v>
      </c>
      <c r="K19" s="15">
        <f>SUMIFS(F2:F119,C2:C119, "Delhi", D2:D119, "Tablet", E2:E119, "HP")</f>
        <v>314962</v>
      </c>
      <c r="L19" s="7"/>
      <c r="M19" s="7"/>
      <c r="N19" s="7"/>
      <c r="O19" s="7"/>
      <c r="P19" s="7"/>
      <c r="Q19" s="7"/>
      <c r="R19" s="7"/>
      <c r="S19" s="7"/>
      <c r="T19" s="7"/>
      <c r="U19" s="7"/>
      <c r="V19" s="7"/>
      <c r="W19" s="7"/>
    </row>
    <row r="20" spans="1:23" ht="14.25" customHeight="1" x14ac:dyDescent="0.25">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25">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25">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25">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25">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25">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25">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25">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25">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25">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25">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25">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25">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25">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2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2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25">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25">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25">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2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2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2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2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2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2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2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2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2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2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2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2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2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2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2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2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2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2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2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2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2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2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2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2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2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2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2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2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2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2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2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2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2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2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2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2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2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2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2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2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2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2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2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2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2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2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2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2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2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2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2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2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2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2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2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2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2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2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2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2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2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2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2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2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2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2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2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2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2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2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2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2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2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2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2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2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2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2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2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2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2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G119" xr:uid="{00000000-0001-0000-0100-000000000000}"/>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Pramod R. Hande</cp:lastModifiedBy>
  <dcterms:created xsi:type="dcterms:W3CDTF">2022-11-11T15:20:55Z</dcterms:created>
  <dcterms:modified xsi:type="dcterms:W3CDTF">2024-07-22T16:23:48Z</dcterms:modified>
</cp:coreProperties>
</file>