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ristine\Desktop\Data Analytics\Charts\McKinsey Chart\"/>
    </mc:Choice>
  </mc:AlternateContent>
  <xr:revisionPtr revIDLastSave="0" documentId="13_ncr:1_{A5F4B413-0827-4D88-B96A-C94EE9ED20E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K5" i="1" l="1"/>
  <c r="EH6" i="1" s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7" i="1"/>
  <c r="CO7" i="1"/>
  <c r="CO8" i="1"/>
  <c r="CO9" i="1"/>
  <c r="CO10" i="1"/>
  <c r="CO11" i="1"/>
  <c r="CO12" i="1"/>
  <c r="CO6" i="1"/>
  <c r="AF14" i="1"/>
  <c r="AG14" i="1" s="1"/>
  <c r="Y11" i="1"/>
  <c r="Y5" i="1"/>
  <c r="Y6" i="1"/>
  <c r="Y7" i="1"/>
  <c r="Y8" i="1"/>
  <c r="Y9" i="1"/>
  <c r="Y10" i="1"/>
  <c r="Y4" i="1"/>
  <c r="P5" i="1"/>
  <c r="P6" i="1"/>
  <c r="P7" i="1"/>
  <c r="P4" i="1"/>
  <c r="O4" i="1"/>
  <c r="O5" i="1"/>
  <c r="O6" i="1"/>
  <c r="O7" i="1"/>
  <c r="D6" i="1"/>
  <c r="E6" i="1" s="1"/>
  <c r="D7" i="1"/>
  <c r="E7" i="1" s="1"/>
  <c r="D5" i="1"/>
  <c r="E5" i="1" s="1"/>
  <c r="D4" i="1"/>
  <c r="E4" i="1" s="1"/>
  <c r="EH102" i="1" l="1"/>
  <c r="EH90" i="1"/>
  <c r="EH78" i="1"/>
  <c r="EH70" i="1"/>
  <c r="EH62" i="1"/>
  <c r="EH50" i="1"/>
  <c r="EH42" i="1"/>
  <c r="EH26" i="1"/>
  <c r="EH10" i="1"/>
  <c r="EH105" i="1"/>
  <c r="EH101" i="1"/>
  <c r="EH97" i="1"/>
  <c r="EH93" i="1"/>
  <c r="EH89" i="1"/>
  <c r="EH85" i="1"/>
  <c r="EH81" i="1"/>
  <c r="EH77" i="1"/>
  <c r="EH73" i="1"/>
  <c r="EH69" i="1"/>
  <c r="EH65" i="1"/>
  <c r="EH61" i="1"/>
  <c r="EH57" i="1"/>
  <c r="EH53" i="1"/>
  <c r="EH49" i="1"/>
  <c r="EH45" i="1"/>
  <c r="EH41" i="1"/>
  <c r="EH37" i="1"/>
  <c r="EH33" i="1"/>
  <c r="EH29" i="1"/>
  <c r="EH25" i="1"/>
  <c r="EH21" i="1"/>
  <c r="EH17" i="1"/>
  <c r="EH13" i="1"/>
  <c r="EH9" i="1"/>
  <c r="EH98" i="1"/>
  <c r="EH82" i="1"/>
  <c r="EH66" i="1"/>
  <c r="EH54" i="1"/>
  <c r="EH34" i="1"/>
  <c r="EH22" i="1"/>
  <c r="EH18" i="1"/>
  <c r="EH104" i="1"/>
  <c r="EH100" i="1"/>
  <c r="EH96" i="1"/>
  <c r="EH92" i="1"/>
  <c r="EH88" i="1"/>
  <c r="EH84" i="1"/>
  <c r="EH80" i="1"/>
  <c r="EH76" i="1"/>
  <c r="EH72" i="1"/>
  <c r="EH68" i="1"/>
  <c r="EH64" i="1"/>
  <c r="EH60" i="1"/>
  <c r="EH56" i="1"/>
  <c r="EH52" i="1"/>
  <c r="EH48" i="1"/>
  <c r="EH44" i="1"/>
  <c r="EH40" i="1"/>
  <c r="EH36" i="1"/>
  <c r="EH32" i="1"/>
  <c r="EH28" i="1"/>
  <c r="EH24" i="1"/>
  <c r="EH20" i="1"/>
  <c r="EH16" i="1"/>
  <c r="EH12" i="1"/>
  <c r="EH8" i="1"/>
  <c r="EH94" i="1"/>
  <c r="EH86" i="1"/>
  <c r="EH74" i="1"/>
  <c r="EH58" i="1"/>
  <c r="EH46" i="1"/>
  <c r="EH38" i="1"/>
  <c r="EH30" i="1"/>
  <c r="EH14" i="1"/>
  <c r="EH103" i="1"/>
  <c r="EH99" i="1"/>
  <c r="EH95" i="1"/>
  <c r="EH91" i="1"/>
  <c r="EH87" i="1"/>
  <c r="EH83" i="1"/>
  <c r="EH79" i="1"/>
  <c r="EH75" i="1"/>
  <c r="EH71" i="1"/>
  <c r="EH67" i="1"/>
  <c r="EH63" i="1"/>
  <c r="EH59" i="1"/>
  <c r="EH55" i="1"/>
  <c r="EH51" i="1"/>
  <c r="EH47" i="1"/>
  <c r="EH43" i="1"/>
  <c r="EH39" i="1"/>
  <c r="EH35" i="1"/>
  <c r="EH31" i="1"/>
  <c r="EH27" i="1"/>
  <c r="EH23" i="1"/>
  <c r="EH19" i="1"/>
  <c r="EH15" i="1"/>
  <c r="EH11" i="1"/>
  <c r="EH7" i="1"/>
  <c r="DZ8" i="1"/>
  <c r="DZ11" i="1"/>
  <c r="DZ7" i="1"/>
  <c r="DZ9" i="1"/>
  <c r="DZ10" i="1"/>
  <c r="Q6" i="1"/>
  <c r="Q7" i="1"/>
  <c r="Q5" i="1"/>
  <c r="Q4" i="1"/>
  <c r="EH106" i="1" l="1"/>
  <c r="EA9" i="1"/>
  <c r="EA7" i="1"/>
  <c r="EA11" i="1"/>
  <c r="EA10" i="1"/>
  <c r="EA8" i="1"/>
</calcChain>
</file>

<file path=xl/sharedStrings.xml><?xml version="1.0" encoding="utf-8"?>
<sst xmlns="http://schemas.openxmlformats.org/spreadsheetml/2006/main" count="186" uniqueCount="114">
  <si>
    <t>Alphabet</t>
  </si>
  <si>
    <t>Amazon</t>
  </si>
  <si>
    <t>Facebook</t>
  </si>
  <si>
    <t>Apple</t>
  </si>
  <si>
    <t>Core Advertising</t>
  </si>
  <si>
    <t>Other</t>
  </si>
  <si>
    <t>Column1</t>
  </si>
  <si>
    <t>Promotions</t>
  </si>
  <si>
    <t>Region</t>
  </si>
  <si>
    <t>Sales (USD M)</t>
  </si>
  <si>
    <t xml:space="preserve">Share Region </t>
  </si>
  <si>
    <t>YoY Growth(%)</t>
  </si>
  <si>
    <t>Sales FTE</t>
  </si>
  <si>
    <t>North</t>
  </si>
  <si>
    <t>Northwest</t>
  </si>
  <si>
    <t>East</t>
  </si>
  <si>
    <t>East Central</t>
  </si>
  <si>
    <t>Southwest</t>
  </si>
  <si>
    <t>Southeast</t>
  </si>
  <si>
    <t>Southcentral</t>
  </si>
  <si>
    <t>West</t>
  </si>
  <si>
    <t>China</t>
  </si>
  <si>
    <t>India</t>
  </si>
  <si>
    <t>Bangladesh</t>
  </si>
  <si>
    <t>Indonesia</t>
  </si>
  <si>
    <t>Vietnam</t>
  </si>
  <si>
    <t>Thailand</t>
  </si>
  <si>
    <t>Myanmar</t>
  </si>
  <si>
    <t>Philippines</t>
  </si>
  <si>
    <t>Japan</t>
  </si>
  <si>
    <t>Pakistan</t>
  </si>
  <si>
    <t>Country</t>
  </si>
  <si>
    <t>MN</t>
  </si>
  <si>
    <t>Total</t>
  </si>
  <si>
    <t>Company</t>
  </si>
  <si>
    <t>Microsoft</t>
  </si>
  <si>
    <t>NVIDIA</t>
  </si>
  <si>
    <t>Saudi Armaco</t>
  </si>
  <si>
    <t>Alphabet(Google)</t>
  </si>
  <si>
    <t>Meta(Facebook)</t>
  </si>
  <si>
    <t>Jan-20</t>
  </si>
  <si>
    <t>Jan-21</t>
  </si>
  <si>
    <t>Jan-22</t>
  </si>
  <si>
    <t>Jan-23</t>
  </si>
  <si>
    <t>Jan-24</t>
  </si>
  <si>
    <t>Profit Values</t>
  </si>
  <si>
    <t>Tesla</t>
  </si>
  <si>
    <t>Lamborgini</t>
  </si>
  <si>
    <t>Toyota</t>
  </si>
  <si>
    <t>Volkswagen</t>
  </si>
  <si>
    <t>Hyhundai</t>
  </si>
  <si>
    <t>Ford</t>
  </si>
  <si>
    <t>X Peng</t>
  </si>
  <si>
    <t>Nio</t>
  </si>
  <si>
    <t xml:space="preserve">                                                           </t>
  </si>
  <si>
    <t>Activity</t>
  </si>
  <si>
    <t>Outdoor Activities</t>
  </si>
  <si>
    <t>Transport</t>
  </si>
  <si>
    <t>Work and study</t>
  </si>
  <si>
    <t>Daily necessity</t>
  </si>
  <si>
    <t>Indoor Activities</t>
  </si>
  <si>
    <t>Indoor Entertainment</t>
  </si>
  <si>
    <t>Digital entertainment</t>
  </si>
  <si>
    <t>Others</t>
  </si>
  <si>
    <t>Pre Covid</t>
  </si>
  <si>
    <t>Now</t>
  </si>
  <si>
    <t>Sector</t>
  </si>
  <si>
    <t>%</t>
  </si>
  <si>
    <t>Helper</t>
  </si>
  <si>
    <t>Advanced Industries</t>
  </si>
  <si>
    <t>Global Energy and Materials</t>
  </si>
  <si>
    <t>Travel,Logistics, and Infrastructure</t>
  </si>
  <si>
    <t>Life Sciences</t>
  </si>
  <si>
    <t>Consumer</t>
  </si>
  <si>
    <t>Telecomunications,media</t>
  </si>
  <si>
    <t>Financial Servics</t>
  </si>
  <si>
    <t>Year</t>
  </si>
  <si>
    <t>Quarter</t>
  </si>
  <si>
    <t>Divestiture</t>
  </si>
  <si>
    <t>Merger Acqusition</t>
  </si>
  <si>
    <t>Q1</t>
  </si>
  <si>
    <t>Q2</t>
  </si>
  <si>
    <t>Q3</t>
  </si>
  <si>
    <t>Q4</t>
  </si>
  <si>
    <t>White Women</t>
  </si>
  <si>
    <t>Women of color</t>
  </si>
  <si>
    <t>Men of Color</t>
  </si>
  <si>
    <t>White men</t>
  </si>
  <si>
    <t>Entry Level</t>
  </si>
  <si>
    <t>Manager</t>
  </si>
  <si>
    <t>Senior Manager</t>
  </si>
  <si>
    <t>Vice President</t>
  </si>
  <si>
    <t>Senior Vice President</t>
  </si>
  <si>
    <t>C-Suite</t>
  </si>
  <si>
    <t>Division</t>
  </si>
  <si>
    <t>Utility</t>
  </si>
  <si>
    <t>Productivity</t>
  </si>
  <si>
    <t>Game</t>
  </si>
  <si>
    <t>North America</t>
  </si>
  <si>
    <t>South America</t>
  </si>
  <si>
    <t>Asia</t>
  </si>
  <si>
    <t>Europe</t>
  </si>
  <si>
    <t>Australia</t>
  </si>
  <si>
    <t>Revenue</t>
  </si>
  <si>
    <t>Data Preparation</t>
  </si>
  <si>
    <t>X</t>
  </si>
  <si>
    <t>Y</t>
  </si>
  <si>
    <t>Select the Division</t>
  </si>
  <si>
    <t>Divisions</t>
  </si>
  <si>
    <t>Max Revenue</t>
  </si>
  <si>
    <t>Sequence</t>
  </si>
  <si>
    <t>Grey</t>
  </si>
  <si>
    <t>Colour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</si>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</sst>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0" fontId="2" fillId="0" borderId="7" xfId="0" applyFont="1" applyBorder="1"/>
    <xf numFmtId="9" fontId="0" fillId="0" borderId="7" xfId="1" applyFont="1" applyBorder="1"/>
    <xf numFmtId="17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7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8" xfId="0" applyBorder="1"/>
    <xf numFmtId="0" fontId="5" fillId="0" borderId="15" xfId="0" applyFont="1" applyBorder="1"/>
    <xf numFmtId="0" fontId="5" fillId="3" borderId="15" xfId="0" applyFont="1" applyFill="1" applyBorder="1"/>
    <xf numFmtId="0" fontId="0" fillId="2" borderId="18" xfId="0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4">
    <dxf>
      <numFmt numFmtId="22" formatCode="mmm\-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  <color rgb="FFFF9B9B"/>
      <color rgb="FF295755"/>
      <color rgb="FFFF31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de/karte-erde-kontinente-blau-307534/" TargetMode="External"/><Relationship Id="rId1" Type="http://schemas.openxmlformats.org/officeDocument/2006/relationships/image" Target="../media/image25.png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33333333333334E-2"/>
                  <c:y val="1.822688830562846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Hardware, </a:t>
                    </a:r>
                    <a:fld id="{0C8FEA10-24CD-4545-913E-6199DCFF82F1}" type="VALUE">
                      <a:rPr lang="en-US" baseline="0"/>
                      <a:pPr algn="l">
                        <a:defRPr sz="105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8611111111111"/>
                      <c:h val="0.141851851851851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510-49F4-A953-2AA520AA1E37}"/>
                </c:ext>
              </c:extLst>
            </c:dLbl>
            <c:dLbl>
              <c:idx val="1"/>
              <c:layout>
                <c:manualLayout>
                  <c:x val="-4.4444444444444453E-2"/>
                  <c:y val="4.629811898512686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63888888888887"/>
                      <c:h val="0.123333333333333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510-49F4-A953-2AA520AA1E37}"/>
                </c:ext>
              </c:extLst>
            </c:dLbl>
            <c:dLbl>
              <c:idx val="2"/>
              <c:layout>
                <c:manualLayout>
                  <c:x val="-7.2222222222222215E-2"/>
                  <c:y val="-4.2437781360066642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05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Online Store, </a:t>
                    </a:r>
                    <a:fld id="{A2592F00-B37F-4096-A01F-4C788F244246}" type="VALUE">
                      <a:rPr lang="en-US" baseline="0"/>
                      <a:pPr algn="l">
                        <a:defRPr sz="105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6388888888889"/>
                      <c:h val="0.146481481481481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510-49F4-A953-2AA520AA1E37}"/>
                </c:ext>
              </c:extLst>
            </c:dLbl>
            <c:dLbl>
              <c:idx val="3"/>
              <c:layout>
                <c:manualLayout>
                  <c:x val="-1.66666666666666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05555555555555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510-49F4-A953-2AA520AA1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Sheet1!$C$4:$C$7</c:f>
              <c:strCache>
                <c:ptCount val="4"/>
                <c:pt idx="0">
                  <c:v>Alphabet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69</c:v>
                </c:pt>
                <c:pt idx="1">
                  <c:v>77</c:v>
                </c:pt>
                <c:pt idx="2">
                  <c:v>69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49F4-A953-2AA520AA1E37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66666666666676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10-49F4-A953-2AA520AA1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Sheet1!$C$4:$C$7</c:f>
              <c:strCache>
                <c:ptCount val="4"/>
                <c:pt idx="0">
                  <c:v>Alphabet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31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0-49F4-A953-2AA520AA1E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3667552"/>
        <c:axId val="1743672960"/>
      </c:barChart>
      <c:catAx>
        <c:axId val="174366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3672960"/>
        <c:crosses val="autoZero"/>
        <c:auto val="1"/>
        <c:lblAlgn val="ctr"/>
        <c:lblOffset val="100"/>
        <c:noMultiLvlLbl val="0"/>
      </c:catAx>
      <c:valAx>
        <c:axId val="17436729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43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Sheet1!$DG$7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Sheet1!$DH$6:$DM$6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Sheet1!$DH$7:$DM$7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A-4A04-AF2E-E7660281275D}"/>
            </c:ext>
          </c:extLst>
        </c:ser>
        <c:ser>
          <c:idx val="1"/>
          <c:order val="1"/>
          <c:tx>
            <c:strRef>
              <c:f>Sheet1!$DG$8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Sheet1!$DH$6:$DM$6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Sheet1!$DH$8:$DM$8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A-4A04-AF2E-E7660281275D}"/>
            </c:ext>
          </c:extLst>
        </c:ser>
        <c:ser>
          <c:idx val="2"/>
          <c:order val="2"/>
          <c:tx>
            <c:strRef>
              <c:f>Sheet1!$DG$9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Sheet1!$DH$6:$DM$6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Sheet1!$DH$9:$DM$9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A-4A04-AF2E-E7660281275D}"/>
            </c:ext>
          </c:extLst>
        </c:ser>
        <c:ser>
          <c:idx val="3"/>
          <c:order val="3"/>
          <c:tx>
            <c:strRef>
              <c:f>Sheet1!$DG$10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Sheet1!$DH$6:$DM$6</c:f>
              <c:strCache>
                <c:ptCount val="6"/>
                <c:pt idx="0">
                  <c:v>Entry Level</c:v>
                </c:pt>
                <c:pt idx="1">
                  <c:v>Manager</c:v>
                </c:pt>
                <c:pt idx="2">
                  <c:v>Senior Manager</c:v>
                </c:pt>
                <c:pt idx="3">
                  <c:v>Vice President</c:v>
                </c:pt>
                <c:pt idx="4">
                  <c:v>Senior Vice President</c:v>
                </c:pt>
                <c:pt idx="5">
                  <c:v>C-Suite</c:v>
                </c:pt>
              </c:strCache>
            </c:strRef>
          </c:cat>
          <c:val>
            <c:numRef>
              <c:f>Sheet1!$DH$10:$DM$10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61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A-4A04-AF2E-E7660281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108288"/>
        <c:axId val="2134124512"/>
      </c:barChart>
      <c:catAx>
        <c:axId val="21341082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134124512"/>
        <c:crosses val="autoZero"/>
        <c:auto val="1"/>
        <c:lblAlgn val="ctr"/>
        <c:lblOffset val="100"/>
        <c:noMultiLvlLbl val="0"/>
      </c:catAx>
      <c:valAx>
        <c:axId val="2134124512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21341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v>Revenue By Locations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Sheet1!$DW$7:$DW$11</c:f>
              <c:numCache>
                <c:formatCode>General</c:formatCode>
                <c:ptCount val="5"/>
                <c:pt idx="0">
                  <c:v>1.5</c:v>
                </c:pt>
                <c:pt idx="1">
                  <c:v>2.6</c:v>
                </c:pt>
                <c:pt idx="2">
                  <c:v>8</c:v>
                </c:pt>
                <c:pt idx="3">
                  <c:v>6</c:v>
                </c:pt>
                <c:pt idx="4">
                  <c:v>8.5</c:v>
                </c:pt>
              </c:numCache>
            </c:numRef>
          </c:xVal>
          <c:yVal>
            <c:numRef>
              <c:f>Sheet1!$DX$7:$DX$11</c:f>
              <c:numCache>
                <c:formatCode>General</c:formatCode>
                <c:ptCount val="5"/>
                <c:pt idx="0">
                  <c:v>8</c:v>
                </c:pt>
                <c:pt idx="1">
                  <c:v>3.5</c:v>
                </c:pt>
                <c:pt idx="2">
                  <c:v>6</c:v>
                </c:pt>
                <c:pt idx="3">
                  <c:v>8</c:v>
                </c:pt>
                <c:pt idx="4">
                  <c:v>2.5</c:v>
                </c:pt>
              </c:numCache>
            </c:numRef>
          </c:yVal>
          <c:bubbleSize>
            <c:numRef>
              <c:f>Sheet1!$DZ$7:$DZ$11</c:f>
              <c:numCache>
                <c:formatCode>General</c:formatCode>
                <c:ptCount val="5"/>
                <c:pt idx="0">
                  <c:v>46011</c:v>
                </c:pt>
                <c:pt idx="1">
                  <c:v>37476</c:v>
                </c:pt>
                <c:pt idx="2">
                  <c:v>38873</c:v>
                </c:pt>
                <c:pt idx="3">
                  <c:v>31754</c:v>
                </c:pt>
                <c:pt idx="4">
                  <c:v>48931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03-4BF9-BA98-6A093DEDDDBC}"/>
            </c:ext>
          </c:extLst>
        </c:ser>
        <c:ser>
          <c:idx val="1"/>
          <c:order val="1"/>
          <c:tx>
            <c:strRef>
              <c:f>Sheet1!$EA$6:$EA$11</c:f>
              <c:strCache>
                <c:ptCount val="6"/>
                <c:pt idx="0">
                  <c:v>Max Revenue</c:v>
                </c:pt>
                <c:pt idx="5">
                  <c:v>48931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Sheet1!$DW$7:$DW$11</c:f>
              <c:numCache>
                <c:formatCode>General</c:formatCode>
                <c:ptCount val="5"/>
                <c:pt idx="0">
                  <c:v>1.5</c:v>
                </c:pt>
                <c:pt idx="1">
                  <c:v>2.6</c:v>
                </c:pt>
                <c:pt idx="2">
                  <c:v>8</c:v>
                </c:pt>
                <c:pt idx="3">
                  <c:v>6</c:v>
                </c:pt>
                <c:pt idx="4">
                  <c:v>8.5</c:v>
                </c:pt>
              </c:numCache>
            </c:numRef>
          </c:xVal>
          <c:yVal>
            <c:numRef>
              <c:f>Sheet1!$DX$7:$DX$11</c:f>
              <c:numCache>
                <c:formatCode>General</c:formatCode>
                <c:ptCount val="5"/>
                <c:pt idx="0">
                  <c:v>8</c:v>
                </c:pt>
                <c:pt idx="1">
                  <c:v>3.5</c:v>
                </c:pt>
                <c:pt idx="2">
                  <c:v>6</c:v>
                </c:pt>
                <c:pt idx="3">
                  <c:v>8</c:v>
                </c:pt>
                <c:pt idx="4">
                  <c:v>2.5</c:v>
                </c:pt>
              </c:numCache>
            </c:numRef>
          </c:yVal>
          <c:bubbleSize>
            <c:numRef>
              <c:f>Sheet1!$EA$7:$EA$11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48931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A403-4BF9-BA98-6A093DED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0"/>
        <c:showNegBubbles val="0"/>
        <c:axId val="1958975008"/>
        <c:axId val="1958976256"/>
      </c:bubbleChart>
      <c:valAx>
        <c:axId val="1958975008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958976256"/>
        <c:crosses val="autoZero"/>
        <c:crossBetween val="midCat"/>
      </c:valAx>
      <c:valAx>
        <c:axId val="1958976256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9589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1">
        <a:alphaModFix amt="69000"/>
        <a:extLst>
          <a:ext uri="{837473B0-CC2E-450A-ABE3-18F120FF3D39}">
            <a1611:picAttrSrcUrl xmlns:a1611="http://schemas.microsoft.com/office/drawing/2016/11/main" r:id="rId2"/>
          </a:ext>
        </a:extLst>
      </a:blip>
      <a:srcRect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34733158355203"/>
          <c:y val="0.17171296296296298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Sheet1!$EG$5</c:f>
              <c:strCache>
                <c:ptCount val="1"/>
                <c:pt idx="0">
                  <c:v>Grey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D-490E-92F7-FE4E70D0837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D-490E-92F7-FE4E70D0837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D-490E-92F7-FE4E70D08379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D-490E-92F7-FE4E70D08379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2D-490E-92F7-FE4E70D08379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2D-490E-92F7-FE4E70D08379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2D-490E-92F7-FE4E70D08379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2D-490E-92F7-FE4E70D08379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2D-490E-92F7-FE4E70D08379}"/>
              </c:ext>
            </c:extLst>
          </c:dPt>
          <c:dPt>
            <c:idx val="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2D-490E-92F7-FE4E70D08379}"/>
              </c:ext>
            </c:extLst>
          </c:dPt>
          <c:dPt>
            <c:idx val="1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2D-490E-92F7-FE4E70D0837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2D-490E-92F7-FE4E70D08379}"/>
              </c:ext>
            </c:extLst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2D-490E-92F7-FE4E70D08379}"/>
              </c:ext>
            </c:extLst>
          </c:dPt>
          <c:dPt>
            <c:idx val="1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2D-490E-92F7-FE4E70D08379}"/>
              </c:ext>
            </c:extLst>
          </c:dPt>
          <c:dPt>
            <c:idx val="1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2D-490E-92F7-FE4E70D08379}"/>
              </c:ext>
            </c:extLst>
          </c:dPt>
          <c:dPt>
            <c:idx val="1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B2D-490E-92F7-FE4E70D08379}"/>
              </c:ext>
            </c:extLst>
          </c:dPt>
          <c:dPt>
            <c:idx val="1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B2D-490E-92F7-FE4E70D08379}"/>
              </c:ext>
            </c:extLst>
          </c:dPt>
          <c:dPt>
            <c:idx val="1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B2D-490E-92F7-FE4E70D08379}"/>
              </c:ext>
            </c:extLst>
          </c:dPt>
          <c:dPt>
            <c:idx val="1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B2D-490E-92F7-FE4E70D08379}"/>
              </c:ext>
            </c:extLst>
          </c:dPt>
          <c:dPt>
            <c:idx val="1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B2D-490E-92F7-FE4E70D08379}"/>
              </c:ext>
            </c:extLst>
          </c:dPt>
          <c:dPt>
            <c:idx val="2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B2D-490E-92F7-FE4E70D08379}"/>
              </c:ext>
            </c:extLst>
          </c:dPt>
          <c:dPt>
            <c:idx val="2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B2D-490E-92F7-FE4E70D08379}"/>
              </c:ext>
            </c:extLst>
          </c:dPt>
          <c:dPt>
            <c:idx val="2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B2D-490E-92F7-FE4E70D08379}"/>
              </c:ext>
            </c:extLst>
          </c:dPt>
          <c:dPt>
            <c:idx val="2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B2D-490E-92F7-FE4E70D08379}"/>
              </c:ext>
            </c:extLst>
          </c:dPt>
          <c:dPt>
            <c:idx val="2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B2D-490E-92F7-FE4E70D08379}"/>
              </c:ext>
            </c:extLst>
          </c:dPt>
          <c:dPt>
            <c:idx val="2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B2D-490E-92F7-FE4E70D08379}"/>
              </c:ext>
            </c:extLst>
          </c:dPt>
          <c:dPt>
            <c:idx val="2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B2D-490E-92F7-FE4E70D08379}"/>
              </c:ext>
            </c:extLst>
          </c:dPt>
          <c:dPt>
            <c:idx val="2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B2D-490E-92F7-FE4E70D08379}"/>
              </c:ext>
            </c:extLst>
          </c:dPt>
          <c:dPt>
            <c:idx val="2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B2D-490E-92F7-FE4E70D08379}"/>
              </c:ext>
            </c:extLst>
          </c:dPt>
          <c:dPt>
            <c:idx val="2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B2D-490E-92F7-FE4E70D08379}"/>
              </c:ext>
            </c:extLst>
          </c:dPt>
          <c:dPt>
            <c:idx val="3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B2D-490E-92F7-FE4E70D08379}"/>
              </c:ext>
            </c:extLst>
          </c:dPt>
          <c:dPt>
            <c:idx val="3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B2D-490E-92F7-FE4E70D08379}"/>
              </c:ext>
            </c:extLst>
          </c:dPt>
          <c:dPt>
            <c:idx val="3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B2D-490E-92F7-FE4E70D08379}"/>
              </c:ext>
            </c:extLst>
          </c:dPt>
          <c:dPt>
            <c:idx val="3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B2D-490E-92F7-FE4E70D08379}"/>
              </c:ext>
            </c:extLst>
          </c:dPt>
          <c:dPt>
            <c:idx val="3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B2D-490E-92F7-FE4E70D08379}"/>
              </c:ext>
            </c:extLst>
          </c:dPt>
          <c:dPt>
            <c:idx val="3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B2D-490E-92F7-FE4E70D08379}"/>
              </c:ext>
            </c:extLst>
          </c:dPt>
          <c:dPt>
            <c:idx val="3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B2D-490E-92F7-FE4E70D08379}"/>
              </c:ext>
            </c:extLst>
          </c:dPt>
          <c:dPt>
            <c:idx val="3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B2D-490E-92F7-FE4E70D08379}"/>
              </c:ext>
            </c:extLst>
          </c:dPt>
          <c:dPt>
            <c:idx val="3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B2D-490E-92F7-FE4E70D08379}"/>
              </c:ext>
            </c:extLst>
          </c:dPt>
          <c:dPt>
            <c:idx val="3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B2D-490E-92F7-FE4E70D08379}"/>
              </c:ext>
            </c:extLst>
          </c:dPt>
          <c:dPt>
            <c:idx val="4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B2D-490E-92F7-FE4E70D08379}"/>
              </c:ext>
            </c:extLst>
          </c:dPt>
          <c:dPt>
            <c:idx val="4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B2D-490E-92F7-FE4E70D08379}"/>
              </c:ext>
            </c:extLst>
          </c:dPt>
          <c:dPt>
            <c:idx val="4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B2D-490E-92F7-FE4E70D08379}"/>
              </c:ext>
            </c:extLst>
          </c:dPt>
          <c:dPt>
            <c:idx val="4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B2D-490E-92F7-FE4E70D08379}"/>
              </c:ext>
            </c:extLst>
          </c:dPt>
          <c:dPt>
            <c:idx val="4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B2D-490E-92F7-FE4E70D08379}"/>
              </c:ext>
            </c:extLst>
          </c:dPt>
          <c:dPt>
            <c:idx val="4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B2D-490E-92F7-FE4E70D08379}"/>
              </c:ext>
            </c:extLst>
          </c:dPt>
          <c:dPt>
            <c:idx val="4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B2D-490E-92F7-FE4E70D08379}"/>
              </c:ext>
            </c:extLst>
          </c:dPt>
          <c:dPt>
            <c:idx val="4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B2D-490E-92F7-FE4E70D08379}"/>
              </c:ext>
            </c:extLst>
          </c:dPt>
          <c:dPt>
            <c:idx val="4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B2D-490E-92F7-FE4E70D08379}"/>
              </c:ext>
            </c:extLst>
          </c:dPt>
          <c:dPt>
            <c:idx val="4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B2D-490E-92F7-FE4E70D08379}"/>
              </c:ext>
            </c:extLst>
          </c:dPt>
          <c:dPt>
            <c:idx val="5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B2D-490E-92F7-FE4E70D08379}"/>
              </c:ext>
            </c:extLst>
          </c:dPt>
          <c:dPt>
            <c:idx val="5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B2D-490E-92F7-FE4E70D08379}"/>
              </c:ext>
            </c:extLst>
          </c:dPt>
          <c:dPt>
            <c:idx val="5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B2D-490E-92F7-FE4E70D08379}"/>
              </c:ext>
            </c:extLst>
          </c:dPt>
          <c:dPt>
            <c:idx val="5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B2D-490E-92F7-FE4E70D08379}"/>
              </c:ext>
            </c:extLst>
          </c:dPt>
          <c:dPt>
            <c:idx val="5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B2D-490E-92F7-FE4E70D08379}"/>
              </c:ext>
            </c:extLst>
          </c:dPt>
          <c:dPt>
            <c:idx val="5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B2D-490E-92F7-FE4E70D08379}"/>
              </c:ext>
            </c:extLst>
          </c:dPt>
          <c:dPt>
            <c:idx val="5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B2D-490E-92F7-FE4E70D08379}"/>
              </c:ext>
            </c:extLst>
          </c:dPt>
          <c:dPt>
            <c:idx val="5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B2D-490E-92F7-FE4E70D08379}"/>
              </c:ext>
            </c:extLst>
          </c:dPt>
          <c:dPt>
            <c:idx val="5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B2D-490E-92F7-FE4E70D08379}"/>
              </c:ext>
            </c:extLst>
          </c:dPt>
          <c:dPt>
            <c:idx val="5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B2D-490E-92F7-FE4E70D08379}"/>
              </c:ext>
            </c:extLst>
          </c:dPt>
          <c:dPt>
            <c:idx val="6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B2D-490E-92F7-FE4E70D08379}"/>
              </c:ext>
            </c:extLst>
          </c:dPt>
          <c:dPt>
            <c:idx val="6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B2D-490E-92F7-FE4E70D08379}"/>
              </c:ext>
            </c:extLst>
          </c:dPt>
          <c:dPt>
            <c:idx val="6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B2D-490E-92F7-FE4E70D08379}"/>
              </c:ext>
            </c:extLst>
          </c:dPt>
          <c:dPt>
            <c:idx val="6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B2D-490E-92F7-FE4E70D08379}"/>
              </c:ext>
            </c:extLst>
          </c:dPt>
          <c:dPt>
            <c:idx val="6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B2D-490E-92F7-FE4E70D08379}"/>
              </c:ext>
            </c:extLst>
          </c:dPt>
          <c:dPt>
            <c:idx val="6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B2D-490E-92F7-FE4E70D08379}"/>
              </c:ext>
            </c:extLst>
          </c:dPt>
          <c:dPt>
            <c:idx val="6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B2D-490E-92F7-FE4E70D08379}"/>
              </c:ext>
            </c:extLst>
          </c:dPt>
          <c:dPt>
            <c:idx val="6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B2D-490E-92F7-FE4E70D08379}"/>
              </c:ext>
            </c:extLst>
          </c:dPt>
          <c:dPt>
            <c:idx val="6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B2D-490E-92F7-FE4E70D08379}"/>
              </c:ext>
            </c:extLst>
          </c:dPt>
          <c:dPt>
            <c:idx val="6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B2D-490E-92F7-FE4E70D08379}"/>
              </c:ext>
            </c:extLst>
          </c:dPt>
          <c:dPt>
            <c:idx val="7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B2D-490E-92F7-FE4E70D08379}"/>
              </c:ext>
            </c:extLst>
          </c:dPt>
          <c:dPt>
            <c:idx val="7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B2D-490E-92F7-FE4E70D08379}"/>
              </c:ext>
            </c:extLst>
          </c:dPt>
          <c:dPt>
            <c:idx val="7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B2D-490E-92F7-FE4E70D08379}"/>
              </c:ext>
            </c:extLst>
          </c:dPt>
          <c:dPt>
            <c:idx val="7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B2D-490E-92F7-FE4E70D08379}"/>
              </c:ext>
            </c:extLst>
          </c:dPt>
          <c:dPt>
            <c:idx val="7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B2D-490E-92F7-FE4E70D08379}"/>
              </c:ext>
            </c:extLst>
          </c:dPt>
          <c:dPt>
            <c:idx val="7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B2D-490E-92F7-FE4E70D08379}"/>
              </c:ext>
            </c:extLst>
          </c:dPt>
          <c:dPt>
            <c:idx val="7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B2D-490E-92F7-FE4E70D08379}"/>
              </c:ext>
            </c:extLst>
          </c:dPt>
          <c:dPt>
            <c:idx val="7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B2D-490E-92F7-FE4E70D08379}"/>
              </c:ext>
            </c:extLst>
          </c:dPt>
          <c:dPt>
            <c:idx val="7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B2D-490E-92F7-FE4E70D08379}"/>
              </c:ext>
            </c:extLst>
          </c:dPt>
          <c:dPt>
            <c:idx val="7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B2D-490E-92F7-FE4E70D08379}"/>
              </c:ext>
            </c:extLst>
          </c:dPt>
          <c:dPt>
            <c:idx val="8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B2D-490E-92F7-FE4E70D08379}"/>
              </c:ext>
            </c:extLst>
          </c:dPt>
          <c:dPt>
            <c:idx val="8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B2D-490E-92F7-FE4E70D08379}"/>
              </c:ext>
            </c:extLst>
          </c:dPt>
          <c:dPt>
            <c:idx val="8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B2D-490E-92F7-FE4E70D08379}"/>
              </c:ext>
            </c:extLst>
          </c:dPt>
          <c:dPt>
            <c:idx val="8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B2D-490E-92F7-FE4E70D08379}"/>
              </c:ext>
            </c:extLst>
          </c:dPt>
          <c:dPt>
            <c:idx val="8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B2D-490E-92F7-FE4E70D08379}"/>
              </c:ext>
            </c:extLst>
          </c:dPt>
          <c:dPt>
            <c:idx val="8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B2D-490E-92F7-FE4E70D08379}"/>
              </c:ext>
            </c:extLst>
          </c:dPt>
          <c:dPt>
            <c:idx val="8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B2D-490E-92F7-FE4E70D08379}"/>
              </c:ext>
            </c:extLst>
          </c:dPt>
          <c:dPt>
            <c:idx val="8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B2D-490E-92F7-FE4E70D08379}"/>
              </c:ext>
            </c:extLst>
          </c:dPt>
          <c:dPt>
            <c:idx val="8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B2D-490E-92F7-FE4E70D08379}"/>
              </c:ext>
            </c:extLst>
          </c:dPt>
          <c:dPt>
            <c:idx val="8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B2D-490E-92F7-FE4E70D08379}"/>
              </c:ext>
            </c:extLst>
          </c:dPt>
          <c:dPt>
            <c:idx val="9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B2D-490E-92F7-FE4E70D08379}"/>
              </c:ext>
            </c:extLst>
          </c:dPt>
          <c:dPt>
            <c:idx val="9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B2D-490E-92F7-FE4E70D08379}"/>
              </c:ext>
            </c:extLst>
          </c:dPt>
          <c:dPt>
            <c:idx val="9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B2D-490E-92F7-FE4E70D08379}"/>
              </c:ext>
            </c:extLst>
          </c:dPt>
          <c:dPt>
            <c:idx val="9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B2D-490E-92F7-FE4E70D08379}"/>
              </c:ext>
            </c:extLst>
          </c:dPt>
          <c:dPt>
            <c:idx val="9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B2D-490E-92F7-FE4E70D08379}"/>
              </c:ext>
            </c:extLst>
          </c:dPt>
          <c:dPt>
            <c:idx val="9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B2D-490E-92F7-FE4E70D08379}"/>
              </c:ext>
            </c:extLst>
          </c:dPt>
          <c:dPt>
            <c:idx val="9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B2D-490E-92F7-FE4E70D08379}"/>
              </c:ext>
            </c:extLst>
          </c:dPt>
          <c:dPt>
            <c:idx val="9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B2D-490E-92F7-FE4E70D08379}"/>
              </c:ext>
            </c:extLst>
          </c:dPt>
          <c:dPt>
            <c:idx val="9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B2D-490E-92F7-FE4E70D08379}"/>
              </c:ext>
            </c:extLst>
          </c:dPt>
          <c:dPt>
            <c:idx val="9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B2D-490E-92F7-FE4E70D08379}"/>
              </c:ext>
            </c:extLst>
          </c:dPt>
          <c:dPt>
            <c:idx val="10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A5-4F84-B85A-D82C69437B5C}"/>
              </c:ext>
            </c:extLst>
          </c:dPt>
          <c:val>
            <c:numRef>
              <c:f>Sheet1!$EG$6:$EG$106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5-4F84-B85A-D82C6943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34733158355203"/>
          <c:y val="0.17171296296296298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Sheet1!$EH$5</c:f>
              <c:strCache>
                <c:ptCount val="1"/>
                <c:pt idx="0">
                  <c:v>Colour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D-43FB-883B-DF33119788CE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D-43FB-883B-DF33119788CE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D-43FB-883B-DF33119788CE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BD-43FB-883B-DF33119788CE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BD-43FB-883B-DF33119788CE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BD-43FB-883B-DF33119788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BD-43FB-883B-DF33119788CE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BD-43FB-883B-DF33119788CE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BD-43FB-883B-DF33119788CE}"/>
              </c:ext>
            </c:extLst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BD-43FB-883B-DF33119788CE}"/>
              </c:ext>
            </c:extLst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BD-43FB-883B-DF33119788C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BD-43FB-883B-DF33119788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0BD-43FB-883B-DF33119788CE}"/>
              </c:ext>
            </c:extLst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0BD-43FB-883B-DF33119788CE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0BD-43FB-883B-DF33119788CE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0BD-43FB-883B-DF33119788CE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0BD-43FB-883B-DF33119788CE}"/>
              </c:ext>
            </c:extLst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0BD-43FB-883B-DF33119788C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0BD-43FB-883B-DF33119788CE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0BD-43FB-883B-DF33119788CE}"/>
              </c:ext>
            </c:extLst>
          </c:dPt>
          <c:dPt>
            <c:idx val="2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0BD-43FB-883B-DF33119788CE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0BD-43FB-883B-DF33119788CE}"/>
              </c:ext>
            </c:extLst>
          </c:dPt>
          <c:dPt>
            <c:idx val="2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0BD-43FB-883B-DF33119788CE}"/>
              </c:ext>
            </c:extLst>
          </c:dPt>
          <c:dPt>
            <c:idx val="2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0BD-43FB-883B-DF33119788C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0BD-43FB-883B-DF33119788CE}"/>
              </c:ext>
            </c:extLst>
          </c:dPt>
          <c:dPt>
            <c:idx val="2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0BD-43FB-883B-DF33119788CE}"/>
              </c:ext>
            </c:extLst>
          </c:dPt>
          <c:dPt>
            <c:idx val="2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0BD-43FB-883B-DF33119788CE}"/>
              </c:ext>
            </c:extLst>
          </c:dPt>
          <c:dPt>
            <c:idx val="2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0BD-43FB-883B-DF33119788CE}"/>
              </c:ext>
            </c:extLst>
          </c:dPt>
          <c:dPt>
            <c:idx val="2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0BD-43FB-883B-DF33119788CE}"/>
              </c:ext>
            </c:extLst>
          </c:dPt>
          <c:dPt>
            <c:idx val="2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0BD-43FB-883B-DF33119788C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0BD-43FB-883B-DF33119788CE}"/>
              </c:ext>
            </c:extLst>
          </c:dPt>
          <c:dPt>
            <c:idx val="3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0BD-43FB-883B-DF33119788CE}"/>
              </c:ext>
            </c:extLst>
          </c:dPt>
          <c:dPt>
            <c:idx val="3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0BD-43FB-883B-DF33119788CE}"/>
              </c:ext>
            </c:extLst>
          </c:dPt>
          <c:dPt>
            <c:idx val="3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0BD-43FB-883B-DF33119788CE}"/>
              </c:ext>
            </c:extLst>
          </c:dPt>
          <c:dPt>
            <c:idx val="3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0BD-43FB-883B-DF33119788CE}"/>
              </c:ext>
            </c:extLst>
          </c:dPt>
          <c:dPt>
            <c:idx val="3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0BD-43FB-883B-DF33119788C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0BD-43FB-883B-DF33119788CE}"/>
              </c:ext>
            </c:extLst>
          </c:dPt>
          <c:dPt>
            <c:idx val="3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0BD-43FB-883B-DF33119788CE}"/>
              </c:ext>
            </c:extLst>
          </c:dPt>
          <c:dPt>
            <c:idx val="3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0BD-43FB-883B-DF33119788CE}"/>
              </c:ext>
            </c:extLst>
          </c:dPt>
          <c:dPt>
            <c:idx val="3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0BD-43FB-883B-DF33119788CE}"/>
              </c:ext>
            </c:extLst>
          </c:dPt>
          <c:dPt>
            <c:idx val="4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0BD-43FB-883B-DF33119788CE}"/>
              </c:ext>
            </c:extLst>
          </c:dPt>
          <c:dPt>
            <c:idx val="4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0BD-43FB-883B-DF33119788C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0BD-43FB-883B-DF33119788CE}"/>
              </c:ext>
            </c:extLst>
          </c:dPt>
          <c:dPt>
            <c:idx val="4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0BD-43FB-883B-DF33119788CE}"/>
              </c:ext>
            </c:extLst>
          </c:dPt>
          <c:dPt>
            <c:idx val="4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0BD-43FB-883B-DF33119788CE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0BD-43FB-883B-DF33119788CE}"/>
              </c:ext>
            </c:extLst>
          </c:dPt>
          <c:dPt>
            <c:idx val="4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0BD-43FB-883B-DF33119788CE}"/>
              </c:ext>
            </c:extLst>
          </c:dPt>
          <c:dPt>
            <c:idx val="4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0BD-43FB-883B-DF33119788CE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0BD-43FB-883B-DF33119788CE}"/>
              </c:ext>
            </c:extLst>
          </c:dPt>
          <c:dPt>
            <c:idx val="4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0BD-43FB-883B-DF33119788CE}"/>
              </c:ext>
            </c:extLst>
          </c:dPt>
          <c:dPt>
            <c:idx val="5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0BD-43FB-883B-DF33119788CE}"/>
              </c:ext>
            </c:extLst>
          </c:dPt>
          <c:dPt>
            <c:idx val="5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0BD-43FB-883B-DF33119788CE}"/>
              </c:ext>
            </c:extLst>
          </c:dPt>
          <c:dPt>
            <c:idx val="5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0BD-43FB-883B-DF33119788CE}"/>
              </c:ext>
            </c:extLst>
          </c:dPt>
          <c:dPt>
            <c:idx val="5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0BD-43FB-883B-DF33119788CE}"/>
              </c:ext>
            </c:extLst>
          </c:dPt>
          <c:dPt>
            <c:idx val="5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0BD-43FB-883B-DF33119788CE}"/>
              </c:ext>
            </c:extLst>
          </c:dPt>
          <c:dPt>
            <c:idx val="5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0BD-43FB-883B-DF33119788CE}"/>
              </c:ext>
            </c:extLst>
          </c:dPt>
          <c:dPt>
            <c:idx val="5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0BD-43FB-883B-DF33119788CE}"/>
              </c:ext>
            </c:extLst>
          </c:dPt>
          <c:dPt>
            <c:idx val="5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0BD-43FB-883B-DF33119788CE}"/>
              </c:ext>
            </c:extLst>
          </c:dPt>
          <c:dPt>
            <c:idx val="5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0BD-43FB-883B-DF33119788CE}"/>
              </c:ext>
            </c:extLst>
          </c:dPt>
          <c:dPt>
            <c:idx val="5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0BD-43FB-883B-DF33119788CE}"/>
              </c:ext>
            </c:extLst>
          </c:dPt>
          <c:dPt>
            <c:idx val="6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0BD-43FB-883B-DF33119788CE}"/>
              </c:ext>
            </c:extLst>
          </c:dPt>
          <c:dPt>
            <c:idx val="6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0BD-43FB-883B-DF33119788CE}"/>
              </c:ext>
            </c:extLst>
          </c:dPt>
          <c:dPt>
            <c:idx val="6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0BD-43FB-883B-DF33119788CE}"/>
              </c:ext>
            </c:extLst>
          </c:dPt>
          <c:dPt>
            <c:idx val="6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0BD-43FB-883B-DF33119788CE}"/>
              </c:ext>
            </c:extLst>
          </c:dPt>
          <c:dPt>
            <c:idx val="6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0BD-43FB-883B-DF33119788CE}"/>
              </c:ext>
            </c:extLst>
          </c:dPt>
          <c:dPt>
            <c:idx val="6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0BD-43FB-883B-DF33119788CE}"/>
              </c:ext>
            </c:extLst>
          </c:dPt>
          <c:dPt>
            <c:idx val="6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0BD-43FB-883B-DF33119788CE}"/>
              </c:ext>
            </c:extLst>
          </c:dPt>
          <c:dPt>
            <c:idx val="6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0BD-43FB-883B-DF33119788CE}"/>
              </c:ext>
            </c:extLst>
          </c:dPt>
          <c:dPt>
            <c:idx val="6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0BD-43FB-883B-DF33119788CE}"/>
              </c:ext>
            </c:extLst>
          </c:dPt>
          <c:dPt>
            <c:idx val="6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0BD-43FB-883B-DF33119788CE}"/>
              </c:ext>
            </c:extLst>
          </c:dPt>
          <c:dPt>
            <c:idx val="7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0BD-43FB-883B-DF33119788CE}"/>
              </c:ext>
            </c:extLst>
          </c:dPt>
          <c:dPt>
            <c:idx val="7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0BD-43FB-883B-DF33119788CE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0BD-43FB-883B-DF33119788CE}"/>
              </c:ext>
            </c:extLst>
          </c:dPt>
          <c:dPt>
            <c:idx val="7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0BD-43FB-883B-DF33119788CE}"/>
              </c:ext>
            </c:extLst>
          </c:dPt>
          <c:dPt>
            <c:idx val="7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0BD-43FB-883B-DF33119788CE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0BD-43FB-883B-DF33119788CE}"/>
              </c:ext>
            </c:extLst>
          </c:dPt>
          <c:dPt>
            <c:idx val="7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0BD-43FB-883B-DF33119788CE}"/>
              </c:ext>
            </c:extLst>
          </c:dPt>
          <c:dPt>
            <c:idx val="7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0BD-43FB-883B-DF33119788CE}"/>
              </c:ext>
            </c:extLst>
          </c:dPt>
          <c:dPt>
            <c:idx val="7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0BD-43FB-883B-DF33119788CE}"/>
              </c:ext>
            </c:extLst>
          </c:dPt>
          <c:dPt>
            <c:idx val="7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0BD-43FB-883B-DF33119788CE}"/>
              </c:ext>
            </c:extLst>
          </c:dPt>
          <c:dPt>
            <c:idx val="8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0BD-43FB-883B-DF33119788CE}"/>
              </c:ext>
            </c:extLst>
          </c:dPt>
          <c:dPt>
            <c:idx val="8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0BD-43FB-883B-DF33119788CE}"/>
              </c:ext>
            </c:extLst>
          </c:dPt>
          <c:dPt>
            <c:idx val="8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0BD-43FB-883B-DF33119788CE}"/>
              </c:ext>
            </c:extLst>
          </c:dPt>
          <c:dPt>
            <c:idx val="8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0BD-43FB-883B-DF33119788CE}"/>
              </c:ext>
            </c:extLst>
          </c:dPt>
          <c:dPt>
            <c:idx val="8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0BD-43FB-883B-DF33119788CE}"/>
              </c:ext>
            </c:extLst>
          </c:dPt>
          <c:dPt>
            <c:idx val="8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0BD-43FB-883B-DF33119788CE}"/>
              </c:ext>
            </c:extLst>
          </c:dPt>
          <c:dPt>
            <c:idx val="8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0BD-43FB-883B-DF33119788CE}"/>
              </c:ext>
            </c:extLst>
          </c:dPt>
          <c:dPt>
            <c:idx val="8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0BD-43FB-883B-DF33119788CE}"/>
              </c:ext>
            </c:extLst>
          </c:dPt>
          <c:dPt>
            <c:idx val="8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0BD-43FB-883B-DF33119788CE}"/>
              </c:ext>
            </c:extLst>
          </c:dPt>
          <c:dPt>
            <c:idx val="8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0BD-43FB-883B-DF33119788CE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0BD-43FB-883B-DF33119788CE}"/>
              </c:ext>
            </c:extLst>
          </c:dPt>
          <c:dPt>
            <c:idx val="9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0BD-43FB-883B-DF33119788CE}"/>
              </c:ext>
            </c:extLst>
          </c:dPt>
          <c:dPt>
            <c:idx val="9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0BD-43FB-883B-DF33119788CE}"/>
              </c:ext>
            </c:extLst>
          </c:dPt>
          <c:dPt>
            <c:idx val="9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0BD-43FB-883B-DF33119788CE}"/>
              </c:ext>
            </c:extLst>
          </c:dPt>
          <c:dPt>
            <c:idx val="9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0BD-43FB-883B-DF33119788CE}"/>
              </c:ext>
            </c:extLst>
          </c:dPt>
          <c:dPt>
            <c:idx val="9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0BD-43FB-883B-DF33119788CE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0BD-43FB-883B-DF33119788CE}"/>
              </c:ext>
            </c:extLst>
          </c:dPt>
          <c:dPt>
            <c:idx val="9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0BD-43FB-883B-DF33119788CE}"/>
              </c:ext>
            </c:extLst>
          </c:dPt>
          <c:dPt>
            <c:idx val="9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0BD-43FB-883B-DF33119788CE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0BD-43FB-883B-DF33119788CE}"/>
              </c:ext>
            </c:extLst>
          </c:dPt>
          <c:dPt>
            <c:idx val="10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A5-4F84-B85A-D82C69437B5C}"/>
              </c:ext>
            </c:extLst>
          </c:dPt>
          <c:val>
            <c:numRef>
              <c:f>Sheet1!$EH$6:$EH$106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5-4F84-B85A-D82C6943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Core Advertising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62000">
                  <a:srgbClr val="FF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Sheet1!$N$4:$N$7</c:f>
              <c:strCache>
                <c:ptCount val="4"/>
                <c:pt idx="0">
                  <c:v>Alphabet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56</c:v>
                </c:pt>
                <c:pt idx="1">
                  <c:v>53</c:v>
                </c:pt>
                <c:pt idx="2">
                  <c:v>52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F-4E26-A266-F7FA3C899FE2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Promotions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92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Sheet1!$N$4:$N$7</c:f>
              <c:strCache>
                <c:ptCount val="4"/>
                <c:pt idx="0">
                  <c:v>Alphabet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40</c:v>
                </c:pt>
                <c:pt idx="1">
                  <c:v>34</c:v>
                </c:pt>
                <c:pt idx="2">
                  <c:v>31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F-4E26-A266-F7FA3C899FE2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Other</c:v>
                </c:pt>
              </c:strCache>
            </c:strRef>
          </c:tx>
          <c:spPr>
            <a:gradFill>
              <a:gsLst>
                <a:gs pos="0">
                  <a:schemeClr val="bg1">
                    <a:lumMod val="50000"/>
                  </a:schemeClr>
                </a:gs>
                <a:gs pos="92000">
                  <a:schemeClr val="bg1">
                    <a:lumMod val="6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Sheet1!$N$4:$N$7</c:f>
              <c:strCache>
                <c:ptCount val="4"/>
                <c:pt idx="0">
                  <c:v>Alphabet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F-4E26-A266-F7FA3C899F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0354720"/>
        <c:axId val="1690349728"/>
      </c:barChart>
      <c:catAx>
        <c:axId val="16903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en-US"/>
          </a:p>
        </c:txPr>
        <c:crossAx val="1690349728"/>
        <c:crosses val="autoZero"/>
        <c:auto val="1"/>
        <c:lblAlgn val="ctr"/>
        <c:lblOffset val="100"/>
        <c:noMultiLvlLbl val="0"/>
      </c:catAx>
      <c:valAx>
        <c:axId val="1690349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03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Sales(USD 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Sheet1!$X$16:$X$23</c:f>
              <c:numCache>
                <c:formatCode>General</c:formatCode>
                <c:ptCount val="8"/>
                <c:pt idx="0">
                  <c:v>300</c:v>
                </c:pt>
                <c:pt idx="1">
                  <c:v>233</c:v>
                </c:pt>
                <c:pt idx="2">
                  <c:v>335</c:v>
                </c:pt>
                <c:pt idx="3">
                  <c:v>411</c:v>
                </c:pt>
                <c:pt idx="4">
                  <c:v>194</c:v>
                </c:pt>
                <c:pt idx="5">
                  <c:v>168</c:v>
                </c:pt>
                <c:pt idx="6">
                  <c:v>590</c:v>
                </c:pt>
                <c:pt idx="7">
                  <c:v>372</c:v>
                </c:pt>
              </c:numCache>
            </c:numRef>
          </c:xVal>
          <c:yVal>
            <c:numRef>
              <c:f>Sheet1!$Y$16:$Y$23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  <c:pt idx="6">
                  <c:v>24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4D-4F12-B4B4-3852D35E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0576"/>
        <c:axId val="202493904"/>
      </c:scatterChart>
      <c:valAx>
        <c:axId val="2024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904"/>
        <c:crosses val="autoZero"/>
        <c:crossBetween val="midCat"/>
      </c:valAx>
      <c:valAx>
        <c:axId val="20249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rgbClr val="295755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88888888888888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89C-47FA-B229-94876CCA156C}"/>
                </c:ext>
              </c:extLst>
            </c:dLbl>
            <c:dLbl>
              <c:idx val="1"/>
              <c:layout>
                <c:manualLayout>
                  <c:x val="5.555555555555553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89C-47FA-B229-94876CCA156C}"/>
                </c:ext>
              </c:extLst>
            </c:dLbl>
            <c:dLbl>
              <c:idx val="2"/>
              <c:layout>
                <c:manualLayout>
                  <c:x val="6.38888888888888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89C-47FA-B229-94876CCA156C}"/>
                </c:ext>
              </c:extLst>
            </c:dLbl>
            <c:dLbl>
              <c:idx val="3"/>
              <c:layout>
                <c:manualLayout>
                  <c:x val="7.4999999999999997E-2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89C-47FA-B229-94876CCA156C}"/>
                </c:ext>
              </c:extLst>
            </c:dLbl>
            <c:dLbl>
              <c:idx val="4"/>
              <c:layout>
                <c:manualLayout>
                  <c:x val="9.1666666666666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9C-47FA-B229-94876CCA156C}"/>
                </c:ext>
              </c:extLst>
            </c:dLbl>
            <c:dLbl>
              <c:idx val="5"/>
              <c:layout>
                <c:manualLayout>
                  <c:x val="0.108333333333333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9C-47FA-B229-94876CCA156C}"/>
                </c:ext>
              </c:extLst>
            </c:dLbl>
            <c:dLbl>
              <c:idx val="6"/>
              <c:layout>
                <c:manualLayout>
                  <c:x val="0.11666666666666667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9C-47FA-B229-94876CCA156C}"/>
                </c:ext>
              </c:extLst>
            </c:dLbl>
            <c:dLbl>
              <c:idx val="7"/>
              <c:layout>
                <c:manualLayout>
                  <c:x val="0.11666666666666667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9C-47FA-B229-94876CCA156C}"/>
                </c:ext>
              </c:extLst>
            </c:dLbl>
            <c:dLbl>
              <c:idx val="8"/>
              <c:layout>
                <c:manualLayout>
                  <c:x val="0.33333333333333343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9C-47FA-B229-94876CCA156C}"/>
                </c:ext>
              </c:extLst>
            </c:dLbl>
            <c:dLbl>
              <c:idx val="9"/>
              <c:layout>
                <c:manualLayout>
                  <c:x val="0.38055555555555548"/>
                  <c:y val="-1.0609445340016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9C-47FA-B229-94876CCA1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Sheet1!$AE$4:$AE$13</c:f>
              <c:strCache>
                <c:ptCount val="10"/>
                <c:pt idx="0">
                  <c:v>Pakistan</c:v>
                </c:pt>
                <c:pt idx="1">
                  <c:v>Japan</c:v>
                </c:pt>
                <c:pt idx="2">
                  <c:v>Philippines</c:v>
                </c:pt>
                <c:pt idx="3">
                  <c:v>Myanmar</c:v>
                </c:pt>
                <c:pt idx="4">
                  <c:v>Thailand</c:v>
                </c:pt>
                <c:pt idx="5">
                  <c:v>Vietnam</c:v>
                </c:pt>
                <c:pt idx="6">
                  <c:v>Indonesia</c:v>
                </c:pt>
                <c:pt idx="7">
                  <c:v>Bangladesh</c:v>
                </c:pt>
                <c:pt idx="8">
                  <c:v>India</c:v>
                </c:pt>
                <c:pt idx="9">
                  <c:v>China</c:v>
                </c:pt>
              </c:strCache>
            </c:strRef>
          </c:cat>
          <c:val>
            <c:numRef>
              <c:f>Sheet1!$AF$4:$AF$13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  <c:pt idx="5">
                  <c:v>44</c:v>
                </c:pt>
                <c:pt idx="6">
                  <c:v>54</c:v>
                </c:pt>
                <c:pt idx="7">
                  <c:v>55</c:v>
                </c:pt>
                <c:pt idx="8">
                  <c:v>180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7FA-B229-94876CCA1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690351392"/>
        <c:axId val="1688620560"/>
      </c:barChart>
      <c:catAx>
        <c:axId val="1690351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20560"/>
        <c:crosses val="autoZero"/>
        <c:auto val="1"/>
        <c:lblAlgn val="ctr"/>
        <c:lblOffset val="100"/>
        <c:noMultiLvlLbl val="0"/>
      </c:catAx>
      <c:valAx>
        <c:axId val="168862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03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82443863295316E-2"/>
          <c:y val="8.8775062756871664E-2"/>
          <c:w val="0.87309793987632001"/>
          <c:h val="0.78190316850619956"/>
        </c:manualLayout>
      </c:layout>
      <c:lineChart>
        <c:grouping val="standard"/>
        <c:varyColors val="0"/>
        <c:ser>
          <c:idx val="0"/>
          <c:order val="0"/>
          <c:tx>
            <c:strRef>
              <c:f>Sheet1!$AS$5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Sheet1!$AT$5:$AX$5</c:f>
              <c:numCache>
                <c:formatCode>General</c:formatCode>
                <c:ptCount val="5"/>
                <c:pt idx="0">
                  <c:v>1300</c:v>
                </c:pt>
                <c:pt idx="1">
                  <c:v>2200</c:v>
                </c:pt>
                <c:pt idx="2">
                  <c:v>2800</c:v>
                </c:pt>
                <c:pt idx="3">
                  <c:v>2100</c:v>
                </c:pt>
                <c:pt idx="4">
                  <c:v>2800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CC-4255-A091-B5B946D5ECA6}"/>
            </c:ext>
          </c:extLst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Sheet1!$AT$6:$AX$6</c:f>
              <c:numCache>
                <c:formatCode>General</c:formatCode>
                <c:ptCount val="5"/>
                <c:pt idx="0">
                  <c:v>1200</c:v>
                </c:pt>
                <c:pt idx="1">
                  <c:v>1700</c:v>
                </c:pt>
                <c:pt idx="2">
                  <c:v>2300</c:v>
                </c:pt>
                <c:pt idx="3">
                  <c:v>1800</c:v>
                </c:pt>
                <c:pt idx="4">
                  <c:v>2700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CC-4255-A091-B5B946D5ECA6}"/>
            </c:ext>
          </c:extLst>
        </c:ser>
        <c:ser>
          <c:idx val="2"/>
          <c:order val="2"/>
          <c:tx>
            <c:strRef>
              <c:f>Sheet1!$AS$7</c:f>
              <c:strCache>
                <c:ptCount val="1"/>
                <c:pt idx="0">
                  <c:v>Saudi Armaco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Sheet1!$AT$7:$AX$7</c:f>
              <c:numCache>
                <c:formatCode>General</c:formatCode>
                <c:ptCount val="5"/>
                <c:pt idx="0">
                  <c:v>1880</c:v>
                </c:pt>
                <c:pt idx="1">
                  <c:v>2050</c:v>
                </c:pt>
                <c:pt idx="2">
                  <c:v>2000</c:v>
                </c:pt>
                <c:pt idx="3">
                  <c:v>1900</c:v>
                </c:pt>
                <c:pt idx="4">
                  <c:v>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CC-4255-A091-B5B946D5ECA6}"/>
            </c:ext>
          </c:extLst>
        </c:ser>
        <c:ser>
          <c:idx val="3"/>
          <c:order val="3"/>
          <c:tx>
            <c:strRef>
              <c:f>Sheet1!$AS$8</c:f>
              <c:strCache>
                <c:ptCount val="1"/>
                <c:pt idx="0">
                  <c:v>Alphabet(Google)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Sheet1!$AT$8:$AX$8</c:f>
              <c:numCache>
                <c:formatCode>General</c:formatCode>
                <c:ptCount val="5"/>
                <c:pt idx="0">
                  <c:v>930</c:v>
                </c:pt>
                <c:pt idx="1">
                  <c:v>1400</c:v>
                </c:pt>
                <c:pt idx="2">
                  <c:v>1900</c:v>
                </c:pt>
                <c:pt idx="3">
                  <c:v>1200</c:v>
                </c:pt>
                <c:pt idx="4">
                  <c:v>1700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CC-4255-A091-B5B946D5ECA6}"/>
            </c:ext>
          </c:extLst>
        </c:ser>
        <c:ser>
          <c:idx val="4"/>
          <c:order val="4"/>
          <c:tx>
            <c:strRef>
              <c:f>Sheet1!$AS$9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Sheet1!$AT$9:$AX$9</c:f>
              <c:numCache>
                <c:formatCode>General</c:formatCode>
                <c:ptCount val="5"/>
                <c:pt idx="0">
                  <c:v>930</c:v>
                </c:pt>
                <c:pt idx="1">
                  <c:v>1650</c:v>
                </c:pt>
                <c:pt idx="2">
                  <c:v>1600</c:v>
                </c:pt>
                <c:pt idx="3">
                  <c:v>950</c:v>
                </c:pt>
                <c:pt idx="4">
                  <c:v>1500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CC-4255-A091-B5B946D5ECA6}"/>
            </c:ext>
          </c:extLst>
        </c:ser>
        <c:ser>
          <c:idx val="5"/>
          <c:order val="5"/>
          <c:tx>
            <c:strRef>
              <c:f>Sheet1!$AS$10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Sheet1!$AT$10:$AX$10</c:f>
              <c:numCache>
                <c:formatCode>General</c:formatCode>
                <c:ptCount val="5"/>
                <c:pt idx="0">
                  <c:v>150</c:v>
                </c:pt>
                <c:pt idx="1">
                  <c:v>330</c:v>
                </c:pt>
                <c:pt idx="2">
                  <c:v>730</c:v>
                </c:pt>
                <c:pt idx="3">
                  <c:v>450</c:v>
                </c:pt>
                <c:pt idx="4">
                  <c:v>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4CC-4255-A091-B5B946D5ECA6}"/>
            </c:ext>
          </c:extLst>
        </c:ser>
        <c:ser>
          <c:idx val="6"/>
          <c:order val="6"/>
          <c:tx>
            <c:strRef>
              <c:f>Sheet1!$AS$11</c:f>
              <c:strCache>
                <c:ptCount val="1"/>
                <c:pt idx="0">
                  <c:v>Meta(Facebook)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Sheet1!$AT$4:$AX$4</c:f>
              <c:strCache>
                <c:ptCount val="5"/>
                <c:pt idx="0">
                  <c:v>Jan-20</c:v>
                </c:pt>
                <c:pt idx="1">
                  <c:v>Jan-21</c:v>
                </c:pt>
                <c:pt idx="2">
                  <c:v>Jan-22</c:v>
                </c:pt>
                <c:pt idx="3">
                  <c:v>Jan-23</c:v>
                </c:pt>
                <c:pt idx="4">
                  <c:v>Jan-24</c:v>
                </c:pt>
              </c:strCache>
            </c:strRef>
          </c:cat>
          <c:val>
            <c:numRef>
              <c:f>Sheet1!$AT$11:$AX$11</c:f>
              <c:numCache>
                <c:formatCode>General</c:formatCode>
                <c:ptCount val="5"/>
                <c:pt idx="0">
                  <c:v>620</c:v>
                </c:pt>
                <c:pt idx="1">
                  <c:v>780</c:v>
                </c:pt>
                <c:pt idx="2">
                  <c:v>930</c:v>
                </c:pt>
                <c:pt idx="3">
                  <c:v>320</c:v>
                </c:pt>
                <c:pt idx="4">
                  <c:v>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4CC-4255-A091-B5B946D5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78448"/>
        <c:axId val="253279696"/>
      </c:lineChart>
      <c:catAx>
        <c:axId val="253278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279696"/>
        <c:crosses val="autoZero"/>
        <c:auto val="1"/>
        <c:lblAlgn val="ctr"/>
        <c:lblOffset val="100"/>
        <c:noMultiLvlLbl val="0"/>
      </c:catAx>
      <c:valAx>
        <c:axId val="2532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27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Sheet1!$BH$4</c:f>
              <c:strCache>
                <c:ptCount val="1"/>
                <c:pt idx="0">
                  <c:v>Profit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8D-4759-BA47-3171BAD554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D-4759-BA47-3171BAD554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8D-4759-BA47-3171BAD554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68D-4759-BA47-3171BAD5547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68D-4759-BA47-3171BAD5547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68D-4759-BA47-3171BAD5547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68D-4759-BA47-3171BAD5547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68D-4759-BA47-3171BAD5547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68D-4759-BA47-3171BAD5547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68D-4759-BA47-3171BAD5547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68D-4759-BA47-3171BAD554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Sheet1!$BG$5:$BG$12</c:f>
              <c:strCache>
                <c:ptCount val="8"/>
                <c:pt idx="0">
                  <c:v>Nio</c:v>
                </c:pt>
                <c:pt idx="1">
                  <c:v>X Peng</c:v>
                </c:pt>
                <c:pt idx="2">
                  <c:v>Ford</c:v>
                </c:pt>
                <c:pt idx="3">
                  <c:v>Hyhundai</c:v>
                </c:pt>
                <c:pt idx="4">
                  <c:v>Volkswagen</c:v>
                </c:pt>
                <c:pt idx="5">
                  <c:v>Toyota</c:v>
                </c:pt>
                <c:pt idx="6">
                  <c:v>Lamborgini</c:v>
                </c:pt>
                <c:pt idx="7">
                  <c:v>Tesla</c:v>
                </c:pt>
              </c:strCache>
            </c:strRef>
          </c:cat>
          <c:val>
            <c:numRef>
              <c:f>Sheet1!$BH$5:$BH$12</c:f>
              <c:numCache>
                <c:formatCode>General</c:formatCode>
                <c:ptCount val="8"/>
                <c:pt idx="0">
                  <c:v>-19141</c:v>
                </c:pt>
                <c:pt idx="1">
                  <c:v>-11735</c:v>
                </c:pt>
                <c:pt idx="2">
                  <c:v>-1197</c:v>
                </c:pt>
                <c:pt idx="3">
                  <c:v>927</c:v>
                </c:pt>
                <c:pt idx="4">
                  <c:v>973</c:v>
                </c:pt>
                <c:pt idx="5">
                  <c:v>1197</c:v>
                </c:pt>
                <c:pt idx="6">
                  <c:v>2150</c:v>
                </c:pt>
                <c:pt idx="7">
                  <c:v>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D-4759-BA47-3171BAD55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253203152"/>
        <c:axId val="253199824"/>
      </c:barChart>
      <c:catAx>
        <c:axId val="25320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3199824"/>
        <c:crosses val="autoZero"/>
        <c:auto val="1"/>
        <c:lblAlgn val="ctr"/>
        <c:lblOffset val="100"/>
        <c:noMultiLvlLbl val="0"/>
      </c:catAx>
      <c:valAx>
        <c:axId val="253199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Sheet1!$BY$5</c:f>
              <c:strCache>
                <c:ptCount val="1"/>
                <c:pt idx="0">
                  <c:v>Pre Covid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Sheet1!$BX$6:$BX$13</c:f>
              <c:strCache>
                <c:ptCount val="8"/>
                <c:pt idx="0">
                  <c:v>Outdoor Activities</c:v>
                </c:pt>
                <c:pt idx="1">
                  <c:v>Transport</c:v>
                </c:pt>
                <c:pt idx="2">
                  <c:v>Work and study</c:v>
                </c:pt>
                <c:pt idx="3">
                  <c:v>Daily necessity</c:v>
                </c:pt>
                <c:pt idx="4">
                  <c:v>Indoor Activities</c:v>
                </c:pt>
                <c:pt idx="5">
                  <c:v>Indoor Entertainment</c:v>
                </c:pt>
                <c:pt idx="6">
                  <c:v>Digital entertainment</c:v>
                </c:pt>
                <c:pt idx="7">
                  <c:v>Others</c:v>
                </c:pt>
              </c:strCache>
            </c:strRef>
          </c:cat>
          <c:val>
            <c:numRef>
              <c:f>Sheet1!$BY$6:$BY$13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6.7</c:v>
                </c:pt>
                <c:pt idx="3" formatCode="0.0">
                  <c:v>8</c:v>
                </c:pt>
                <c:pt idx="4" formatCode="0.0">
                  <c:v>1</c:v>
                </c:pt>
                <c:pt idx="5">
                  <c:v>1.4</c:v>
                </c:pt>
                <c:pt idx="6" formatCode="0.0">
                  <c:v>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B5F-83F7-58D894CE1289}"/>
            </c:ext>
          </c:extLst>
        </c:ser>
        <c:ser>
          <c:idx val="1"/>
          <c:order val="1"/>
          <c:tx>
            <c:strRef>
              <c:f>Sheet1!$BZ$5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Sheet1!$BX$6:$BX$13</c:f>
              <c:strCache>
                <c:ptCount val="8"/>
                <c:pt idx="0">
                  <c:v>Outdoor Activities</c:v>
                </c:pt>
                <c:pt idx="1">
                  <c:v>Transport</c:v>
                </c:pt>
                <c:pt idx="2">
                  <c:v>Work and study</c:v>
                </c:pt>
                <c:pt idx="3">
                  <c:v>Daily necessity</c:v>
                </c:pt>
                <c:pt idx="4">
                  <c:v>Indoor Activities</c:v>
                </c:pt>
                <c:pt idx="5">
                  <c:v>Indoor Entertainment</c:v>
                </c:pt>
                <c:pt idx="6">
                  <c:v>Digital entertainment</c:v>
                </c:pt>
                <c:pt idx="7">
                  <c:v>Others</c:v>
                </c:pt>
              </c:strCache>
            </c:strRef>
          </c:cat>
          <c:val>
            <c:numRef>
              <c:f>Sheet1!$BZ$6:$BZ$13</c:f>
              <c:numCache>
                <c:formatCode>General</c:formatCode>
                <c:ptCount val="8"/>
                <c:pt idx="0">
                  <c:v>0.7</c:v>
                </c:pt>
                <c:pt idx="1">
                  <c:v>0.9</c:v>
                </c:pt>
                <c:pt idx="2" formatCode="0.0">
                  <c:v>5</c:v>
                </c:pt>
                <c:pt idx="3" formatCode="0.00">
                  <c:v>9</c:v>
                </c:pt>
                <c:pt idx="4">
                  <c:v>1.4</c:v>
                </c:pt>
                <c:pt idx="5">
                  <c:v>1.6</c:v>
                </c:pt>
                <c:pt idx="6">
                  <c:v>4.4000000000000004</c:v>
                </c:pt>
                <c:pt idx="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B5F-83F7-58D894CE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202496816"/>
        <c:axId val="202485168"/>
      </c:barChart>
      <c:catAx>
        <c:axId val="20249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485168"/>
        <c:crosses val="autoZero"/>
        <c:auto val="1"/>
        <c:lblAlgn val="ctr"/>
        <c:lblOffset val="100"/>
        <c:noMultiLvlLbl val="0"/>
      </c:catAx>
      <c:valAx>
        <c:axId val="202485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4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02805353810942"/>
          <c:y val="0.21489901576687395"/>
          <c:w val="0.11695114976299605"/>
          <c:h val="0.20216270437685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Sheet1!$CM$6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FB5-4563-8782-BDAAC90DEC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Sheet1!$CN$6:$CO$6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5-4563-8782-BDAAC90DECF8}"/>
            </c:ext>
          </c:extLst>
        </c:ser>
        <c:ser>
          <c:idx val="1"/>
          <c:order val="1"/>
          <c:tx>
            <c:strRef>
              <c:f>Sheet1!$CM$7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B5-4563-8782-BDAAC90DEC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Sheet1!$CN$7:$CO$7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5-4563-8782-BDAAC90DECF8}"/>
            </c:ext>
          </c:extLst>
        </c:ser>
        <c:ser>
          <c:idx val="2"/>
          <c:order val="2"/>
          <c:tx>
            <c:strRef>
              <c:f>Sheet1!$CM$8</c:f>
              <c:strCache>
                <c:ptCount val="1"/>
                <c:pt idx="0">
                  <c:v>Travel,Logistics,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FB5-4563-8782-BDAAC90DEC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Sheet1!$CN$8:$CO$8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B5-4563-8782-BDAAC90DECF8}"/>
            </c:ext>
          </c:extLst>
        </c:ser>
        <c:ser>
          <c:idx val="3"/>
          <c:order val="3"/>
          <c:tx>
            <c:strRef>
              <c:f>Sheet1!$CM$9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FB5-4563-8782-BDAAC90DEC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Sheet1!$CN$9:$CO$9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B5-4563-8782-BDAAC90DECF8}"/>
            </c:ext>
          </c:extLst>
        </c:ser>
        <c:ser>
          <c:idx val="4"/>
          <c:order val="4"/>
          <c:tx>
            <c:strRef>
              <c:f>Sheet1!$CM$10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FB5-4563-8782-BDAAC90DECF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Sheet1!$CN$10:$CO$10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B5-4563-8782-BDAAC90DECF8}"/>
            </c:ext>
          </c:extLst>
        </c:ser>
        <c:ser>
          <c:idx val="5"/>
          <c:order val="5"/>
          <c:tx>
            <c:strRef>
              <c:f>Sheet1!$CM$11</c:f>
              <c:strCache>
                <c:ptCount val="1"/>
                <c:pt idx="0">
                  <c:v>Telecomunications,media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75-436B-BE54-7EF3F4B664B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Sheet1!$CN$11:$CO$11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B5-4563-8782-BDAAC90DECF8}"/>
            </c:ext>
          </c:extLst>
        </c:ser>
        <c:ser>
          <c:idx val="6"/>
          <c:order val="6"/>
          <c:tx>
            <c:strRef>
              <c:f>Sheet1!$CM$12</c:f>
              <c:strCache>
                <c:ptCount val="1"/>
                <c:pt idx="0">
                  <c:v>Financial Servics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075-436B-BE54-7EF3F4B664B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FB5-4563-8782-BDAAC90DECF8}"/>
              </c:ext>
            </c:extLst>
          </c:dPt>
          <c:cat>
            <c:strRef>
              <c:f>Sheet1!$CN$5:$CO$5</c:f>
              <c:strCache>
                <c:ptCount val="2"/>
                <c:pt idx="0">
                  <c:v>%</c:v>
                </c:pt>
                <c:pt idx="1">
                  <c:v>Helper</c:v>
                </c:pt>
              </c:strCache>
            </c:strRef>
          </c:cat>
          <c:val>
            <c:numRef>
              <c:f>Sheet1!$CN$12:$CO$12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B5-4563-8782-BDAAC90D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Sheet1!$CZ$4</c:f>
              <c:strCache>
                <c:ptCount val="1"/>
                <c:pt idx="0">
                  <c:v>Merger Acqusition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Sheet1!$CX$5:$CX$24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</c:strCache>
            </c:strRef>
          </c:cat>
          <c:val>
            <c:numRef>
              <c:f>Sheet1!$CZ$5:$CZ$24</c:f>
              <c:numCache>
                <c:formatCode>General</c:formatCode>
                <c:ptCount val="20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C-4E36-BA30-0435201F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2759952"/>
        <c:axId val="196277076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Sheet1!$CY$4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Sheet1!$CX$5:$CX$24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</c:strCache>
            </c:strRef>
          </c:cat>
          <c:val>
            <c:numRef>
              <c:f>Sheet1!$CY$5:$CY$24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C-4E36-BA30-0435201F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1962758704"/>
        <c:axId val="1962762448"/>
      </c:barChart>
      <c:catAx>
        <c:axId val="19627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0768"/>
        <c:crosses val="autoZero"/>
        <c:auto val="1"/>
        <c:lblAlgn val="ctr"/>
        <c:lblOffset val="100"/>
        <c:noMultiLvlLbl val="0"/>
      </c:catAx>
      <c:valAx>
        <c:axId val="196277076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9952"/>
        <c:crosses val="autoZero"/>
        <c:crossBetween val="between"/>
      </c:valAx>
      <c:valAx>
        <c:axId val="1962762448"/>
        <c:scaling>
          <c:orientation val="minMax"/>
          <c:max val="70"/>
        </c:scaling>
        <c:delete val="1"/>
        <c:axPos val="r"/>
        <c:numFmt formatCode="General" sourceLinked="1"/>
        <c:majorTickMark val="out"/>
        <c:minorTickMark val="none"/>
        <c:tickLblPos val="nextTo"/>
        <c:crossAx val="1962758704"/>
        <c:crosses val="max"/>
        <c:crossBetween val="between"/>
      </c:valAx>
      <c:catAx>
        <c:axId val="196275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76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image" Target="../media/image11.png"/><Relationship Id="rId26" Type="http://schemas.openxmlformats.org/officeDocument/2006/relationships/image" Target="../media/image19.png"/><Relationship Id="rId21" Type="http://schemas.openxmlformats.org/officeDocument/2006/relationships/image" Target="../media/image14.svg"/><Relationship Id="rId34" Type="http://schemas.openxmlformats.org/officeDocument/2006/relationships/chart" Target="../charts/chart10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0.svg"/><Relationship Id="rId25" Type="http://schemas.openxmlformats.org/officeDocument/2006/relationships/image" Target="../media/image18.svg"/><Relationship Id="rId33" Type="http://schemas.openxmlformats.org/officeDocument/2006/relationships/chart" Target="../charts/chart9.xml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image" Target="../media/image13.png"/><Relationship Id="rId29" Type="http://schemas.openxmlformats.org/officeDocument/2006/relationships/image" Target="../media/image22.sv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24" Type="http://schemas.openxmlformats.org/officeDocument/2006/relationships/image" Target="../media/image17.png"/><Relationship Id="rId32" Type="http://schemas.openxmlformats.org/officeDocument/2006/relationships/chart" Target="../charts/chart8.xml"/><Relationship Id="rId37" Type="http://schemas.openxmlformats.org/officeDocument/2006/relationships/chart" Target="../charts/chart13.xml"/><Relationship Id="rId5" Type="http://schemas.openxmlformats.org/officeDocument/2006/relationships/chart" Target="../charts/chart5.xml"/><Relationship Id="rId15" Type="http://schemas.openxmlformats.org/officeDocument/2006/relationships/chart" Target="../charts/chart7.xml"/><Relationship Id="rId23" Type="http://schemas.openxmlformats.org/officeDocument/2006/relationships/image" Target="../media/image16.svg"/><Relationship Id="rId28" Type="http://schemas.openxmlformats.org/officeDocument/2006/relationships/image" Target="../media/image21.png"/><Relationship Id="rId36" Type="http://schemas.openxmlformats.org/officeDocument/2006/relationships/chart" Target="../charts/chart12.xml"/><Relationship Id="rId10" Type="http://schemas.openxmlformats.org/officeDocument/2006/relationships/image" Target="../media/image4.png"/><Relationship Id="rId19" Type="http://schemas.openxmlformats.org/officeDocument/2006/relationships/image" Target="../media/image12.svg"/><Relationship Id="rId31" Type="http://schemas.openxmlformats.org/officeDocument/2006/relationships/image" Target="../media/image2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Relationship Id="rId22" Type="http://schemas.openxmlformats.org/officeDocument/2006/relationships/image" Target="../media/image15.png"/><Relationship Id="rId27" Type="http://schemas.openxmlformats.org/officeDocument/2006/relationships/image" Target="../media/image20.svg"/><Relationship Id="rId30" Type="http://schemas.openxmlformats.org/officeDocument/2006/relationships/image" Target="../media/image23.png"/><Relationship Id="rId35" Type="http://schemas.openxmlformats.org/officeDocument/2006/relationships/chart" Target="../charts/chart11.xml"/><Relationship Id="rId8" Type="http://schemas.openxmlformats.org/officeDocument/2006/relationships/image" Target="../media/image2.png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9</xdr:row>
      <xdr:rowOff>133350</xdr:rowOff>
    </xdr:from>
    <xdr:to>
      <xdr:col>9</xdr:col>
      <xdr:colOff>495300</xdr:colOff>
      <xdr:row>32</xdr:row>
      <xdr:rowOff>138112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64D3D0D-1658-4AEF-8FDA-DAC86EAFAAAA}"/>
            </a:ext>
          </a:extLst>
        </xdr:cNvPr>
        <xdr:cNvGrpSpPr/>
      </xdr:nvGrpSpPr>
      <xdr:grpSpPr>
        <a:xfrm>
          <a:off x="1257299" y="1847850"/>
          <a:ext cx="5429251" cy="4433887"/>
          <a:chOff x="1265766" y="1847850"/>
          <a:chExt cx="5452534" cy="438626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1265766" y="2962275"/>
          <a:ext cx="5433484" cy="32718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351491" y="3000375"/>
            <a:ext cx="181186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</a:rPr>
              <a:t>Alphabet(Google)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351491" y="3733800"/>
            <a:ext cx="181186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</a:rPr>
              <a:t>Amazon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351491" y="4467225"/>
            <a:ext cx="181186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</a:rPr>
              <a:t>Facebook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351491" y="5238750"/>
            <a:ext cx="181186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</a:rPr>
              <a:t>Apple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351491" y="2705100"/>
            <a:ext cx="437197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</a:rPr>
              <a:t>2024</a:t>
            </a:r>
            <a:r>
              <a:rPr lang="en-US" sz="1400" b="1" baseline="0">
                <a:solidFill>
                  <a:schemeClr val="tx1"/>
                </a:solidFill>
              </a:rPr>
              <a:t> Revenue Forecast, as % of total</a:t>
            </a:r>
            <a:endParaRPr 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1351491" y="1952624"/>
            <a:ext cx="4139142" cy="714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800" b="1">
                <a:solidFill>
                  <a:srgbClr val="CC0000"/>
                </a:solidFill>
              </a:rPr>
              <a:t>This</a:t>
            </a:r>
            <a:r>
              <a:rPr lang="en-US" sz="1800" b="1" baseline="0">
                <a:solidFill>
                  <a:srgbClr val="CC0000"/>
                </a:solidFill>
              </a:rPr>
              <a:t> is how the biggest technology giants make their money</a:t>
            </a:r>
            <a:endParaRPr lang="en-US" sz="1800" b="1">
              <a:solidFill>
                <a:srgbClr val="CC0000"/>
              </a:solidFill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437216" y="1847850"/>
            <a:ext cx="625475" cy="95250"/>
          </a:xfrm>
          <a:prstGeom prst="rect">
            <a:avLst/>
          </a:prstGeom>
          <a:solidFill>
            <a:srgbClr val="CC0000"/>
          </a:solidFill>
          <a:ln>
            <a:solidFill>
              <a:srgbClr val="CC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1503892" y="1933575"/>
            <a:ext cx="5214408" cy="0"/>
          </a:xfrm>
          <a:prstGeom prst="line">
            <a:avLst/>
          </a:prstGeom>
          <a:ln>
            <a:solidFill>
              <a:srgbClr val="CC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161925</xdr:colOff>
      <xdr:row>15</xdr:row>
      <xdr:rowOff>123824</xdr:rowOff>
    </xdr:from>
    <xdr:to>
      <xdr:col>20</xdr:col>
      <xdr:colOff>19050</xdr:colOff>
      <xdr:row>32</xdr:row>
      <xdr:rowOff>9523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9</xdr:row>
      <xdr:rowOff>133350</xdr:rowOff>
    </xdr:from>
    <xdr:to>
      <xdr:col>17</xdr:col>
      <xdr:colOff>457200</xdr:colOff>
      <xdr:row>14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382000" y="1847850"/>
          <a:ext cx="3438525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C0000"/>
              </a:solidFill>
              <a:latin typeface="Montserrat" pitchFamily="2" charset="0"/>
            </a:rPr>
            <a:t>Why big companies use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  <a:latin typeface="Montserrat" pitchFamily="2" charset="0"/>
            </a:rPr>
            <a:t>Core Adveristing </a:t>
          </a:r>
          <a:r>
            <a:rPr lang="en-US" sz="1600" b="1">
              <a:solidFill>
                <a:srgbClr val="CC0000"/>
              </a:solidFill>
              <a:latin typeface="Montserrat" pitchFamily="2" charset="0"/>
            </a:rPr>
            <a:t>as the strategy for increase of Sales</a:t>
          </a:r>
        </a:p>
      </xdr:txBody>
    </xdr:sp>
    <xdr:clientData/>
  </xdr:twoCellAnchor>
  <xdr:twoCellAnchor>
    <xdr:from>
      <xdr:col>12</xdr:col>
      <xdr:colOff>409574</xdr:colOff>
      <xdr:row>14</xdr:row>
      <xdr:rowOff>19050</xdr:rowOff>
    </xdr:from>
    <xdr:to>
      <xdr:col>19</xdr:col>
      <xdr:colOff>200025</xdr:colOff>
      <xdr:row>15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8429624" y="2686050"/>
          <a:ext cx="43529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2024</a:t>
          </a:r>
          <a:r>
            <a:rPr lang="en-US" sz="1400" b="1" baseline="0">
              <a:solidFill>
                <a:schemeClr val="tx1"/>
              </a:solidFill>
            </a:rPr>
            <a:t> Sales Strategy, as % of total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400049</xdr:colOff>
      <xdr:row>28</xdr:row>
      <xdr:rowOff>152400</xdr:rowOff>
    </xdr:from>
    <xdr:to>
      <xdr:col>26</xdr:col>
      <xdr:colOff>571499</xdr:colOff>
      <xdr:row>43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247650</xdr:colOff>
      <xdr:row>23</xdr:row>
      <xdr:rowOff>90487</xdr:rowOff>
    </xdr:from>
    <xdr:to>
      <xdr:col>35</xdr:col>
      <xdr:colOff>238125</xdr:colOff>
      <xdr:row>37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409574</xdr:colOff>
      <xdr:row>16</xdr:row>
      <xdr:rowOff>104775</xdr:rowOff>
    </xdr:from>
    <xdr:to>
      <xdr:col>40</xdr:col>
      <xdr:colOff>438150</xdr:colOff>
      <xdr:row>21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0383499" y="3152775"/>
          <a:ext cx="8267701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1800" b="1">
              <a:solidFill>
                <a:schemeClr val="tx1"/>
              </a:solidFill>
              <a:latin typeface="Montserrat" pitchFamily="2" charset="0"/>
            </a:rPr>
            <a:t>  China</a:t>
          </a:r>
          <a:r>
            <a:rPr lang="en-US" sz="1800" b="1" baseline="0">
              <a:solidFill>
                <a:schemeClr val="tx1"/>
              </a:solidFill>
              <a:latin typeface="Montserrat" pitchFamily="2" charset="0"/>
            </a:rPr>
            <a:t> &amp; India produce the most rice globally, with nearly 400 million tonnes of combined rice production in 2024</a:t>
          </a:r>
          <a:endParaRPr lang="en-US" sz="180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29</xdr:col>
      <xdr:colOff>304800</xdr:colOff>
      <xdr:row>20</xdr:row>
      <xdr:rowOff>19050</xdr:rowOff>
    </xdr:from>
    <xdr:to>
      <xdr:col>32</xdr:col>
      <xdr:colOff>228600</xdr:colOff>
      <xdr:row>21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0888325" y="3448050"/>
          <a:ext cx="26765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Biggest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Rice Producers</a:t>
          </a:r>
          <a:endParaRPr lang="en-US" sz="14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29</xdr:col>
      <xdr:colOff>180975</xdr:colOff>
      <xdr:row>21</xdr:row>
      <xdr:rowOff>171450</xdr:rowOff>
    </xdr:from>
    <xdr:to>
      <xdr:col>34</xdr:col>
      <xdr:colOff>209550</xdr:colOff>
      <xdr:row>23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0764500" y="3790950"/>
          <a:ext cx="40005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tx1"/>
              </a:solidFill>
              <a:latin typeface="Bell MT" panose="02020503060305020303" pitchFamily="18" charset="0"/>
            </a:rPr>
            <a:t>Rice</a:t>
          </a:r>
          <a:r>
            <a:rPr lang="en-US" sz="1100" b="0" baseline="0">
              <a:solidFill>
                <a:schemeClr val="tx1"/>
              </a:solidFill>
              <a:latin typeface="Bell MT" panose="02020503060305020303" pitchFamily="18" charset="0"/>
            </a:rPr>
            <a:t> produced by country in million tonnes (2024)</a:t>
          </a:r>
          <a:endParaRPr lang="en-US" sz="11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29</xdr:col>
      <xdr:colOff>247650</xdr:colOff>
      <xdr:row>21</xdr:row>
      <xdr:rowOff>114300</xdr:rowOff>
    </xdr:from>
    <xdr:to>
      <xdr:col>36</xdr:col>
      <xdr:colOff>171450</xdr:colOff>
      <xdr:row>21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0831175" y="3733800"/>
          <a:ext cx="51149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57150</xdr:colOff>
      <xdr:row>20</xdr:row>
      <xdr:rowOff>9525</xdr:rowOff>
    </xdr:from>
    <xdr:to>
      <xdr:col>38</xdr:col>
      <xdr:colOff>390525</xdr:colOff>
      <xdr:row>21</xdr:row>
      <xdr:rowOff>161925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6441400" y="3438525"/>
          <a:ext cx="9429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Key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Facts</a:t>
          </a:r>
          <a:endParaRPr lang="en-US" sz="14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32</xdr:col>
      <xdr:colOff>142875</xdr:colOff>
      <xdr:row>27</xdr:row>
      <xdr:rowOff>47625</xdr:rowOff>
    </xdr:from>
    <xdr:to>
      <xdr:col>35</xdr:col>
      <xdr:colOff>209550</xdr:colOff>
      <xdr:row>29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3479125" y="4810125"/>
          <a:ext cx="18954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rgbClr val="CC0000"/>
              </a:solidFill>
              <a:latin typeface="Bell MT" panose="02020503060305020303" pitchFamily="18" charset="0"/>
            </a:rPr>
            <a:t>Accounts</a:t>
          </a:r>
          <a:r>
            <a:rPr lang="en-US" sz="1100" b="0" baseline="0">
              <a:solidFill>
                <a:srgbClr val="CC0000"/>
              </a:solidFill>
              <a:latin typeface="Bell MT" panose="02020503060305020303" pitchFamily="18" charset="0"/>
            </a:rPr>
            <a:t> for 51% of global prodcution</a:t>
          </a:r>
          <a:endParaRPr lang="en-US" sz="1100" b="0">
            <a:solidFill>
              <a:srgbClr val="CC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37</xdr:col>
      <xdr:colOff>104775</xdr:colOff>
      <xdr:row>22</xdr:row>
      <xdr:rowOff>85724</xdr:rowOff>
    </xdr:from>
    <xdr:to>
      <xdr:col>40</xdr:col>
      <xdr:colOff>428625</xdr:colOff>
      <xdr:row>33</xdr:row>
      <xdr:rowOff>28574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26489025" y="4276724"/>
          <a:ext cx="2152650" cy="2085975"/>
          <a:chOff x="26279475" y="3857624"/>
          <a:chExt cx="2152650" cy="2038350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26298525" y="3857624"/>
            <a:ext cx="1914525" cy="657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tx1"/>
                </a:solidFill>
                <a:latin typeface="Bell MT" panose="02020503060305020303" pitchFamily="18" charset="0"/>
              </a:rPr>
              <a:t>Over</a:t>
            </a:r>
            <a:r>
              <a:rPr lang="en-US" sz="1200" b="0" baseline="0">
                <a:solidFill>
                  <a:schemeClr val="tx1"/>
                </a:solidFill>
                <a:latin typeface="Bell MT" panose="02020503060305020303" pitchFamily="18" charset="0"/>
              </a:rPr>
              <a:t> half of the world's population live on rice as staple food</a:t>
            </a:r>
            <a:endParaRPr lang="en-US" sz="1200" b="0">
              <a:solidFill>
                <a:schemeClr val="tx1"/>
              </a:solidFill>
              <a:latin typeface="Bell MT" panose="02020503060305020303" pitchFamily="18" charset="0"/>
            </a:endParaRPr>
          </a:p>
        </xdr:txBody>
      </xdr: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/>
        </xdr:nvGrpSpPr>
        <xdr:grpSpPr>
          <a:xfrm>
            <a:off x="26289001" y="4441419"/>
            <a:ext cx="2143124" cy="730656"/>
            <a:chOff x="26298526" y="4393794"/>
            <a:chExt cx="2143124" cy="730656"/>
          </a:xfrm>
        </xdr:grpSpPr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26308051" y="4393794"/>
              <a:ext cx="2133599" cy="397284"/>
              <a:chOff x="26527126" y="4441031"/>
              <a:chExt cx="2133599" cy="307895"/>
            </a:xfrm>
          </xdr:grpSpPr>
          <xdr:sp macro="" textlink="$AG$14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SpPr txBox="1"/>
            </xdr:nvSpPr>
            <xdr:spPr>
              <a:xfrm>
                <a:off x="26527126" y="4497940"/>
                <a:ext cx="457200" cy="23288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C3BEB58-EE47-4CDC-B69B-FF5E26ACD18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/>
                  <a:t>637</a:t>
                </a:fld>
                <a:endParaRPr lang="en-US" sz="1200" b="0">
                  <a:solidFill>
                    <a:schemeClr val="tx1"/>
                  </a:solidFill>
                  <a:latin typeface="Bell MT" panose="02020503060305020303" pitchFamily="18" charset="0"/>
                </a:endParaRPr>
              </a:p>
            </xdr:txBody>
          </xdr:sp>
          <xdr:sp macro="" textlink="$AG$14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 txBox="1"/>
            </xdr:nvSpPr>
            <xdr:spPr>
              <a:xfrm>
                <a:off x="26803351" y="4441031"/>
                <a:ext cx="1857374" cy="3078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en-US" sz="1200" b="0">
                    <a:solidFill>
                      <a:schemeClr val="tx1"/>
                    </a:solidFill>
                    <a:latin typeface="Bell MT" panose="02020503060305020303" pitchFamily="18" charset="0"/>
                  </a:rPr>
                  <a:t>million</a:t>
                </a:r>
                <a:r>
                  <a:rPr lang="en-US" sz="1200" b="0" baseline="0">
                    <a:solidFill>
                      <a:schemeClr val="tx1"/>
                    </a:solidFill>
                    <a:latin typeface="Bell MT" panose="02020503060305020303" pitchFamily="18" charset="0"/>
                  </a:rPr>
                  <a:t> tonnes of rice was </a:t>
                </a:r>
                <a:endParaRPr lang="en-US" sz="1200" b="0">
                  <a:solidFill>
                    <a:schemeClr val="tx1"/>
                  </a:solidFill>
                  <a:latin typeface="Bell MT" panose="02020503060305020303" pitchFamily="18" charset="0"/>
                </a:endParaRPr>
              </a:p>
            </xdr:txBody>
          </xdr:sp>
        </xdr:grpSp>
        <xdr:sp macro="" textlink="$AG$14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26298526" y="4603344"/>
              <a:ext cx="1743074" cy="5211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12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produced globally in 2024 </a:t>
              </a:r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6279475" y="5238749"/>
            <a:ext cx="1914525" cy="657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>
                <a:solidFill>
                  <a:schemeClr val="tx1"/>
                </a:solidFill>
                <a:latin typeface="Bell MT" panose="02020503060305020303" pitchFamily="18" charset="0"/>
              </a:rPr>
              <a:t>Rice is the world's third most prouced crop, behind sugarcrane and</a:t>
            </a:r>
            <a:r>
              <a:rPr lang="en-US" sz="1200" b="0" baseline="0">
                <a:solidFill>
                  <a:schemeClr val="tx1"/>
                </a:solidFill>
                <a:latin typeface="Bell MT" panose="02020503060305020303" pitchFamily="18" charset="0"/>
              </a:rPr>
              <a:t> corn(maize)</a:t>
            </a:r>
            <a:endParaRPr lang="en-US" sz="1200" b="0">
              <a:solidFill>
                <a:schemeClr val="tx1"/>
              </a:solidFill>
              <a:latin typeface="Bell MT" panose="02020503060305020303" pitchFamily="18" charset="0"/>
            </a:endParaRPr>
          </a:p>
        </xdr:txBody>
      </xdr:sp>
    </xdr:grpSp>
    <xdr:clientData/>
  </xdr:twoCellAnchor>
  <xdr:twoCellAnchor>
    <xdr:from>
      <xdr:col>36</xdr:col>
      <xdr:colOff>533400</xdr:colOff>
      <xdr:row>21</xdr:row>
      <xdr:rowOff>152400</xdr:rowOff>
    </xdr:from>
    <xdr:to>
      <xdr:col>40</xdr:col>
      <xdr:colOff>190500</xdr:colOff>
      <xdr:row>21</xdr:row>
      <xdr:rowOff>152400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26308050" y="3771900"/>
          <a:ext cx="20955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38100</xdr:colOff>
      <xdr:row>22</xdr:row>
      <xdr:rowOff>180975</xdr:rowOff>
    </xdr:from>
    <xdr:to>
      <xdr:col>37</xdr:col>
      <xdr:colOff>104775</xdr:colOff>
      <xdr:row>23</xdr:row>
      <xdr:rowOff>47625</xdr:rowOff>
    </xdr:to>
    <xdr:sp macro="" textlink="">
      <xdr:nvSpPr>
        <xdr:cNvPr id="36" name="Flowchart: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6422350" y="3990975"/>
          <a:ext cx="66675" cy="57150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26</xdr:row>
      <xdr:rowOff>76200</xdr:rowOff>
    </xdr:from>
    <xdr:to>
      <xdr:col>37</xdr:col>
      <xdr:colOff>85725</xdr:colOff>
      <xdr:row>26</xdr:row>
      <xdr:rowOff>133350</xdr:rowOff>
    </xdr:to>
    <xdr:sp macro="" textlink="">
      <xdr:nvSpPr>
        <xdr:cNvPr id="38" name="Flowchart: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6403300" y="4648200"/>
          <a:ext cx="66675" cy="57150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37</xdr:col>
      <xdr:colOff>28575</xdr:colOff>
      <xdr:row>30</xdr:row>
      <xdr:rowOff>57150</xdr:rowOff>
    </xdr:from>
    <xdr:to>
      <xdr:col>37</xdr:col>
      <xdr:colOff>95250</xdr:colOff>
      <xdr:row>30</xdr:row>
      <xdr:rowOff>114300</xdr:rowOff>
    </xdr:to>
    <xdr:sp macro="" textlink="">
      <xdr:nvSpPr>
        <xdr:cNvPr id="39" name="Flowchart: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6412825" y="5391150"/>
          <a:ext cx="66675" cy="57150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42</xdr:col>
      <xdr:colOff>304799</xdr:colOff>
      <xdr:row>19</xdr:row>
      <xdr:rowOff>119061</xdr:rowOff>
    </xdr:from>
    <xdr:to>
      <xdr:col>55</xdr:col>
      <xdr:colOff>38100</xdr:colOff>
      <xdr:row>39</xdr:row>
      <xdr:rowOff>28574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29737049" y="3738561"/>
          <a:ext cx="8315326" cy="3767138"/>
          <a:chOff x="30013274" y="3290886"/>
          <a:chExt cx="8315326" cy="3719513"/>
        </a:xfrm>
      </xdr:grpSpPr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GraphicFramePr/>
        </xdr:nvGraphicFramePr>
        <xdr:xfrm>
          <a:off x="30013274" y="3290886"/>
          <a:ext cx="8315326" cy="37195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34994850" y="3609975"/>
            <a:ext cx="1276350" cy="2952750"/>
          </a:xfrm>
          <a:prstGeom prst="rect">
            <a:avLst/>
          </a:prstGeom>
          <a:solidFill>
            <a:schemeClr val="bg1">
              <a:lumMod val="65000"/>
              <a:alpha val="26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42</xdr:col>
      <xdr:colOff>266699</xdr:colOff>
      <xdr:row>15</xdr:row>
      <xdr:rowOff>19050</xdr:rowOff>
    </xdr:from>
    <xdr:to>
      <xdr:col>54</xdr:col>
      <xdr:colOff>561975</xdr:colOff>
      <xdr:row>20</xdr:row>
      <xdr:rowOff>19050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29698949" y="2876550"/>
          <a:ext cx="8267701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1800" b="1">
              <a:solidFill>
                <a:schemeClr val="tx1"/>
              </a:solidFill>
              <a:latin typeface="Montserrat" pitchFamily="2" charset="0"/>
            </a:rPr>
            <a:t>Today,</a:t>
          </a:r>
          <a:r>
            <a:rPr lang="en-US" sz="1800" b="1" baseline="0">
              <a:solidFill>
                <a:schemeClr val="tx1"/>
              </a:solidFill>
              <a:latin typeface="Montserrat" pitchFamily="2" charset="0"/>
            </a:rPr>
            <a:t> there are six companies with a market capitalization greater than one trillion dollars- down from seven in 2020</a:t>
          </a:r>
          <a:endParaRPr lang="en-US" sz="180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43</xdr:col>
      <xdr:colOff>142875</xdr:colOff>
      <xdr:row>19</xdr:row>
      <xdr:rowOff>19050</xdr:rowOff>
    </xdr:from>
    <xdr:to>
      <xdr:col>48</xdr:col>
      <xdr:colOff>19050</xdr:colOff>
      <xdr:row>20</xdr:row>
      <xdr:rowOff>171450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0184725" y="3638550"/>
          <a:ext cx="3581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Market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Cap(Billions), Jan, 2020 - Jan,2024</a:t>
          </a:r>
          <a:endParaRPr lang="en-US" sz="14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43</xdr:col>
      <xdr:colOff>47625</xdr:colOff>
      <xdr:row>14</xdr:row>
      <xdr:rowOff>142875</xdr:rowOff>
    </xdr:from>
    <xdr:to>
      <xdr:col>54</xdr:col>
      <xdr:colOff>552450</xdr:colOff>
      <xdr:row>14</xdr:row>
      <xdr:rowOff>152400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30089475" y="2809875"/>
          <a:ext cx="7867650" cy="95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14</xdr:row>
      <xdr:rowOff>152400</xdr:rowOff>
    </xdr:from>
    <xdr:to>
      <xdr:col>54</xdr:col>
      <xdr:colOff>571500</xdr:colOff>
      <xdr:row>39</xdr:row>
      <xdr:rowOff>28575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37976175" y="2819400"/>
          <a:ext cx="0" cy="463867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47625</xdr:colOff>
      <xdr:row>39</xdr:row>
      <xdr:rowOff>28575</xdr:rowOff>
    </xdr:from>
    <xdr:to>
      <xdr:col>54</xdr:col>
      <xdr:colOff>571500</xdr:colOff>
      <xdr:row>39</xdr:row>
      <xdr:rowOff>28575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30089475" y="7458075"/>
          <a:ext cx="7886700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14</xdr:row>
      <xdr:rowOff>133350</xdr:rowOff>
    </xdr:from>
    <xdr:to>
      <xdr:col>43</xdr:col>
      <xdr:colOff>19050</xdr:colOff>
      <xdr:row>39</xdr:row>
      <xdr:rowOff>28575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 flipV="1">
          <a:off x="30202717" y="2800350"/>
          <a:ext cx="0" cy="46577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552450</xdr:colOff>
      <xdr:row>19</xdr:row>
      <xdr:rowOff>166687</xdr:rowOff>
    </xdr:from>
    <xdr:to>
      <xdr:col>65</xdr:col>
      <xdr:colOff>542925</xdr:colOff>
      <xdr:row>38</xdr:row>
      <xdr:rowOff>66675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39176325" y="3786187"/>
          <a:ext cx="6019800" cy="3567113"/>
          <a:chOff x="39233475" y="3900487"/>
          <a:chExt cx="6019800" cy="3519488"/>
        </a:xfrm>
      </xdr:grpSpPr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39233475" y="3900487"/>
            <a:ext cx="6019800" cy="3519488"/>
            <a:chOff x="39033450" y="3871912"/>
            <a:chExt cx="6019800" cy="3519488"/>
          </a:xfrm>
        </xdr:grpSpPr>
        <xdr:graphicFrame macro="">
          <xdr:nvGraphicFramePr>
            <xdr:cNvPr id="56" name="Chart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GraphicFramePr/>
          </xdr:nvGraphicFramePr>
          <xdr:xfrm>
            <a:off x="39033450" y="3871912"/>
            <a:ext cx="6019800" cy="35194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73" name="Group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GrpSpPr/>
          </xdr:nvGrpSpPr>
          <xdr:grpSpPr>
            <a:xfrm>
              <a:off x="41550564" y="3914775"/>
              <a:ext cx="1186211" cy="2235975"/>
              <a:chOff x="41550564" y="3914775"/>
              <a:chExt cx="1186211" cy="2235975"/>
            </a:xfrm>
          </xdr:grpSpPr>
          <xdr:pic>
            <xdr:nvPicPr>
              <xdr:cNvPr id="60" name="Picture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2039050" y="5476659"/>
                <a:ext cx="697725" cy="674091"/>
              </a:xfrm>
              <a:prstGeom prst="rect">
                <a:avLst/>
              </a:prstGeom>
            </xdr:spPr>
          </xdr:pic>
          <xdr:pic>
            <xdr:nvPicPr>
              <xdr:cNvPr id="62" name="Picture 61">
                <a:extLst>
                  <a:ext uri="{FF2B5EF4-FFF2-40B4-BE49-F238E27FC236}">
                    <a16:creationId xmlns:a16="http://schemas.microsoft.com/office/drawing/2014/main" id="{00000000-0008-0000-0000-00003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1550564" y="4448175"/>
                <a:ext cx="1186211" cy="328575"/>
              </a:xfrm>
              <a:prstGeom prst="rect">
                <a:avLst/>
              </a:prstGeom>
            </xdr:spPr>
          </xdr:pic>
          <xdr:pic>
            <xdr:nvPicPr>
              <xdr:cNvPr id="66" name="Picture 65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1805151" y="3914775"/>
                <a:ext cx="931624" cy="590476"/>
              </a:xfrm>
              <a:prstGeom prst="rect">
                <a:avLst/>
              </a:prstGeom>
            </xdr:spPr>
          </xdr:pic>
          <xdr:pic>
            <xdr:nvPicPr>
              <xdr:cNvPr id="68" name="Picture 67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1975793" y="4800600"/>
                <a:ext cx="760982" cy="435675"/>
              </a:xfrm>
              <a:prstGeom prst="rect">
                <a:avLst/>
              </a:prstGeom>
            </xdr:spPr>
          </xdr:pic>
          <xdr:pic>
            <xdr:nvPicPr>
              <xdr:cNvPr id="70" name="Picture 69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1569850" y="4876575"/>
                <a:ext cx="1166925" cy="1166925"/>
              </a:xfrm>
              <a:prstGeom prst="rect">
                <a:avLst/>
              </a:prstGeom>
            </xdr:spPr>
          </xdr:pic>
        </xdr:grpSp>
        <xdr:grpSp>
          <xdr:nvGrpSpPr>
            <xdr:cNvPr id="74" name="Group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GrpSpPr/>
          </xdr:nvGrpSpPr>
          <xdr:grpSpPr>
            <a:xfrm>
              <a:off x="42700576" y="5610225"/>
              <a:ext cx="1236000" cy="1478699"/>
              <a:chOff x="42529126" y="5657850"/>
              <a:chExt cx="1236000" cy="1478699"/>
            </a:xfrm>
          </xdr:grpSpPr>
          <xdr:pic>
            <xdr:nvPicPr>
              <xdr:cNvPr id="58" name="Picture 57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2529126" y="5657850"/>
                <a:ext cx="819150" cy="1219200"/>
              </a:xfrm>
              <a:prstGeom prst="rect">
                <a:avLst/>
              </a:prstGeom>
            </xdr:spPr>
          </xdr:pic>
          <xdr:pic>
            <xdr:nvPicPr>
              <xdr:cNvPr id="64" name="Picture 63">
                <a:extLst>
                  <a:ext uri="{FF2B5EF4-FFF2-40B4-BE49-F238E27FC236}">
                    <a16:creationId xmlns:a16="http://schemas.microsoft.com/office/drawing/2014/main" id="{00000000-0008-0000-0000-00004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2681526" y="6921355"/>
                <a:ext cx="569174" cy="215194"/>
              </a:xfrm>
              <a:prstGeom prst="rect">
                <a:avLst/>
              </a:prstGeom>
            </xdr:spPr>
          </xdr:pic>
          <xdr:pic>
            <xdr:nvPicPr>
              <xdr:cNvPr id="72" name="Picture 71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2681526" y="6339159"/>
                <a:ext cx="1083600" cy="606816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1786175" y="3905250"/>
            <a:ext cx="3162300" cy="581025"/>
          </a:xfrm>
          <a:prstGeom prst="rect">
            <a:avLst/>
          </a:prstGeom>
          <a:noFill/>
          <a:ln w="19050"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56</xdr:col>
      <xdr:colOff>28574</xdr:colOff>
      <xdr:row>14</xdr:row>
      <xdr:rowOff>95250</xdr:rowOff>
    </xdr:from>
    <xdr:to>
      <xdr:col>69</xdr:col>
      <xdr:colOff>561974</xdr:colOff>
      <xdr:row>17</xdr:row>
      <xdr:rowOff>28575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38652449" y="2762250"/>
          <a:ext cx="90011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2400" b="1">
              <a:solidFill>
                <a:schemeClr val="tx1"/>
              </a:solidFill>
              <a:latin typeface="Montserrat" pitchFamily="2" charset="0"/>
            </a:rPr>
            <a:t>Tesla's</a:t>
          </a:r>
          <a:r>
            <a:rPr lang="en-US" sz="2400" b="1" baseline="0">
              <a:solidFill>
                <a:schemeClr val="tx1"/>
              </a:solidFill>
              <a:latin typeface="Montserrat" pitchFamily="2" charset="0"/>
            </a:rPr>
            <a:t> profit margins are simply unrivaled</a:t>
          </a:r>
          <a:endParaRPr lang="en-US" sz="240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57</xdr:col>
      <xdr:colOff>9525</xdr:colOff>
      <xdr:row>17</xdr:row>
      <xdr:rowOff>95250</xdr:rowOff>
    </xdr:from>
    <xdr:to>
      <xdr:col>61</xdr:col>
      <xdr:colOff>323850</xdr:colOff>
      <xdr:row>19</xdr:row>
      <xdr:rowOff>57150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39243000" y="3333750"/>
          <a:ext cx="32956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Net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profit per Vehicle (USD), Q3 2023</a:t>
          </a:r>
          <a:endParaRPr lang="en-US" sz="14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66</xdr:col>
      <xdr:colOff>133350</xdr:colOff>
      <xdr:row>17</xdr:row>
      <xdr:rowOff>123825</xdr:rowOff>
    </xdr:from>
    <xdr:to>
      <xdr:col>69</xdr:col>
      <xdr:colOff>238125</xdr:colOff>
      <xdr:row>19</xdr:row>
      <xdr:rowOff>85725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45396150" y="3362325"/>
          <a:ext cx="19335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Supporting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Details</a:t>
          </a:r>
          <a:endParaRPr lang="en-US" sz="1400" b="0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66</xdr:col>
      <xdr:colOff>409575</xdr:colOff>
      <xdr:row>20</xdr:row>
      <xdr:rowOff>19050</xdr:rowOff>
    </xdr:from>
    <xdr:to>
      <xdr:col>71</xdr:col>
      <xdr:colOff>295275</xdr:colOff>
      <xdr:row>25</xdr:row>
      <xdr:rowOff>152400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45672375" y="3829050"/>
          <a:ext cx="2933700" cy="1085850"/>
          <a:chOff x="45672375" y="3829050"/>
          <a:chExt cx="2933700" cy="1085850"/>
        </a:xfrm>
      </xdr:grpSpPr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 txBox="1"/>
        </xdr:nvSpPr>
        <xdr:spPr>
          <a:xfrm>
            <a:off x="45767625" y="3829050"/>
            <a:ext cx="2838450" cy="1085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chemeClr val="tx1"/>
                </a:solidFill>
                <a:latin typeface="Bell MT" panose="02020503060305020303" pitchFamily="18" charset="0"/>
              </a:rPr>
              <a:t>Tesla's</a:t>
            </a:r>
            <a:r>
              <a:rPr lang="en-US" sz="1400" b="1" baseline="0">
                <a:solidFill>
                  <a:schemeClr val="tx1"/>
                </a:solidFill>
                <a:latin typeface="Bell MT" panose="02020503060305020303" pitchFamily="18" charset="0"/>
              </a:rPr>
              <a:t> </a:t>
            </a:r>
            <a:r>
              <a:rPr lang="en-US" sz="1400" b="0" baseline="0">
                <a:solidFill>
                  <a:schemeClr val="tx1"/>
                </a:solidFill>
                <a:latin typeface="Bell MT" panose="02020503060305020303" pitchFamily="18" charset="0"/>
              </a:rPr>
              <a:t>recent price cuts are an attemp to defend its market share from competitors, many of which are strugglingwith EV profitablility</a:t>
            </a:r>
            <a:endParaRPr lang="en-US" sz="1400" b="1">
              <a:solidFill>
                <a:schemeClr val="tx1"/>
              </a:solidFill>
              <a:latin typeface="Bell MT" panose="02020503060305020303" pitchFamily="18" charset="0"/>
            </a:endParaRPr>
          </a:p>
        </xdr:txBody>
      </xdr:sp>
      <xdr:sp macro="" textlink="">
        <xdr:nvSpPr>
          <xdr:cNvPr id="85" name="Flowchart: Connector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/>
        </xdr:nvSpPr>
        <xdr:spPr>
          <a:xfrm>
            <a:off x="45672375" y="3933825"/>
            <a:ext cx="66675" cy="57150"/>
          </a:xfrm>
          <a:prstGeom prst="flowChartConnector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66</xdr:col>
      <xdr:colOff>409575</xdr:colOff>
      <xdr:row>25</xdr:row>
      <xdr:rowOff>142875</xdr:rowOff>
    </xdr:from>
    <xdr:to>
      <xdr:col>71</xdr:col>
      <xdr:colOff>314325</xdr:colOff>
      <xdr:row>31</xdr:row>
      <xdr:rowOff>85725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45672375" y="4905375"/>
          <a:ext cx="2952750" cy="1133475"/>
          <a:chOff x="45491400" y="4943475"/>
          <a:chExt cx="2952750" cy="1085850"/>
        </a:xfrm>
      </xdr:grpSpPr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>
            <a:off x="45605700" y="4943475"/>
            <a:ext cx="2838450" cy="1085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0">
                <a:solidFill>
                  <a:schemeClr val="tx1"/>
                </a:solidFill>
                <a:latin typeface="Bell MT" panose="02020503060305020303" pitchFamily="18" charset="0"/>
              </a:rPr>
              <a:t>Chinese</a:t>
            </a:r>
            <a:r>
              <a:rPr lang="en-US" sz="1400" b="0" baseline="0">
                <a:solidFill>
                  <a:schemeClr val="tx1"/>
                </a:solidFill>
                <a:latin typeface="Bell MT" panose="02020503060305020303" pitchFamily="18" charset="0"/>
              </a:rPr>
              <a:t> V stratups have suffered heavy losses in recent quarters. Both </a:t>
            </a:r>
            <a:r>
              <a:rPr lang="en-US" sz="1400" b="1" baseline="0">
                <a:solidFill>
                  <a:schemeClr val="tx1"/>
                </a:solidFill>
                <a:latin typeface="Bell MT" panose="02020503060305020303" pitchFamily="18" charset="0"/>
              </a:rPr>
              <a:t>Xpeng </a:t>
            </a:r>
            <a:r>
              <a:rPr lang="en-US" sz="1400" b="0" baseline="0">
                <a:solidFill>
                  <a:schemeClr val="tx1"/>
                </a:solidFill>
                <a:latin typeface="Bell MT" panose="02020503060305020303" pitchFamily="18" charset="0"/>
              </a:rPr>
              <a:t>and </a:t>
            </a:r>
            <a:r>
              <a:rPr lang="en-US" sz="1400" b="1" baseline="0">
                <a:solidFill>
                  <a:schemeClr val="tx1"/>
                </a:solidFill>
                <a:latin typeface="Bell MT" panose="02020503060305020303" pitchFamily="18" charset="0"/>
              </a:rPr>
              <a:t>Nio </a:t>
            </a:r>
            <a:r>
              <a:rPr lang="en-US" sz="1400" b="0" baseline="0">
                <a:solidFill>
                  <a:schemeClr val="tx1"/>
                </a:solidFill>
                <a:latin typeface="Bell MT" panose="02020503060305020303" pitchFamily="18" charset="0"/>
              </a:rPr>
              <a:t>have pointed ongoing supply chain issues and strict COVID-19 lockdowns.</a:t>
            </a:r>
            <a:endParaRPr lang="en-US" sz="1400" b="0">
              <a:solidFill>
                <a:schemeClr val="tx1"/>
              </a:solidFill>
              <a:latin typeface="Bell MT" panose="02020503060305020303" pitchFamily="18" charset="0"/>
            </a:endParaRPr>
          </a:p>
        </xdr:txBody>
      </xdr:sp>
      <xdr:sp macro="" textlink="">
        <xdr:nvSpPr>
          <xdr:cNvPr id="86" name="Flowchart: Connector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45491400" y="5038725"/>
            <a:ext cx="66675" cy="57150"/>
          </a:xfrm>
          <a:prstGeom prst="flowChartConnector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57</xdr:col>
      <xdr:colOff>47625</xdr:colOff>
      <xdr:row>19</xdr:row>
      <xdr:rowOff>28575</xdr:rowOff>
    </xdr:from>
    <xdr:to>
      <xdr:col>65</xdr:col>
      <xdr:colOff>419100</xdr:colOff>
      <xdr:row>19</xdr:row>
      <xdr:rowOff>28575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39281100" y="3648075"/>
          <a:ext cx="57912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266700</xdr:colOff>
      <xdr:row>19</xdr:row>
      <xdr:rowOff>19050</xdr:rowOff>
    </xdr:from>
    <xdr:to>
      <xdr:col>71</xdr:col>
      <xdr:colOff>28575</xdr:colOff>
      <xdr:row>19</xdr:row>
      <xdr:rowOff>19050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45529500" y="3638550"/>
          <a:ext cx="28098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47625</xdr:colOff>
      <xdr:row>22</xdr:row>
      <xdr:rowOff>133349</xdr:rowOff>
    </xdr:from>
    <xdr:to>
      <xdr:col>59</xdr:col>
      <xdr:colOff>657225</xdr:colOff>
      <xdr:row>27</xdr:row>
      <xdr:rowOff>28574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39281100" y="4324349"/>
          <a:ext cx="2009775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Tesla's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rofit margins are </a:t>
          </a:r>
          <a:r>
            <a:rPr lang="en-US" sz="1400" b="1" baseline="0">
              <a:solidFill>
                <a:schemeClr val="tx1"/>
              </a:solidFill>
              <a:latin typeface="Bell MT" panose="02020503060305020303" pitchFamily="18" charset="0"/>
            </a:rPr>
            <a:t>nearly 4.5x 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the closet competition</a:t>
          </a:r>
          <a:endParaRPr lang="en-US" sz="1400" b="1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59</xdr:col>
      <xdr:colOff>552450</xdr:colOff>
      <xdr:row>21</xdr:row>
      <xdr:rowOff>161925</xdr:rowOff>
    </xdr:from>
    <xdr:to>
      <xdr:col>60</xdr:col>
      <xdr:colOff>76200</xdr:colOff>
      <xdr:row>23</xdr:row>
      <xdr:rowOff>142875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41186100" y="4162425"/>
          <a:ext cx="495300" cy="361950"/>
        </a:xfrm>
        <a:prstGeom prst="straightConnector1">
          <a:avLst/>
        </a:prstGeom>
        <a:ln w="381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21165</xdr:colOff>
      <xdr:row>17</xdr:row>
      <xdr:rowOff>120651</xdr:rowOff>
    </xdr:from>
    <xdr:to>
      <xdr:col>87</xdr:col>
      <xdr:colOff>61382</xdr:colOff>
      <xdr:row>40</xdr:row>
      <xdr:rowOff>131232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pSpPr/>
      </xdr:nvGrpSpPr>
      <xdr:grpSpPr>
        <a:xfrm>
          <a:off x="50160765" y="3359151"/>
          <a:ext cx="9498542" cy="4439706"/>
          <a:chOff x="50715331" y="3666068"/>
          <a:chExt cx="9544051" cy="4392081"/>
        </a:xfrm>
      </xdr:grpSpPr>
      <xdr:graphicFrame macro="">
        <xdr:nvGraphicFramePr>
          <xdr:cNvPr id="97" name="Chart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GraphicFramePr/>
        </xdr:nvGraphicFramePr>
        <xdr:xfrm>
          <a:off x="50715331" y="3666068"/>
          <a:ext cx="8995835" cy="35729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50984150" y="6890808"/>
            <a:ext cx="9275232" cy="669925"/>
            <a:chOff x="50835984" y="7017808"/>
            <a:chExt cx="9275232" cy="669925"/>
          </a:xfrm>
        </xdr:grpSpPr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50835984" y="7028391"/>
              <a:ext cx="1181100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Outdoor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Activities</a:t>
              </a:r>
              <a:endParaRPr lang="en-US" sz="14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51860753" y="7028391"/>
              <a:ext cx="1181100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Transport</a:t>
              </a:r>
            </a:p>
          </xdr:txBody>
        </xdr:sp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53044272" y="7028391"/>
              <a:ext cx="1181100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Work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&amp; Study</a:t>
              </a:r>
              <a:endParaRPr lang="en-US" sz="14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54132541" y="7028391"/>
              <a:ext cx="1181100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Daily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Necessity</a:t>
              </a:r>
              <a:endParaRPr lang="en-US" sz="14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55146726" y="7028391"/>
              <a:ext cx="1181100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>
                  <a:solidFill>
                    <a:schemeClr val="tx1"/>
                  </a:solidFill>
                  <a:latin typeface="Bell MT" panose="02020503060305020303" pitchFamily="18" charset="0"/>
                </a:rPr>
                <a:t>Indoor</a:t>
              </a:r>
              <a:r>
                <a:rPr lang="en-US" sz="16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Activities</a:t>
              </a:r>
              <a:endParaRPr lang="en-US" sz="16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56150329" y="7017808"/>
              <a:ext cx="1488016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Indoor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Entertainment</a:t>
              </a:r>
              <a:endParaRPr lang="en-US" sz="14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57418514" y="7038974"/>
              <a:ext cx="1488016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Digital</a:t>
              </a:r>
              <a:r>
                <a:rPr lang="en-US" sz="14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Entertainment</a:t>
              </a:r>
              <a:endParaRPr lang="en-US" sz="14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8623200" y="7028391"/>
              <a:ext cx="1488016" cy="648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>
                  <a:solidFill>
                    <a:schemeClr val="tx1"/>
                  </a:solidFill>
                  <a:latin typeface="Bell MT" panose="02020503060305020303" pitchFamily="18" charset="0"/>
                </a:rPr>
                <a:t>Others</a:t>
              </a:r>
            </a:p>
          </xdr:txBody>
        </xdr:sp>
      </xdr:grpSp>
      <xdr:grpSp>
        <xdr:nvGrpSpPr>
          <xdr:cNvPr id="125" name="Group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GrpSpPr/>
        </xdr:nvGrpSpPr>
        <xdr:grpSpPr>
          <a:xfrm>
            <a:off x="51106917" y="7352733"/>
            <a:ext cx="8404983" cy="705416"/>
            <a:chOff x="51106917" y="7352733"/>
            <a:chExt cx="8404983" cy="705416"/>
          </a:xfrm>
        </xdr:grpSpPr>
        <xdr:pic>
          <xdr:nvPicPr>
            <xdr:cNvPr id="108" name="Graphic 107" descr="Hike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51106917" y="7380816"/>
              <a:ext cx="677333" cy="677333"/>
            </a:xfrm>
            <a:prstGeom prst="rect">
              <a:avLst/>
            </a:prstGeom>
          </xdr:spPr>
        </xdr:pic>
        <xdr:pic>
          <xdr:nvPicPr>
            <xdr:cNvPr id="110" name="Graphic 109" descr="Train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52188250" y="7352733"/>
              <a:ext cx="643750" cy="643750"/>
            </a:xfrm>
            <a:prstGeom prst="rect">
              <a:avLst/>
            </a:prstGeom>
          </xdr:spPr>
        </xdr:pic>
        <xdr:pic>
          <xdr:nvPicPr>
            <xdr:cNvPr id="112" name="Graphic 111" descr="Briefcase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1"/>
                </a:ext>
              </a:extLst>
            </a:blip>
            <a:stretch>
              <a:fillRect/>
            </a:stretch>
          </xdr:blipFill>
          <xdr:spPr>
            <a:xfrm>
              <a:off x="53375418" y="7408333"/>
              <a:ext cx="537286" cy="547650"/>
            </a:xfrm>
            <a:prstGeom prst="rect">
              <a:avLst/>
            </a:prstGeom>
          </xdr:spPr>
        </xdr:pic>
        <xdr:pic>
          <xdr:nvPicPr>
            <xdr:cNvPr id="114" name="Graphic 113" descr="Person eating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3"/>
                </a:ext>
              </a:extLst>
            </a:blip>
            <a:stretch>
              <a:fillRect/>
            </a:stretch>
          </xdr:blipFill>
          <xdr:spPr>
            <a:xfrm>
              <a:off x="54456751" y="7387166"/>
              <a:ext cx="602399" cy="602399"/>
            </a:xfrm>
            <a:prstGeom prst="rect">
              <a:avLst/>
            </a:prstGeom>
          </xdr:spPr>
        </xdr:pic>
        <xdr:pic>
          <xdr:nvPicPr>
            <xdr:cNvPr id="116" name="Graphic 115" descr="Gymnast Rings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55485168" y="7440085"/>
              <a:ext cx="508983" cy="561898"/>
            </a:xfrm>
            <a:prstGeom prst="rect">
              <a:avLst/>
            </a:prstGeom>
          </xdr:spPr>
        </xdr:pic>
        <xdr:pic>
          <xdr:nvPicPr>
            <xdr:cNvPr id="120" name="Graphic 119" descr="Game controller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7"/>
                </a:ext>
              </a:extLst>
            </a:blip>
            <a:stretch>
              <a:fillRect/>
            </a:stretch>
          </xdr:blipFill>
          <xdr:spPr>
            <a:xfrm>
              <a:off x="57796000" y="7413400"/>
              <a:ext cx="581666" cy="581666"/>
            </a:xfrm>
            <a:prstGeom prst="rect">
              <a:avLst/>
            </a:prstGeom>
          </xdr:spPr>
        </xdr:pic>
        <xdr:pic>
          <xdr:nvPicPr>
            <xdr:cNvPr id="122" name="Graphic 121" descr="Chess pieces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9"/>
                </a:ext>
              </a:extLst>
            </a:blip>
            <a:stretch>
              <a:fillRect/>
            </a:stretch>
          </xdr:blipFill>
          <xdr:spPr>
            <a:xfrm>
              <a:off x="56464334" y="7355416"/>
              <a:ext cx="599149" cy="599149"/>
            </a:xfrm>
            <a:prstGeom prst="rect">
              <a:avLst/>
            </a:prstGeom>
          </xdr:spPr>
        </xdr:pic>
        <xdr:pic>
          <xdr:nvPicPr>
            <xdr:cNvPr id="124" name="Graphic 123" descr="Arrow Rotate right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1"/>
                </a:ext>
              </a:extLst>
            </a:blip>
            <a:stretch>
              <a:fillRect/>
            </a:stretch>
          </xdr:blipFill>
          <xdr:spPr>
            <a:xfrm>
              <a:off x="58858001" y="7397750"/>
              <a:ext cx="653899" cy="65389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82</xdr:col>
      <xdr:colOff>349250</xdr:colOff>
      <xdr:row>25</xdr:row>
      <xdr:rowOff>95250</xdr:rowOff>
    </xdr:from>
    <xdr:to>
      <xdr:col>82</xdr:col>
      <xdr:colOff>349250</xdr:colOff>
      <xdr:row>33</xdr:row>
      <xdr:rowOff>105833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/>
      </xdr:nvCxnSpPr>
      <xdr:spPr>
        <a:xfrm flipV="1">
          <a:off x="57181750" y="4667250"/>
          <a:ext cx="0" cy="1534583"/>
        </a:xfrm>
        <a:prstGeom prst="straightConnector1">
          <a:avLst/>
        </a:prstGeom>
        <a:ln w="28575">
          <a:solidFill>
            <a:srgbClr val="00B05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402163</xdr:colOff>
      <xdr:row>22</xdr:row>
      <xdr:rowOff>148167</xdr:rowOff>
    </xdr:from>
    <xdr:to>
      <xdr:col>83</xdr:col>
      <xdr:colOff>179916</xdr:colOff>
      <xdr:row>26</xdr:row>
      <xdr:rowOff>155576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006996" y="4148667"/>
          <a:ext cx="1619253" cy="769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Digital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Entetainment has increase </a:t>
          </a:r>
          <a:r>
            <a:rPr lang="en-US" sz="1400" b="1" baseline="0">
              <a:solidFill>
                <a:schemeClr val="tx1"/>
              </a:solidFill>
              <a:latin typeface="Bell MT" panose="02020503060305020303" pitchFamily="18" charset="0"/>
            </a:rPr>
            <a:t>47%</a:t>
          </a:r>
          <a:endParaRPr lang="en-US" sz="1400" b="1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74</xdr:col>
      <xdr:colOff>205312</xdr:colOff>
      <xdr:row>20</xdr:row>
      <xdr:rowOff>4234</xdr:rowOff>
    </xdr:from>
    <xdr:to>
      <xdr:col>76</xdr:col>
      <xdr:colOff>635000</xdr:colOff>
      <xdr:row>22</xdr:row>
      <xdr:rowOff>31751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0603145" y="3623734"/>
          <a:ext cx="3033188" cy="408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/>
              </a:solidFill>
              <a:latin typeface="Bell MT" panose="02020503060305020303" pitchFamily="18" charset="0"/>
            </a:rPr>
            <a:t>Hours spend</a:t>
          </a:r>
          <a:r>
            <a:rPr lang="en-US" sz="1400" b="0" baseline="0">
              <a:solidFill>
                <a:schemeClr val="tx1"/>
              </a:solidFill>
              <a:latin typeface="Bell MT" panose="02020503060305020303" pitchFamily="18" charset="0"/>
            </a:rPr>
            <a:t> per day by activity</a:t>
          </a:r>
          <a:endParaRPr lang="en-US" sz="1400" b="1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74</xdr:col>
      <xdr:colOff>264584</xdr:colOff>
      <xdr:row>41</xdr:row>
      <xdr:rowOff>177800</xdr:rowOff>
    </xdr:from>
    <xdr:to>
      <xdr:col>86</xdr:col>
      <xdr:colOff>8467</xdr:colOff>
      <xdr:row>43</xdr:row>
      <xdr:rowOff>156633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GrpSpPr/>
      </xdr:nvGrpSpPr>
      <xdr:grpSpPr>
        <a:xfrm>
          <a:off x="50404184" y="8035925"/>
          <a:ext cx="8592608" cy="359833"/>
          <a:chOff x="50662417" y="7797800"/>
          <a:chExt cx="8633883" cy="359833"/>
        </a:xfrm>
      </xdr:grpSpPr>
      <xdr:sp macro="" textlink="">
        <xdr:nvSpPr>
          <xdr:cNvPr id="151" name="Rectangle: Rounded Corners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50662417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2" name="Rectangle: Rounded Corners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51773365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3" name="Rectangle: Rounded Corners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52884313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4" name="Rectangle: Rounded Corners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53995261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5" name="Rectangle: Rounded Corners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55106209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6" name="Rectangle: Rounded Corners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56217157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7" name="Rectangle: Rounded Corners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57328105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8" name="Rectangle: Rounded Corners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58439050" y="7797800"/>
            <a:ext cx="857250" cy="359833"/>
          </a:xfrm>
          <a:prstGeom prst="roundRect">
            <a:avLst>
              <a:gd name="adj" fmla="val 50000"/>
            </a:avLst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74</xdr:col>
      <xdr:colOff>359832</xdr:colOff>
      <xdr:row>42</xdr:row>
      <xdr:rowOff>4235</xdr:rowOff>
    </xdr:from>
    <xdr:to>
      <xdr:col>75</xdr:col>
      <xdr:colOff>518583</xdr:colOff>
      <xdr:row>43</xdr:row>
      <xdr:rowOff>169332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0757665" y="7814735"/>
          <a:ext cx="772585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Arial Rounded MT Bold" panose="020F0704030504030204" pitchFamily="34" charset="0"/>
            </a:rPr>
            <a:t>-53%</a:t>
          </a:r>
        </a:p>
      </xdr:txBody>
    </xdr:sp>
    <xdr:clientData/>
  </xdr:twoCellAnchor>
  <xdr:twoCellAnchor>
    <xdr:from>
      <xdr:col>75</xdr:col>
      <xdr:colOff>819149</xdr:colOff>
      <xdr:row>42</xdr:row>
      <xdr:rowOff>8468</xdr:rowOff>
    </xdr:from>
    <xdr:to>
      <xdr:col>75</xdr:col>
      <xdr:colOff>1576917</xdr:colOff>
      <xdr:row>43</xdr:row>
      <xdr:rowOff>173565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1830816" y="7818968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Arial Rounded MT Bold" panose="020F0704030504030204" pitchFamily="34" charset="0"/>
            </a:rPr>
            <a:t>-46%</a:t>
          </a:r>
        </a:p>
      </xdr:txBody>
    </xdr:sp>
    <xdr:clientData/>
  </xdr:twoCellAnchor>
  <xdr:twoCellAnchor>
    <xdr:from>
      <xdr:col>75</xdr:col>
      <xdr:colOff>1955799</xdr:colOff>
      <xdr:row>42</xdr:row>
      <xdr:rowOff>2118</xdr:rowOff>
    </xdr:from>
    <xdr:to>
      <xdr:col>76</xdr:col>
      <xdr:colOff>723901</xdr:colOff>
      <xdr:row>43</xdr:row>
      <xdr:rowOff>167215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2967466" y="7812618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Arial Rounded MT Bold" panose="020F0704030504030204" pitchFamily="34" charset="0"/>
            </a:rPr>
            <a:t>-23%</a:t>
          </a:r>
        </a:p>
      </xdr:txBody>
    </xdr:sp>
    <xdr:clientData/>
  </xdr:twoCellAnchor>
  <xdr:twoCellAnchor>
    <xdr:from>
      <xdr:col>77</xdr:col>
      <xdr:colOff>383116</xdr:colOff>
      <xdr:row>42</xdr:row>
      <xdr:rowOff>6351</xdr:rowOff>
    </xdr:from>
    <xdr:to>
      <xdr:col>78</xdr:col>
      <xdr:colOff>527050</xdr:colOff>
      <xdr:row>43</xdr:row>
      <xdr:rowOff>171448</xdr:rowOff>
    </xdr:to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4146449" y="7816851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11%</a:t>
          </a:r>
        </a:p>
      </xdr:txBody>
    </xdr:sp>
    <xdr:clientData/>
  </xdr:twoCellAnchor>
  <xdr:twoCellAnchor>
    <xdr:from>
      <xdr:col>79</xdr:col>
      <xdr:colOff>239182</xdr:colOff>
      <xdr:row>42</xdr:row>
      <xdr:rowOff>10584</xdr:rowOff>
    </xdr:from>
    <xdr:to>
      <xdr:col>80</xdr:col>
      <xdr:colOff>383117</xdr:colOff>
      <xdr:row>43</xdr:row>
      <xdr:rowOff>175681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5230182" y="7821084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22%</a:t>
          </a:r>
        </a:p>
      </xdr:txBody>
    </xdr:sp>
    <xdr:clientData/>
  </xdr:twoCellAnchor>
  <xdr:twoCellAnchor>
    <xdr:from>
      <xdr:col>81</xdr:col>
      <xdr:colOff>158748</xdr:colOff>
      <xdr:row>42</xdr:row>
      <xdr:rowOff>14817</xdr:rowOff>
    </xdr:from>
    <xdr:to>
      <xdr:col>82</xdr:col>
      <xdr:colOff>302683</xdr:colOff>
      <xdr:row>43</xdr:row>
      <xdr:rowOff>179914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377415" y="7825317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31%</a:t>
          </a:r>
        </a:p>
      </xdr:txBody>
    </xdr:sp>
    <xdr:clientData/>
  </xdr:twoCellAnchor>
  <xdr:twoCellAnchor>
    <xdr:from>
      <xdr:col>83</xdr:col>
      <xdr:colOff>57149</xdr:colOff>
      <xdr:row>41</xdr:row>
      <xdr:rowOff>177800</xdr:rowOff>
    </xdr:from>
    <xdr:to>
      <xdr:col>84</xdr:col>
      <xdr:colOff>201083</xdr:colOff>
      <xdr:row>43</xdr:row>
      <xdr:rowOff>152397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7503482" y="7797800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Arial Rounded MT Bold" panose="020F0704030504030204" pitchFamily="34" charset="0"/>
            </a:rPr>
            <a:t>47%</a:t>
          </a:r>
        </a:p>
      </xdr:txBody>
    </xdr:sp>
    <xdr:clientData/>
  </xdr:twoCellAnchor>
  <xdr:twoCellAnchor>
    <xdr:from>
      <xdr:col>84</xdr:col>
      <xdr:colOff>501648</xdr:colOff>
      <xdr:row>42</xdr:row>
      <xdr:rowOff>8467</xdr:rowOff>
    </xdr:from>
    <xdr:to>
      <xdr:col>86</xdr:col>
      <xdr:colOff>31750</xdr:colOff>
      <xdr:row>43</xdr:row>
      <xdr:rowOff>173564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8561815" y="7818967"/>
          <a:ext cx="757768" cy="355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23%</a:t>
          </a:r>
        </a:p>
      </xdr:txBody>
    </xdr:sp>
    <xdr:clientData/>
  </xdr:twoCellAnchor>
  <xdr:twoCellAnchor>
    <xdr:from>
      <xdr:col>74</xdr:col>
      <xdr:colOff>220129</xdr:colOff>
      <xdr:row>44</xdr:row>
      <xdr:rowOff>61383</xdr:rowOff>
    </xdr:from>
    <xdr:to>
      <xdr:col>76</xdr:col>
      <xdr:colOff>497417</xdr:colOff>
      <xdr:row>46</xdr:row>
      <xdr:rowOff>88900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0617962" y="8252883"/>
          <a:ext cx="2880788" cy="408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  <a:latin typeface="Bell MT" panose="02020503060305020303" pitchFamily="18" charset="0"/>
            </a:rPr>
            <a:t>Change  the time (Now/Pre</a:t>
          </a:r>
          <a:r>
            <a:rPr lang="en-US" sz="1400" b="1" baseline="0">
              <a:solidFill>
                <a:schemeClr val="tx1"/>
              </a:solidFill>
              <a:latin typeface="Bell MT" panose="02020503060305020303" pitchFamily="18" charset="0"/>
            </a:rPr>
            <a:t> in %)</a:t>
          </a:r>
          <a:endParaRPr lang="en-US" sz="1400" b="1">
            <a:solidFill>
              <a:schemeClr val="tx1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76</xdr:col>
      <xdr:colOff>423331</xdr:colOff>
      <xdr:row>44</xdr:row>
      <xdr:rowOff>179916</xdr:rowOff>
    </xdr:from>
    <xdr:to>
      <xdr:col>86</xdr:col>
      <xdr:colOff>21166</xdr:colOff>
      <xdr:row>45</xdr:row>
      <xdr:rowOff>84667</xdr:rowOff>
    </xdr:to>
    <xdr:sp macro="" textlink="">
      <xdr:nvSpPr>
        <xdr:cNvPr id="171" name="Rectangle: Rounded Corners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3424664" y="8371416"/>
          <a:ext cx="5884335" cy="95251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bg1">
                <a:lumMod val="50000"/>
              </a:schemeClr>
            </a:gs>
            <a:gs pos="61000">
              <a:schemeClr val="accent6">
                <a:lumMod val="40000"/>
                <a:lumOff val="60000"/>
              </a:schemeClr>
            </a:gs>
            <a:gs pos="25000">
              <a:schemeClr val="bg1">
                <a:lumMod val="85000"/>
              </a:schemeClr>
            </a:gs>
            <a:gs pos="92000">
              <a:schemeClr val="accent6">
                <a:lumMod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340781</xdr:colOff>
      <xdr:row>15</xdr:row>
      <xdr:rowOff>84666</xdr:rowOff>
    </xdr:from>
    <xdr:to>
      <xdr:col>86</xdr:col>
      <xdr:colOff>201083</xdr:colOff>
      <xdr:row>18</xdr:row>
      <xdr:rowOff>17991</xdr:rowOff>
    </xdr:to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0124781" y="2942166"/>
          <a:ext cx="936413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2000" b="0">
              <a:solidFill>
                <a:schemeClr val="tx1"/>
              </a:solidFill>
              <a:latin typeface="Montserrat" pitchFamily="2" charset="0"/>
            </a:rPr>
            <a:t>Customers</a:t>
          </a:r>
          <a:r>
            <a:rPr lang="en-US" sz="2000" b="0" baseline="0">
              <a:solidFill>
                <a:schemeClr val="tx1"/>
              </a:solidFill>
              <a:latin typeface="Montserrat" pitchFamily="2" charset="0"/>
            </a:rPr>
            <a:t> in isolation </a:t>
          </a:r>
          <a:r>
            <a:rPr lang="en-US" sz="2000" b="1" baseline="0">
              <a:solidFill>
                <a:schemeClr val="tx1"/>
              </a:solidFill>
              <a:latin typeface="Montserrat" pitchFamily="2" charset="0"/>
            </a:rPr>
            <a:t>spend their time </a:t>
          </a:r>
          <a:r>
            <a:rPr lang="en-US" sz="2000" b="0" baseline="0">
              <a:solidFill>
                <a:schemeClr val="tx1"/>
              </a:solidFill>
              <a:latin typeface="Montserrat" pitchFamily="2" charset="0"/>
            </a:rPr>
            <a:t>very differently</a:t>
          </a:r>
          <a:endParaRPr lang="en-US" sz="2000" b="0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88</xdr:col>
      <xdr:colOff>432856</xdr:colOff>
      <xdr:row>15</xdr:row>
      <xdr:rowOff>141816</xdr:rowOff>
    </xdr:from>
    <xdr:to>
      <xdr:col>96</xdr:col>
      <xdr:colOff>200025</xdr:colOff>
      <xdr:row>39</xdr:row>
      <xdr:rowOff>161925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3688F6D-5E9A-4B15-A7DB-8BF28DA88952}"/>
            </a:ext>
          </a:extLst>
        </xdr:cNvPr>
        <xdr:cNvGrpSpPr/>
      </xdr:nvGrpSpPr>
      <xdr:grpSpPr>
        <a:xfrm>
          <a:off x="60640381" y="2999316"/>
          <a:ext cx="6177494" cy="4639734"/>
          <a:chOff x="60840406" y="2789766"/>
          <a:chExt cx="6177494" cy="4592109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1695427D-E7DA-4E67-B201-DBA189261369}"/>
              </a:ext>
            </a:extLst>
          </xdr:cNvPr>
          <xdr:cNvGraphicFramePr/>
        </xdr:nvGraphicFramePr>
        <xdr:xfrm>
          <a:off x="61274324" y="3733801"/>
          <a:ext cx="5743576" cy="36480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FEC78F1C-D020-4545-B8A9-36A7510D2AD3}"/>
              </a:ext>
            </a:extLst>
          </xdr:cNvPr>
          <xdr:cNvGrpSpPr/>
        </xdr:nvGrpSpPr>
        <xdr:grpSpPr>
          <a:xfrm>
            <a:off x="61788675" y="3871385"/>
            <a:ext cx="2571750" cy="1300691"/>
            <a:chOff x="61788675" y="3871385"/>
            <a:chExt cx="2571750" cy="1300691"/>
          </a:xfrm>
        </xdr:grpSpPr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A880F05F-968A-4417-AE4E-F0B237495B06}"/>
                </a:ext>
              </a:extLst>
            </xdr:cNvPr>
            <xdr:cNvSpPr txBox="1"/>
          </xdr:nvSpPr>
          <xdr:spPr>
            <a:xfrm>
              <a:off x="62718946" y="3871385"/>
              <a:ext cx="142240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tx1"/>
                  </a:solidFill>
                  <a:latin typeface="Bell MT" panose="02020503060305020303" pitchFamily="18" charset="0"/>
                </a:rPr>
                <a:t>Financial</a:t>
              </a:r>
              <a:r>
                <a:rPr lang="en-US" sz="1200" b="1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Services</a:t>
              </a:r>
              <a:endParaRPr lang="en-US" sz="1200" b="1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FEF6449E-07C3-4BA0-8972-E96965953AE2}"/>
                </a:ext>
              </a:extLst>
            </xdr:cNvPr>
            <xdr:cNvSpPr txBox="1"/>
          </xdr:nvSpPr>
          <xdr:spPr>
            <a:xfrm>
              <a:off x="62198250" y="4052360"/>
              <a:ext cx="2162175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tx1"/>
                  </a:solidFill>
                  <a:latin typeface="Bell MT" panose="02020503060305020303" pitchFamily="18" charset="0"/>
                </a:rPr>
                <a:t>Telecomunications,</a:t>
              </a:r>
              <a:r>
                <a:rPr lang="en-US" sz="1200" b="1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Media</a:t>
              </a:r>
              <a:endParaRPr lang="en-US" sz="1200" b="1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A8227790-F17B-480B-9897-F98AA117DE59}"/>
                </a:ext>
              </a:extLst>
            </xdr:cNvPr>
            <xdr:cNvSpPr txBox="1"/>
          </xdr:nvSpPr>
          <xdr:spPr>
            <a:xfrm>
              <a:off x="63274576" y="4214285"/>
              <a:ext cx="1009650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>
                  <a:solidFill>
                    <a:schemeClr val="tx1"/>
                  </a:solidFill>
                  <a:latin typeface="Bell MT" panose="02020503060305020303" pitchFamily="18" charset="0"/>
                </a:rPr>
                <a:t>Consumer</a:t>
              </a:r>
            </a:p>
          </xdr:txBody>
        </xdr:sp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C7D76406-CEF0-4E91-8011-2296B052D87D}"/>
                </a:ext>
              </a:extLst>
            </xdr:cNvPr>
            <xdr:cNvSpPr txBox="1"/>
          </xdr:nvSpPr>
          <xdr:spPr>
            <a:xfrm>
              <a:off x="63131701" y="4395260"/>
              <a:ext cx="1009650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>
                  <a:solidFill>
                    <a:schemeClr val="tx1"/>
                  </a:solidFill>
                  <a:latin typeface="Bell MT" panose="02020503060305020303" pitchFamily="18" charset="0"/>
                </a:rPr>
                <a:t>Life</a:t>
              </a:r>
              <a:r>
                <a:rPr lang="en-US" sz="12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Sciences</a:t>
              </a:r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47B6FDE1-6FC2-46B2-958B-3E05B32BB539}"/>
                </a:ext>
              </a:extLst>
            </xdr:cNvPr>
            <xdr:cNvSpPr txBox="1"/>
          </xdr:nvSpPr>
          <xdr:spPr>
            <a:xfrm>
              <a:off x="61788675" y="4538135"/>
              <a:ext cx="2447926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>
                  <a:solidFill>
                    <a:schemeClr val="tx1"/>
                  </a:solidFill>
                  <a:latin typeface="Bell MT" panose="02020503060305020303" pitchFamily="18" charset="0"/>
                </a:rPr>
                <a:t>Travel,</a:t>
              </a:r>
              <a:r>
                <a:rPr lang="en-US" sz="12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Logistis and Infrastructure</a:t>
              </a:r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4CDBB8D9-3715-4CA0-95A0-2DDC94B0BBF4}"/>
                </a:ext>
              </a:extLst>
            </xdr:cNvPr>
            <xdr:cNvSpPr txBox="1"/>
          </xdr:nvSpPr>
          <xdr:spPr>
            <a:xfrm>
              <a:off x="62236350" y="4728635"/>
              <a:ext cx="2047875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>
                  <a:solidFill>
                    <a:schemeClr val="tx1"/>
                  </a:solidFill>
                  <a:latin typeface="Bell MT" panose="02020503060305020303" pitchFamily="18" charset="0"/>
                </a:rPr>
                <a:t>Global</a:t>
              </a:r>
              <a:r>
                <a:rPr lang="en-US" sz="12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Energy &amp; Materials</a:t>
              </a:r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C25D373C-9217-4485-9030-FB98F9C02D75}"/>
                </a:ext>
              </a:extLst>
            </xdr:cNvPr>
            <xdr:cNvSpPr txBox="1"/>
          </xdr:nvSpPr>
          <xdr:spPr>
            <a:xfrm>
              <a:off x="62645925" y="4909610"/>
              <a:ext cx="1685925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0">
                  <a:solidFill>
                    <a:schemeClr val="tx1"/>
                  </a:solidFill>
                  <a:latin typeface="Bell MT" panose="02020503060305020303" pitchFamily="18" charset="0"/>
                </a:rPr>
                <a:t>Advanced</a:t>
              </a:r>
              <a:r>
                <a:rPr lang="en-US" sz="1200" b="0" baseline="0">
                  <a:solidFill>
                    <a:schemeClr val="tx1"/>
                  </a:solidFill>
                  <a:latin typeface="Bell MT" panose="02020503060305020303" pitchFamily="18" charset="0"/>
                </a:rPr>
                <a:t> Industries</a:t>
              </a:r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68620449-DFBA-4E77-9497-B2C295E26E50}"/>
              </a:ext>
            </a:extLst>
          </xdr:cNvPr>
          <xdr:cNvGrpSpPr/>
        </xdr:nvGrpSpPr>
        <xdr:grpSpPr>
          <a:xfrm>
            <a:off x="62379225" y="5086350"/>
            <a:ext cx="2943225" cy="1571625"/>
            <a:chOff x="62379225" y="5086350"/>
            <a:chExt cx="2943225" cy="1571625"/>
          </a:xfrm>
        </xdr:grpSpPr>
        <xdr:sp macro="" textlink="$CN$6">
          <xdr:nvSpPr>
            <xdr:cNvPr id="131" name="TextBox 130">
              <a:extLst>
                <a:ext uri="{FF2B5EF4-FFF2-40B4-BE49-F238E27FC236}">
                  <a16:creationId xmlns:a16="http://schemas.microsoft.com/office/drawing/2014/main" id="{8FE42EAC-3C3B-424C-95C2-A3993CD0A6DD}"/>
                </a:ext>
              </a:extLst>
            </xdr:cNvPr>
            <xdr:cNvSpPr txBox="1"/>
          </xdr:nvSpPr>
          <xdr:spPr>
            <a:xfrm>
              <a:off x="64360425" y="508635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D60B4F5-6FE9-4E0A-9561-0E7BC4B19E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9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7">
          <xdr:nvSpPr>
            <xdr:cNvPr id="132" name="TextBox 131">
              <a:extLst>
                <a:ext uri="{FF2B5EF4-FFF2-40B4-BE49-F238E27FC236}">
                  <a16:creationId xmlns:a16="http://schemas.microsoft.com/office/drawing/2014/main" id="{8FD459DD-E578-4059-96C5-E5876373FD13}"/>
                </a:ext>
              </a:extLst>
            </xdr:cNvPr>
            <xdr:cNvSpPr txBox="1"/>
          </xdr:nvSpPr>
          <xdr:spPr>
            <a:xfrm>
              <a:off x="64579500" y="5133975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E5EA919-5C62-4BE1-B957-427172D651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15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8">
          <xdr:nvSpPr>
            <xdr:cNvPr id="133" name="TextBox 132">
              <a:extLst>
                <a:ext uri="{FF2B5EF4-FFF2-40B4-BE49-F238E27FC236}">
                  <a16:creationId xmlns:a16="http://schemas.microsoft.com/office/drawing/2014/main" id="{14C35794-5293-472B-8015-351B69566026}"/>
                </a:ext>
              </a:extLst>
            </xdr:cNvPr>
            <xdr:cNvSpPr txBox="1"/>
          </xdr:nvSpPr>
          <xdr:spPr>
            <a:xfrm>
              <a:off x="64827150" y="539115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9F8B33C-0F79-4732-8027-E6FB050920A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22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9">
          <xdr:nvSpPr>
            <xdr:cNvPr id="134" name="TextBox 133">
              <a:extLst>
                <a:ext uri="{FF2B5EF4-FFF2-40B4-BE49-F238E27FC236}">
                  <a16:creationId xmlns:a16="http://schemas.microsoft.com/office/drawing/2014/main" id="{EE16572F-7E77-44DD-8843-3DA11ABC05E5}"/>
                </a:ext>
              </a:extLst>
            </xdr:cNvPr>
            <xdr:cNvSpPr txBox="1"/>
          </xdr:nvSpPr>
          <xdr:spPr>
            <a:xfrm>
              <a:off x="64970025" y="5724525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FB89827-7922-4220-8BD8-E33E8B18A08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28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10">
          <xdr:nvSpPr>
            <xdr:cNvPr id="135" name="TextBox 134">
              <a:extLst>
                <a:ext uri="{FF2B5EF4-FFF2-40B4-BE49-F238E27FC236}">
                  <a16:creationId xmlns:a16="http://schemas.microsoft.com/office/drawing/2014/main" id="{9FC331BE-E875-441D-8496-4057F28EE4B0}"/>
                </a:ext>
              </a:extLst>
            </xdr:cNvPr>
            <xdr:cNvSpPr txBox="1"/>
          </xdr:nvSpPr>
          <xdr:spPr>
            <a:xfrm>
              <a:off x="64646175" y="641985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9AB0C1E-F2B8-423E-835B-AAD01F57DE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39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11">
          <xdr:nvSpPr>
            <xdr:cNvPr id="136" name="TextBox 135">
              <a:extLst>
                <a:ext uri="{FF2B5EF4-FFF2-40B4-BE49-F238E27FC236}">
                  <a16:creationId xmlns:a16="http://schemas.microsoft.com/office/drawing/2014/main" id="{7DADB9DD-8DA3-45F3-A846-2282769D5FAC}"/>
                </a:ext>
              </a:extLst>
            </xdr:cNvPr>
            <xdr:cNvSpPr txBox="1"/>
          </xdr:nvSpPr>
          <xdr:spPr>
            <a:xfrm>
              <a:off x="62617350" y="571500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5E5BD6C-8909-4D3E-A689-04C3886970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70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  <xdr:sp macro="" textlink="$CN$12">
          <xdr:nvSpPr>
            <xdr:cNvPr id="137" name="TextBox 136">
              <a:extLst>
                <a:ext uri="{FF2B5EF4-FFF2-40B4-BE49-F238E27FC236}">
                  <a16:creationId xmlns:a16="http://schemas.microsoft.com/office/drawing/2014/main" id="{BFB4E784-8E8E-4022-8EB6-405958CFFE07}"/>
                </a:ext>
              </a:extLst>
            </xdr:cNvPr>
            <xdr:cNvSpPr txBox="1"/>
          </xdr:nvSpPr>
          <xdr:spPr>
            <a:xfrm>
              <a:off x="62379225" y="5695950"/>
              <a:ext cx="3524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E3DEDA1-2BAE-4254-85A6-80B249277B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71</a:t>
              </a:fld>
              <a:endParaRPr lang="en-US" sz="1200" b="0">
                <a:solidFill>
                  <a:schemeClr val="tx1"/>
                </a:solidFill>
                <a:latin typeface="Bell MT" panose="02020503060305020303" pitchFamily="18" charset="0"/>
              </a:endParaRPr>
            </a:p>
          </xdr:txBody>
        </xdr:sp>
      </xdr:grp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8484B5B9-C806-41FC-824D-4825FA0E242C}"/>
              </a:ext>
            </a:extLst>
          </xdr:cNvPr>
          <xdr:cNvSpPr txBox="1"/>
        </xdr:nvSpPr>
        <xdr:spPr>
          <a:xfrm>
            <a:off x="60840406" y="2789766"/>
            <a:ext cx="5482169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1"/>
            <a:r>
              <a:rPr lang="en-US" sz="1200" b="0">
                <a:solidFill>
                  <a:schemeClr val="tx1"/>
                </a:solidFill>
                <a:latin typeface="Montserrat" pitchFamily="2" charset="0"/>
              </a:rPr>
              <a:t>Technology</a:t>
            </a:r>
            <a:r>
              <a:rPr lang="en-US" sz="1200" b="0" baseline="0">
                <a:solidFill>
                  <a:schemeClr val="tx1"/>
                </a:solidFill>
                <a:latin typeface="Montserrat" pitchFamily="2" charset="0"/>
              </a:rPr>
              <a:t> enabled up to </a:t>
            </a:r>
            <a:r>
              <a:rPr lang="en-US" sz="1200" b="1" baseline="0">
                <a:solidFill>
                  <a:schemeClr val="tx1"/>
                </a:solidFill>
                <a:latin typeface="Montserrat" pitchFamily="2" charset="0"/>
              </a:rPr>
              <a:t>71 percent </a:t>
            </a:r>
            <a:r>
              <a:rPr lang="en-US" sz="1200" b="0" baseline="0">
                <a:solidFill>
                  <a:schemeClr val="tx1"/>
                </a:solidFill>
                <a:latin typeface="Montserrat" pitchFamily="2" charset="0"/>
              </a:rPr>
              <a:t>of the value derived in business transformation accross different sectors </a:t>
            </a:r>
            <a:endParaRPr lang="en-US" sz="1200" b="0">
              <a:solidFill>
                <a:schemeClr val="tx1"/>
              </a:solidFill>
              <a:latin typeface="Montserrat" pitchFamily="2" charset="0"/>
            </a:endParaRPr>
          </a:p>
        </xdr:txBody>
      </xdr:sp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42EB38CB-EADB-4728-B103-48CB9080C61D}"/>
              </a:ext>
            </a:extLst>
          </xdr:cNvPr>
          <xdr:cNvSpPr txBox="1"/>
        </xdr:nvSpPr>
        <xdr:spPr>
          <a:xfrm>
            <a:off x="60859456" y="3408891"/>
            <a:ext cx="5625044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1"/>
            <a:r>
              <a:rPr lang="en-US" sz="1100" b="1">
                <a:solidFill>
                  <a:schemeClr val="tx1"/>
                </a:solidFill>
                <a:latin typeface="Montserrat" pitchFamily="2" charset="0"/>
              </a:rPr>
              <a:t>Business Transformation</a:t>
            </a:r>
            <a:r>
              <a:rPr lang="en-US" sz="1100" b="1" baseline="0">
                <a:solidFill>
                  <a:schemeClr val="tx1"/>
                </a:solidFill>
                <a:latin typeface="Montserrat" pitchFamily="2" charset="0"/>
              </a:rPr>
              <a:t> impact dependent on technology %</a:t>
            </a:r>
            <a:endParaRPr lang="en-US" sz="1100" b="1">
              <a:solidFill>
                <a:schemeClr val="tx1"/>
              </a:solidFill>
              <a:latin typeface="Montserrat" pitchFamily="2" charset="0"/>
            </a:endParaRPr>
          </a:p>
        </xdr:txBody>
      </xdr:sp>
    </xdr:grpSp>
    <xdr:clientData/>
  </xdr:twoCellAnchor>
  <xdr:twoCellAnchor>
    <xdr:from>
      <xdr:col>98</xdr:col>
      <xdr:colOff>295275</xdr:colOff>
      <xdr:row>33</xdr:row>
      <xdr:rowOff>57150</xdr:rowOff>
    </xdr:from>
    <xdr:to>
      <xdr:col>107</xdr:col>
      <xdr:colOff>180975</xdr:colOff>
      <xdr:row>56</xdr:row>
      <xdr:rowOff>32807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870B06B4-C34D-415E-A202-1230541AD842}"/>
            </a:ext>
          </a:extLst>
        </xdr:cNvPr>
        <xdr:cNvGrpSpPr/>
      </xdr:nvGrpSpPr>
      <xdr:grpSpPr>
        <a:xfrm>
          <a:off x="68132325" y="6391275"/>
          <a:ext cx="6381750" cy="4357157"/>
          <a:chOff x="68484750" y="5257800"/>
          <a:chExt cx="6381750" cy="4357157"/>
        </a:xfrm>
      </xdr:grpSpPr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C200AF6E-DD50-40DF-9DBE-764290CAE1B4}"/>
              </a:ext>
            </a:extLst>
          </xdr:cNvPr>
          <xdr:cNvGraphicFramePr/>
        </xdr:nvGraphicFramePr>
        <xdr:xfrm>
          <a:off x="68484750" y="5257800"/>
          <a:ext cx="6381750" cy="380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4F892C74-06F1-4C6D-A549-9734A2B89E09}"/>
              </a:ext>
            </a:extLst>
          </xdr:cNvPr>
          <xdr:cNvGrpSpPr/>
        </xdr:nvGrpSpPr>
        <xdr:grpSpPr>
          <a:xfrm>
            <a:off x="68899470" y="9139618"/>
            <a:ext cx="5700333" cy="167528"/>
            <a:chOff x="68899470" y="9139618"/>
            <a:chExt cx="5700333" cy="167528"/>
          </a:xfrm>
        </xdr:grpSpPr>
        <xdr:sp macro="" textlink="">
          <xdr:nvSpPr>
            <xdr:cNvPr id="47" name="Left Brace 46">
              <a:extLst>
                <a:ext uri="{FF2B5EF4-FFF2-40B4-BE49-F238E27FC236}">
                  <a16:creationId xmlns:a16="http://schemas.microsoft.com/office/drawing/2014/main" id="{60955B13-909A-4D52-A215-34BFF69480D4}"/>
                </a:ext>
              </a:extLst>
            </xdr:cNvPr>
            <xdr:cNvSpPr/>
          </xdr:nvSpPr>
          <xdr:spPr>
            <a:xfrm rot="16200000">
              <a:off x="69308435" y="8730653"/>
              <a:ext cx="167528" cy="985458"/>
            </a:xfrm>
            <a:prstGeom prst="leftBrac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0" name="Left Brace 139">
              <a:extLst>
                <a:ext uri="{FF2B5EF4-FFF2-40B4-BE49-F238E27FC236}">
                  <a16:creationId xmlns:a16="http://schemas.microsoft.com/office/drawing/2014/main" id="{1CCA0C34-7607-4A77-B0F7-E74E7A62A02D}"/>
                </a:ext>
              </a:extLst>
            </xdr:cNvPr>
            <xdr:cNvSpPr/>
          </xdr:nvSpPr>
          <xdr:spPr>
            <a:xfrm rot="16200000">
              <a:off x="70487154" y="8730653"/>
              <a:ext cx="167528" cy="985458"/>
            </a:xfrm>
            <a:prstGeom prst="leftBrac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e 140">
              <a:extLst>
                <a:ext uri="{FF2B5EF4-FFF2-40B4-BE49-F238E27FC236}">
                  <a16:creationId xmlns:a16="http://schemas.microsoft.com/office/drawing/2014/main" id="{02A27B0B-FCC2-4D18-899D-969863EB0545}"/>
                </a:ext>
              </a:extLst>
            </xdr:cNvPr>
            <xdr:cNvSpPr/>
          </xdr:nvSpPr>
          <xdr:spPr>
            <a:xfrm rot="16200000">
              <a:off x="71665873" y="8730653"/>
              <a:ext cx="167528" cy="985458"/>
            </a:xfrm>
            <a:prstGeom prst="leftBrac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2" name="Left Brace 141">
              <a:extLst>
                <a:ext uri="{FF2B5EF4-FFF2-40B4-BE49-F238E27FC236}">
                  <a16:creationId xmlns:a16="http://schemas.microsoft.com/office/drawing/2014/main" id="{F18F7CB8-2623-4866-BE25-797F5F40763E}"/>
                </a:ext>
              </a:extLst>
            </xdr:cNvPr>
            <xdr:cNvSpPr/>
          </xdr:nvSpPr>
          <xdr:spPr>
            <a:xfrm rot="16200000">
              <a:off x="72844592" y="8730653"/>
              <a:ext cx="167528" cy="985458"/>
            </a:xfrm>
            <a:prstGeom prst="leftBrac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3" name="Left Brace 142">
              <a:extLst>
                <a:ext uri="{FF2B5EF4-FFF2-40B4-BE49-F238E27FC236}">
                  <a16:creationId xmlns:a16="http://schemas.microsoft.com/office/drawing/2014/main" id="{7F0ADCF0-97C2-4620-8E2F-CDEA6B335354}"/>
                </a:ext>
              </a:extLst>
            </xdr:cNvPr>
            <xdr:cNvSpPr/>
          </xdr:nvSpPr>
          <xdr:spPr>
            <a:xfrm rot="16200000">
              <a:off x="74023310" y="8730653"/>
              <a:ext cx="167528" cy="985458"/>
            </a:xfrm>
            <a:prstGeom prst="leftBrac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A4D1C712-0138-44E7-807F-C4342C5D6546}"/>
              </a:ext>
            </a:extLst>
          </xdr:cNvPr>
          <xdr:cNvGrpSpPr/>
        </xdr:nvGrpSpPr>
        <xdr:grpSpPr>
          <a:xfrm>
            <a:off x="69136681" y="9352491"/>
            <a:ext cx="5320244" cy="262466"/>
            <a:chOff x="69136681" y="9352491"/>
            <a:chExt cx="5320244" cy="262466"/>
          </a:xfrm>
        </xdr:grpSpPr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6C63D1D7-BE91-47DA-9D24-DC5DBFD344DF}"/>
                </a:ext>
              </a:extLst>
            </xdr:cNvPr>
            <xdr:cNvSpPr txBox="1"/>
          </xdr:nvSpPr>
          <xdr:spPr>
            <a:xfrm>
              <a:off x="69136681" y="9352491"/>
              <a:ext cx="63394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>
                      <a:lumMod val="65000"/>
                    </a:schemeClr>
                  </a:solidFill>
                  <a:latin typeface="Bell MT" panose="02020503060305020303" pitchFamily="18" charset="0"/>
                </a:rPr>
                <a:t>2020</a:t>
              </a:r>
            </a:p>
          </xdr:txBody>
        </xdr:sp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0376E38B-F89E-41E9-A8BD-2C602C0807A5}"/>
                </a:ext>
              </a:extLst>
            </xdr:cNvPr>
            <xdr:cNvSpPr txBox="1"/>
          </xdr:nvSpPr>
          <xdr:spPr>
            <a:xfrm>
              <a:off x="70308256" y="9352491"/>
              <a:ext cx="63394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>
                      <a:lumMod val="65000"/>
                    </a:schemeClr>
                  </a:solidFill>
                  <a:latin typeface="Bell MT" panose="02020503060305020303" pitchFamily="18" charset="0"/>
                </a:rPr>
                <a:t>2021</a:t>
              </a:r>
            </a:p>
          </xdr:txBody>
        </xdr:sp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3C8E94CE-3D09-45CC-876C-4687B67C969D}"/>
                </a:ext>
              </a:extLst>
            </xdr:cNvPr>
            <xdr:cNvSpPr txBox="1"/>
          </xdr:nvSpPr>
          <xdr:spPr>
            <a:xfrm>
              <a:off x="71479831" y="9352491"/>
              <a:ext cx="63394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>
                      <a:lumMod val="65000"/>
                    </a:schemeClr>
                  </a:solidFill>
                  <a:latin typeface="Bell MT" panose="02020503060305020303" pitchFamily="18" charset="0"/>
                </a:rPr>
                <a:t>2022</a:t>
              </a:r>
            </a:p>
          </xdr:txBody>
        </xdr:sp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D7FFEDE-D108-423B-BD9D-C00D48766893}"/>
                </a:ext>
              </a:extLst>
            </xdr:cNvPr>
            <xdr:cNvSpPr txBox="1"/>
          </xdr:nvSpPr>
          <xdr:spPr>
            <a:xfrm>
              <a:off x="72651406" y="9352491"/>
              <a:ext cx="63394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>
                      <a:lumMod val="65000"/>
                    </a:schemeClr>
                  </a:solidFill>
                  <a:latin typeface="Bell MT" panose="02020503060305020303" pitchFamily="18" charset="0"/>
                </a:rPr>
                <a:t>2023</a:t>
              </a:r>
            </a:p>
          </xdr:txBody>
        </xdr:sp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6845CEE0-2C7B-4F8A-9A4E-6D4952E386D8}"/>
                </a:ext>
              </a:extLst>
            </xdr:cNvPr>
            <xdr:cNvSpPr txBox="1"/>
          </xdr:nvSpPr>
          <xdr:spPr>
            <a:xfrm>
              <a:off x="73822981" y="9352491"/>
              <a:ext cx="633944" cy="2624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>
                      <a:lumMod val="65000"/>
                    </a:schemeClr>
                  </a:solidFill>
                  <a:latin typeface="Bell MT" panose="02020503060305020303" pitchFamily="18" charset="0"/>
                </a:rPr>
                <a:t>2024</a:t>
              </a:r>
            </a:p>
          </xdr:txBody>
        </xdr:sp>
      </xdr:grpSp>
    </xdr:grpSp>
    <xdr:clientData/>
  </xdr:twoCellAnchor>
  <xdr:twoCellAnchor>
    <xdr:from>
      <xdr:col>97</xdr:col>
      <xdr:colOff>333375</xdr:colOff>
      <xdr:row>26</xdr:row>
      <xdr:rowOff>141816</xdr:rowOff>
    </xdr:from>
    <xdr:to>
      <xdr:col>106</xdr:col>
      <xdr:colOff>5294</xdr:colOff>
      <xdr:row>29</xdr:row>
      <xdr:rowOff>75141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50290C91-3EDC-4F9E-858D-531BC6473352}"/>
            </a:ext>
          </a:extLst>
        </xdr:cNvPr>
        <xdr:cNvSpPr txBox="1"/>
      </xdr:nvSpPr>
      <xdr:spPr>
        <a:xfrm>
          <a:off x="67560825" y="5094816"/>
          <a:ext cx="6167969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1100" b="1">
              <a:solidFill>
                <a:schemeClr val="tx1"/>
              </a:solidFill>
              <a:latin typeface="Montserrat" pitchFamily="2" charset="0"/>
            </a:rPr>
            <a:t>Following</a:t>
          </a:r>
          <a:r>
            <a:rPr lang="en-US" sz="1100" b="1" baseline="0">
              <a:solidFill>
                <a:schemeClr val="tx1"/>
              </a:solidFill>
              <a:latin typeface="Montserrat" pitchFamily="2" charset="0"/>
            </a:rPr>
            <a:t> a sharp decline in 2022, M&amp;A activity in th machinery sector surpassed prepandemic levels in 2023 and 2024</a:t>
          </a:r>
          <a:endParaRPr lang="en-US" sz="110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97</xdr:col>
      <xdr:colOff>333375</xdr:colOff>
      <xdr:row>30</xdr:row>
      <xdr:rowOff>84666</xdr:rowOff>
    </xdr:from>
    <xdr:to>
      <xdr:col>103</xdr:col>
      <xdr:colOff>1038225</xdr:colOff>
      <xdr:row>33</xdr:row>
      <xdr:rowOff>17991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BD2E1E0-8A35-4F0F-8D47-9770C6256CB1}"/>
            </a:ext>
          </a:extLst>
        </xdr:cNvPr>
        <xdr:cNvSpPr txBox="1"/>
      </xdr:nvSpPr>
      <xdr:spPr>
        <a:xfrm>
          <a:off x="67560825" y="5799666"/>
          <a:ext cx="4676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en-US" sz="1050" b="1">
              <a:solidFill>
                <a:schemeClr val="tx1"/>
              </a:solidFill>
              <a:latin typeface="Montserrat" pitchFamily="2" charset="0"/>
            </a:rPr>
            <a:t>Quarterly machinery sector M&amp;A activity,</a:t>
          </a:r>
          <a:r>
            <a:rPr lang="en-US" sz="1050" b="1" baseline="0">
              <a:solidFill>
                <a:schemeClr val="tx1"/>
              </a:solidFill>
              <a:latin typeface="Montserrat" pitchFamily="2" charset="0"/>
            </a:rPr>
            <a:t> </a:t>
          </a:r>
          <a:r>
            <a:rPr lang="en-US" sz="1050" b="0" baseline="0">
              <a:solidFill>
                <a:schemeClr val="tx1"/>
              </a:solidFill>
              <a:latin typeface="Montserrat" pitchFamily="2" charset="0"/>
            </a:rPr>
            <a:t>number of deals</a:t>
          </a:r>
          <a:endParaRPr lang="en-US" sz="105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103</xdr:col>
      <xdr:colOff>666749</xdr:colOff>
      <xdr:row>32</xdr:row>
      <xdr:rowOff>37041</xdr:rowOff>
    </xdr:from>
    <xdr:to>
      <xdr:col>107</xdr:col>
      <xdr:colOff>542925</xdr:colOff>
      <xdr:row>33</xdr:row>
      <xdr:rowOff>133350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C4DF3963-115A-45D8-B933-175203960803}"/>
            </a:ext>
          </a:extLst>
        </xdr:cNvPr>
        <xdr:cNvGrpSpPr/>
      </xdr:nvGrpSpPr>
      <xdr:grpSpPr>
        <a:xfrm>
          <a:off x="71866124" y="6180666"/>
          <a:ext cx="3009901" cy="286809"/>
          <a:chOff x="72685274" y="5771091"/>
          <a:chExt cx="3009901" cy="286809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8A3D343A-DD41-49B4-899E-BC12B1B1DC6F}"/>
              </a:ext>
            </a:extLst>
          </xdr:cNvPr>
          <xdr:cNvGrpSpPr/>
        </xdr:nvGrpSpPr>
        <xdr:grpSpPr>
          <a:xfrm>
            <a:off x="72685274" y="5771091"/>
            <a:ext cx="1504951" cy="286809"/>
            <a:chOff x="72685274" y="5771091"/>
            <a:chExt cx="1504951" cy="286809"/>
          </a:xfrm>
        </xdr:grpSpPr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748641F-139B-4CB2-8E23-2971BDECCB47}"/>
                </a:ext>
              </a:extLst>
            </xdr:cNvPr>
            <xdr:cNvSpPr txBox="1"/>
          </xdr:nvSpPr>
          <xdr:spPr>
            <a:xfrm>
              <a:off x="72685274" y="5771091"/>
              <a:ext cx="1504951" cy="2868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Divestiture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17C4BFEB-4B9C-4416-845F-6268D60A3AB3}"/>
                </a:ext>
              </a:extLst>
            </xdr:cNvPr>
            <xdr:cNvSpPr/>
          </xdr:nvSpPr>
          <xdr:spPr>
            <a:xfrm>
              <a:off x="72990075" y="5848350"/>
              <a:ext cx="171450" cy="114300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D56C778E-EB0C-4F0E-BC95-92B4D2498383}"/>
              </a:ext>
            </a:extLst>
          </xdr:cNvPr>
          <xdr:cNvGrpSpPr/>
        </xdr:nvGrpSpPr>
        <xdr:grpSpPr>
          <a:xfrm>
            <a:off x="73790175" y="5771092"/>
            <a:ext cx="1905000" cy="258234"/>
            <a:chOff x="73790175" y="5771092"/>
            <a:chExt cx="1905000" cy="258234"/>
          </a:xfrm>
        </xdr:grpSpPr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72C3A1BD-A929-4778-83C7-EDBDFE8DFF67}"/>
                </a:ext>
              </a:extLst>
            </xdr:cNvPr>
            <xdr:cNvSpPr txBox="1"/>
          </xdr:nvSpPr>
          <xdr:spPr>
            <a:xfrm>
              <a:off x="73790175" y="5771092"/>
              <a:ext cx="1905000" cy="258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Merger</a:t>
              </a:r>
              <a:r>
                <a:rPr lang="en-US" sz="1050" b="0" baseline="0">
                  <a:solidFill>
                    <a:schemeClr val="tx1"/>
                  </a:solidFill>
                  <a:latin typeface="Montserrat" pitchFamily="2" charset="0"/>
                </a:rPr>
                <a:t> Acquition</a:t>
              </a:r>
              <a:endParaRPr lang="en-US" sz="105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75" name="Rectangle 174">
              <a:extLst>
                <a:ext uri="{FF2B5EF4-FFF2-40B4-BE49-F238E27FC236}">
                  <a16:creationId xmlns:a16="http://schemas.microsoft.com/office/drawing/2014/main" id="{C3BAC85C-7EC4-4981-9C06-E25C99145CDB}"/>
                </a:ext>
              </a:extLst>
            </xdr:cNvPr>
            <xdr:cNvSpPr/>
          </xdr:nvSpPr>
          <xdr:spPr>
            <a:xfrm>
              <a:off x="74085450" y="5848350"/>
              <a:ext cx="171450" cy="1143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109</xdr:col>
      <xdr:colOff>361949</xdr:colOff>
      <xdr:row>29</xdr:row>
      <xdr:rowOff>152400</xdr:rowOff>
    </xdr:from>
    <xdr:to>
      <xdr:col>117</xdr:col>
      <xdr:colOff>457200</xdr:colOff>
      <xdr:row>54</xdr:row>
      <xdr:rowOff>104775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9F4838C-E3FF-4C5B-A25F-899BE0CEC91E}"/>
            </a:ext>
          </a:extLst>
        </xdr:cNvPr>
        <xdr:cNvGrpSpPr/>
      </xdr:nvGrpSpPr>
      <xdr:grpSpPr>
        <a:xfrm>
          <a:off x="75914249" y="5724525"/>
          <a:ext cx="7639051" cy="4714875"/>
          <a:chOff x="75799949" y="4352925"/>
          <a:chExt cx="7639051" cy="4714875"/>
        </a:xfrm>
      </xdr:grpSpPr>
      <xdr:graphicFrame macro="">
        <xdr:nvGraphicFramePr>
          <xdr:cNvPr id="59" name="Chart 58">
            <a:extLst>
              <a:ext uri="{FF2B5EF4-FFF2-40B4-BE49-F238E27FC236}">
                <a16:creationId xmlns:a16="http://schemas.microsoft.com/office/drawing/2014/main" id="{10D1B95E-4EA1-4C27-9388-AFA5F30D358E}"/>
              </a:ext>
            </a:extLst>
          </xdr:cNvPr>
          <xdr:cNvGraphicFramePr/>
        </xdr:nvGraphicFramePr>
        <xdr:xfrm>
          <a:off x="77428724" y="4352925"/>
          <a:ext cx="5505451" cy="4119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EEAAD32B-25AC-4E99-BB72-E03E3CA4C457}"/>
              </a:ext>
            </a:extLst>
          </xdr:cNvPr>
          <xdr:cNvGrpSpPr/>
        </xdr:nvGrpSpPr>
        <xdr:grpSpPr>
          <a:xfrm>
            <a:off x="82734150" y="4552949"/>
            <a:ext cx="704850" cy="3753971"/>
            <a:chOff x="82734150" y="4552949"/>
            <a:chExt cx="704850" cy="3753971"/>
          </a:xfrm>
        </xdr:grpSpPr>
        <xdr:sp macro="" textlink="">
          <xdr:nvSpPr>
            <xdr:cNvPr id="61" name="Left Brace 60">
              <a:extLst>
                <a:ext uri="{FF2B5EF4-FFF2-40B4-BE49-F238E27FC236}">
                  <a16:creationId xmlns:a16="http://schemas.microsoft.com/office/drawing/2014/main" id="{E4190B7A-D5C6-44B8-8737-CACC8B7D81E0}"/>
                </a:ext>
              </a:extLst>
            </xdr:cNvPr>
            <xdr:cNvSpPr/>
          </xdr:nvSpPr>
          <xdr:spPr>
            <a:xfrm rot="10800000">
              <a:off x="82867499" y="4552949"/>
              <a:ext cx="257175" cy="3753971"/>
            </a:xfrm>
            <a:prstGeom prst="leftBrace">
              <a:avLst>
                <a:gd name="adj1" fmla="val 8333"/>
                <a:gd name="adj2" fmla="val 49493"/>
              </a:avLst>
            </a:prstGeom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C7BC041-0332-45A3-9EA5-0099AEBF77EE}"/>
                </a:ext>
              </a:extLst>
            </xdr:cNvPr>
            <xdr:cNvSpPr txBox="1"/>
          </xdr:nvSpPr>
          <xdr:spPr>
            <a:xfrm>
              <a:off x="82734150" y="6305550"/>
              <a:ext cx="70485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100%</a:t>
              </a:r>
            </a:p>
          </xdr:txBody>
        </xdr:sp>
      </xdr:grpSp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BDF9B0F6-B752-4C68-B074-758BF051229C}"/>
              </a:ext>
            </a:extLst>
          </xdr:cNvPr>
          <xdr:cNvGrpSpPr/>
        </xdr:nvGrpSpPr>
        <xdr:grpSpPr>
          <a:xfrm>
            <a:off x="75799949" y="4970991"/>
            <a:ext cx="1905000" cy="2934759"/>
            <a:chOff x="75790424" y="4913841"/>
            <a:chExt cx="1905000" cy="2934759"/>
          </a:xfrm>
        </xdr:grpSpPr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9F6AE9B7-5F51-4461-9538-144D8AB4344B}"/>
                </a:ext>
              </a:extLst>
            </xdr:cNvPr>
            <xdr:cNvSpPr txBox="1"/>
          </xdr:nvSpPr>
          <xdr:spPr>
            <a:xfrm>
              <a:off x="75790424" y="4913841"/>
              <a:ext cx="1905000" cy="258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 b="0">
                  <a:solidFill>
                    <a:schemeClr val="tx1"/>
                  </a:solidFill>
                  <a:latin typeface="Montserrat" pitchFamily="2" charset="0"/>
                </a:rPr>
                <a:t>White</a:t>
              </a:r>
              <a:r>
                <a:rPr lang="en-US" sz="1100" b="0" baseline="0">
                  <a:solidFill>
                    <a:schemeClr val="tx1"/>
                  </a:solidFill>
                  <a:latin typeface="Montserrat" pitchFamily="2" charset="0"/>
                </a:rPr>
                <a:t> Women</a:t>
              </a:r>
              <a:endParaRPr lang="en-US" sz="110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1EBA27F-D31E-4D29-A446-20B27E1C1E9D}"/>
                </a:ext>
              </a:extLst>
            </xdr:cNvPr>
            <xdr:cNvSpPr txBox="1"/>
          </xdr:nvSpPr>
          <xdr:spPr>
            <a:xfrm>
              <a:off x="75790424" y="5790141"/>
              <a:ext cx="1905000" cy="258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 b="0">
                  <a:solidFill>
                    <a:schemeClr val="tx1"/>
                  </a:solidFill>
                  <a:latin typeface="Montserrat" pitchFamily="2" charset="0"/>
                </a:rPr>
                <a:t>Women</a:t>
              </a:r>
              <a:r>
                <a:rPr lang="en-US" sz="1100" b="0" baseline="0">
                  <a:solidFill>
                    <a:schemeClr val="tx1"/>
                  </a:solidFill>
                  <a:latin typeface="Montserrat" pitchFamily="2" charset="0"/>
                </a:rPr>
                <a:t> of color</a:t>
              </a:r>
              <a:endParaRPr lang="en-US" sz="110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F4EEF743-F1E2-42D7-9816-7F7A40BDB632}"/>
                </a:ext>
              </a:extLst>
            </xdr:cNvPr>
            <xdr:cNvSpPr txBox="1"/>
          </xdr:nvSpPr>
          <xdr:spPr>
            <a:xfrm>
              <a:off x="75790424" y="6485466"/>
              <a:ext cx="1905000" cy="258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 b="0">
                  <a:solidFill>
                    <a:schemeClr val="tx1"/>
                  </a:solidFill>
                  <a:latin typeface="Montserrat" pitchFamily="2" charset="0"/>
                </a:rPr>
                <a:t>Men</a:t>
              </a:r>
              <a:r>
                <a:rPr lang="en-US" sz="1100" b="0" baseline="0">
                  <a:solidFill>
                    <a:schemeClr val="tx1"/>
                  </a:solidFill>
                  <a:latin typeface="Montserrat" pitchFamily="2" charset="0"/>
                </a:rPr>
                <a:t> of color</a:t>
              </a:r>
              <a:endParaRPr lang="en-US" sz="110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A16B6942-BAF4-4C16-9AA1-51EFC017CF44}"/>
                </a:ext>
              </a:extLst>
            </xdr:cNvPr>
            <xdr:cNvSpPr txBox="1"/>
          </xdr:nvSpPr>
          <xdr:spPr>
            <a:xfrm>
              <a:off x="75790424" y="7590366"/>
              <a:ext cx="1905000" cy="258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 b="0">
                  <a:solidFill>
                    <a:schemeClr val="tx1"/>
                  </a:solidFill>
                  <a:latin typeface="Montserrat" pitchFamily="2" charset="0"/>
                </a:rPr>
                <a:t>White</a:t>
              </a:r>
              <a:r>
                <a:rPr lang="en-US" sz="1100" b="0" baseline="0">
                  <a:solidFill>
                    <a:schemeClr val="tx1"/>
                  </a:solidFill>
                  <a:latin typeface="Montserrat" pitchFamily="2" charset="0"/>
                </a:rPr>
                <a:t> Men</a:t>
              </a:r>
              <a:endParaRPr lang="en-US" sz="110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</xdr:grpSp>
      <xdr:grpSp>
        <xdr:nvGrpSpPr>
          <xdr:cNvPr id="67" name="Group 66">
            <a:extLst>
              <a:ext uri="{FF2B5EF4-FFF2-40B4-BE49-F238E27FC236}">
                <a16:creationId xmlns:a16="http://schemas.microsoft.com/office/drawing/2014/main" id="{42A5749D-24DB-471D-BC14-CEE74750F325}"/>
              </a:ext>
            </a:extLst>
          </xdr:cNvPr>
          <xdr:cNvGrpSpPr/>
        </xdr:nvGrpSpPr>
        <xdr:grpSpPr>
          <a:xfrm>
            <a:off x="77209649" y="8438091"/>
            <a:ext cx="5724526" cy="629709"/>
            <a:chOff x="77209649" y="8438091"/>
            <a:chExt cx="5724526" cy="629709"/>
          </a:xfrm>
        </xdr:grpSpPr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8FA34DD3-78ED-4C68-B861-F4149083FD71}"/>
                </a:ext>
              </a:extLst>
            </xdr:cNvPr>
            <xdr:cNvSpPr txBox="1"/>
          </xdr:nvSpPr>
          <xdr:spPr>
            <a:xfrm>
              <a:off x="77209649" y="8438091"/>
              <a:ext cx="1143001" cy="4677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Entry</a:t>
              </a:r>
              <a:r>
                <a:rPr lang="en-US" sz="1050" b="0" baseline="0">
                  <a:solidFill>
                    <a:schemeClr val="tx1"/>
                  </a:solidFill>
                  <a:latin typeface="Montserrat" pitchFamily="2" charset="0"/>
                </a:rPr>
                <a:t> Level</a:t>
              </a:r>
              <a:endParaRPr lang="en-US" sz="105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D97717D3-0BA4-4EFF-AFCA-7C8E47FC2355}"/>
                </a:ext>
              </a:extLst>
            </xdr:cNvPr>
            <xdr:cNvSpPr txBox="1"/>
          </xdr:nvSpPr>
          <xdr:spPr>
            <a:xfrm>
              <a:off x="78047849" y="8438091"/>
              <a:ext cx="1352551" cy="4677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Manager</a:t>
              </a:r>
            </a:p>
          </xdr:txBody>
        </xdr:sp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8634B710-698A-4363-B9FD-DA6CB23F3F09}"/>
                </a:ext>
              </a:extLst>
            </xdr:cNvPr>
            <xdr:cNvSpPr txBox="1"/>
          </xdr:nvSpPr>
          <xdr:spPr>
            <a:xfrm>
              <a:off x="78857474" y="8438091"/>
              <a:ext cx="1352551" cy="6297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Senior</a:t>
              </a:r>
              <a:r>
                <a:rPr lang="en-US" sz="1050" b="0" baseline="0">
                  <a:solidFill>
                    <a:schemeClr val="tx1"/>
                  </a:solidFill>
                  <a:latin typeface="Montserrat" pitchFamily="2" charset="0"/>
                </a:rPr>
                <a:t> Manager/director</a:t>
              </a:r>
              <a:endParaRPr lang="en-US" sz="105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244D5955-D12F-43FA-8045-A118F9F2EF55}"/>
                </a:ext>
              </a:extLst>
            </xdr:cNvPr>
            <xdr:cNvSpPr txBox="1"/>
          </xdr:nvSpPr>
          <xdr:spPr>
            <a:xfrm>
              <a:off x="79829024" y="8438091"/>
              <a:ext cx="1352551" cy="6297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Vice</a:t>
              </a:r>
              <a:r>
                <a:rPr lang="en-US" sz="1050" b="0" baseline="0">
                  <a:solidFill>
                    <a:schemeClr val="tx1"/>
                  </a:solidFill>
                  <a:latin typeface="Montserrat" pitchFamily="2" charset="0"/>
                </a:rPr>
                <a:t> President</a:t>
              </a:r>
              <a:endParaRPr lang="en-US" sz="105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6995E984-295D-4B2A-906B-5F1C74E2A991}"/>
                </a:ext>
              </a:extLst>
            </xdr:cNvPr>
            <xdr:cNvSpPr txBox="1"/>
          </xdr:nvSpPr>
          <xdr:spPr>
            <a:xfrm>
              <a:off x="80676749" y="8438091"/>
              <a:ext cx="1352551" cy="6297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Senior Vice</a:t>
              </a:r>
              <a:r>
                <a:rPr lang="en-US" sz="1050" b="0" baseline="0">
                  <a:solidFill>
                    <a:schemeClr val="tx1"/>
                  </a:solidFill>
                  <a:latin typeface="Montserrat" pitchFamily="2" charset="0"/>
                </a:rPr>
                <a:t> President</a:t>
              </a:r>
              <a:endParaRPr lang="en-US" sz="1050" b="0">
                <a:solidFill>
                  <a:schemeClr val="tx1"/>
                </a:solidFill>
                <a:latin typeface="Montserrat" pitchFamily="2" charset="0"/>
              </a:endParaRPr>
            </a:p>
          </xdr:txBody>
        </xdr:sp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38729516-DA15-44B9-9F85-BEFBBAACDB3C}"/>
                </a:ext>
              </a:extLst>
            </xdr:cNvPr>
            <xdr:cNvSpPr txBox="1"/>
          </xdr:nvSpPr>
          <xdr:spPr>
            <a:xfrm>
              <a:off x="81581624" y="8438091"/>
              <a:ext cx="1352551" cy="6297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050" b="0">
                  <a:solidFill>
                    <a:schemeClr val="tx1"/>
                  </a:solidFill>
                  <a:latin typeface="Montserrat" pitchFamily="2" charset="0"/>
                </a:rPr>
                <a:t>C-Suite</a:t>
              </a:r>
            </a:p>
          </xdr:txBody>
        </xdr:sp>
      </xdr:grpSp>
    </xdr:grpSp>
    <xdr:clientData/>
  </xdr:twoCellAnchor>
  <xdr:twoCellAnchor>
    <xdr:from>
      <xdr:col>109</xdr:col>
      <xdr:colOff>247650</xdr:colOff>
      <xdr:row>24</xdr:row>
      <xdr:rowOff>65616</xdr:rowOff>
    </xdr:from>
    <xdr:to>
      <xdr:col>118</xdr:col>
      <xdr:colOff>285750</xdr:colOff>
      <xdr:row>27</xdr:row>
      <xdr:rowOff>171450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4E8CA51-941A-46E2-A4DF-D04D3D9C1C0D}"/>
            </a:ext>
          </a:extLst>
        </xdr:cNvPr>
        <xdr:cNvSpPr txBox="1"/>
      </xdr:nvSpPr>
      <xdr:spPr>
        <a:xfrm>
          <a:off x="75799950" y="4637616"/>
          <a:ext cx="8191500" cy="677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1400" b="1">
              <a:solidFill>
                <a:schemeClr val="tx1"/>
              </a:solidFill>
              <a:latin typeface="Montserrat" pitchFamily="2" charset="0"/>
            </a:rPr>
            <a:t>At</a:t>
          </a:r>
          <a:r>
            <a:rPr lang="en-US" sz="1400" b="1" baseline="0">
              <a:solidFill>
                <a:schemeClr val="tx1"/>
              </a:solidFill>
              <a:latin typeface="Montserrat" pitchFamily="2" charset="0"/>
            </a:rPr>
            <a:t> every step up the corporate ladder,women of color lose ground to white women and men of color</a:t>
          </a:r>
          <a:endParaRPr lang="en-US" sz="1400" b="1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>
    <xdr:from>
      <xdr:col>109</xdr:col>
      <xdr:colOff>257175</xdr:colOff>
      <xdr:row>27</xdr:row>
      <xdr:rowOff>151341</xdr:rowOff>
    </xdr:from>
    <xdr:to>
      <xdr:col>118</xdr:col>
      <xdr:colOff>295275</xdr:colOff>
      <xdr:row>31</xdr:row>
      <xdr:rowOff>66675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67DFAE97-0544-47B7-9796-D456459F3F73}"/>
            </a:ext>
          </a:extLst>
        </xdr:cNvPr>
        <xdr:cNvSpPr txBox="1"/>
      </xdr:nvSpPr>
      <xdr:spPr>
        <a:xfrm>
          <a:off x="75809475" y="5294841"/>
          <a:ext cx="8191500" cy="677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/>
          <a:r>
            <a:rPr lang="en-US" sz="1100" b="1">
              <a:solidFill>
                <a:schemeClr val="tx1"/>
              </a:solidFill>
              <a:latin typeface="Montserrat" pitchFamily="2" charset="0"/>
            </a:rPr>
            <a:t>Representation</a:t>
          </a:r>
          <a:r>
            <a:rPr lang="en-US" sz="1100" b="1" baseline="0">
              <a:solidFill>
                <a:schemeClr val="tx1"/>
              </a:solidFill>
              <a:latin typeface="Montserrat" pitchFamily="2" charset="0"/>
            </a:rPr>
            <a:t> by corporate role,by gender and race, 2024 ,</a:t>
          </a:r>
          <a:r>
            <a:rPr lang="en-US" sz="1100" b="0" baseline="0">
              <a:solidFill>
                <a:schemeClr val="tx1"/>
              </a:solidFill>
              <a:latin typeface="Montserrat" pitchFamily="2" charset="0"/>
            </a:rPr>
            <a:t>% of employees</a:t>
          </a:r>
          <a:endParaRPr lang="en-US" sz="1100" b="0">
            <a:solidFill>
              <a:schemeClr val="tx1"/>
            </a:solidFill>
            <a:latin typeface="Montserrat" pitchFamily="2" charset="0"/>
          </a:endParaRPr>
        </a:p>
      </xdr:txBody>
    </xdr:sp>
    <xdr:clientData/>
  </xdr:twoCellAnchor>
  <xdr:twoCellAnchor editAs="absolute">
    <xdr:from>
      <xdr:col>120</xdr:col>
      <xdr:colOff>495299</xdr:colOff>
      <xdr:row>28</xdr:row>
      <xdr:rowOff>161924</xdr:rowOff>
    </xdr:from>
    <xdr:to>
      <xdr:col>130</xdr:col>
      <xdr:colOff>522384</xdr:colOff>
      <xdr:row>51</xdr:row>
      <xdr:rowOff>114299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96B77C3-D7F5-4A2B-A980-0EF85D3E05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139</xdr:col>
      <xdr:colOff>104775</xdr:colOff>
      <xdr:row>8</xdr:row>
      <xdr:rowOff>42862</xdr:rowOff>
    </xdr:from>
    <xdr:to>
      <xdr:col>147</xdr:col>
      <xdr:colOff>409575</xdr:colOff>
      <xdr:row>27</xdr:row>
      <xdr:rowOff>38100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1ED58E6A-DA23-4490-A605-A6899477DD29}"/>
            </a:ext>
          </a:extLst>
        </xdr:cNvPr>
        <xdr:cNvGrpSpPr/>
      </xdr:nvGrpSpPr>
      <xdr:grpSpPr>
        <a:xfrm>
          <a:off x="97869375" y="1566862"/>
          <a:ext cx="5181600" cy="3662363"/>
          <a:chOff x="97859850" y="1938337"/>
          <a:chExt cx="5181600" cy="3662363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3740DE68-0337-46D3-A7D6-0F60B834219A}"/>
              </a:ext>
            </a:extLst>
          </xdr:cNvPr>
          <xdr:cNvGrpSpPr/>
        </xdr:nvGrpSpPr>
        <xdr:grpSpPr>
          <a:xfrm>
            <a:off x="97859850" y="1938337"/>
            <a:ext cx="5181600" cy="3662363"/>
            <a:chOff x="97993200" y="1423987"/>
            <a:chExt cx="4581525" cy="2752725"/>
          </a:xfrm>
        </xdr:grpSpPr>
        <xdr:graphicFrame macro="">
          <xdr:nvGraphicFramePr>
            <xdr:cNvPr id="89" name="Chart 88">
              <a:extLst>
                <a:ext uri="{FF2B5EF4-FFF2-40B4-BE49-F238E27FC236}">
                  <a16:creationId xmlns:a16="http://schemas.microsoft.com/office/drawing/2014/main" id="{B634F10E-A7C9-4F44-8E5D-74B9B17817F0}"/>
                </a:ext>
              </a:extLst>
            </xdr:cNvPr>
            <xdr:cNvGraphicFramePr/>
          </xdr:nvGraphicFramePr>
          <xdr:xfrm>
            <a:off x="98002725" y="142398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6"/>
            </a:graphicData>
          </a:graphic>
        </xdr:graphicFrame>
        <xdr:graphicFrame macro="">
          <xdr:nvGraphicFramePr>
            <xdr:cNvPr id="190" name="Chart 189">
              <a:extLst>
                <a:ext uri="{FF2B5EF4-FFF2-40B4-BE49-F238E27FC236}">
                  <a16:creationId xmlns:a16="http://schemas.microsoft.com/office/drawing/2014/main" id="{BC453A5F-71AC-49B6-8EE2-818883E6033A}"/>
                </a:ext>
              </a:extLst>
            </xdr:cNvPr>
            <xdr:cNvGraphicFramePr/>
          </xdr:nvGraphicFramePr>
          <xdr:xfrm>
            <a:off x="97993200" y="1433512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7"/>
            </a:graphicData>
          </a:graphic>
        </xdr:graphicFrame>
      </xdr:grpSp>
      <xdr:sp macro="" textlink="$EK$5">
        <xdr:nvSpPr>
          <xdr:cNvPr id="94" name="TextBox 93">
            <a:extLst>
              <a:ext uri="{FF2B5EF4-FFF2-40B4-BE49-F238E27FC236}">
                <a16:creationId xmlns:a16="http://schemas.microsoft.com/office/drawing/2014/main" id="{0965BEA6-8E2F-4645-9DCC-5117A6D3AABA}"/>
              </a:ext>
            </a:extLst>
          </xdr:cNvPr>
          <xdr:cNvSpPr txBox="1"/>
        </xdr:nvSpPr>
        <xdr:spPr>
          <a:xfrm>
            <a:off x="100222050" y="3343275"/>
            <a:ext cx="1209675" cy="77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62B9F43-2EEC-4E39-9D55-5A1800E3D7B2}" type="TxLink">
              <a:rPr lang="en-US" sz="3200" b="0" i="0" u="none" strike="noStrike">
                <a:solidFill>
                  <a:schemeClr val="accent1">
                    <a:lumMod val="60000"/>
                    <a:lumOff val="40000"/>
                  </a:schemeClr>
                </a:solidFill>
                <a:latin typeface="Bauhaus 93" panose="04030905020B02020C02" pitchFamily="82" charset="0"/>
                <a:cs typeface="Calibri"/>
              </a:rPr>
              <a:pPr/>
              <a:t>12%</a:t>
            </a:fld>
            <a:endParaRPr lang="en-US" sz="3200">
              <a:solidFill>
                <a:schemeClr val="accent1">
                  <a:lumMod val="60000"/>
                  <a:lumOff val="40000"/>
                </a:schemeClr>
              </a:solidFill>
              <a:latin typeface="Bauhaus 93" panose="04030905020B02020C02" pitchFamily="82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0.03787</cdr:x>
      <cdr:y>0.03202</cdr:y>
    </cdr:from>
    <cdr:to>
      <cdr:x>0.22892</cdr:x>
      <cdr:y>0.09607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736F11-7344-4A44-B1D5-C078AD9826D5}"/>
            </a:ext>
          </a:extLst>
        </cdr:cNvPr>
        <cdr:cNvSpPr txBox="1"/>
      </cdr:nvSpPr>
      <cdr:spPr>
        <a:xfrm xmlns:a="http://schemas.openxmlformats.org/drawingml/2006/main">
          <a:off x="209551" y="104775"/>
          <a:ext cx="10572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0.01215</cdr:y>
    </cdr:from>
    <cdr:to>
      <cdr:x>0.94792</cdr:x>
      <cdr:y>0.22743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72499F0-3DFB-4ECD-95AC-C4CE9028C7DF}"/>
            </a:ext>
          </a:extLst>
        </cdr:cNvPr>
        <cdr:cNvSpPr/>
      </cdr:nvSpPr>
      <cdr:spPr>
        <a:xfrm xmlns:a="http://schemas.openxmlformats.org/drawingml/2006/main">
          <a:off x="114300" y="33338"/>
          <a:ext cx="4219575" cy="590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9B9B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0.84192</cdr:x>
      <cdr:y>0.08067</cdr:y>
    </cdr:from>
    <cdr:to>
      <cdr:x>0.99275</cdr:x>
      <cdr:y>0.69484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09051193-D31C-4569-927D-6777670EA2B9}"/>
            </a:ext>
          </a:extLst>
        </cdr:cNvPr>
        <cdr:cNvGrpSpPr/>
      </cdr:nvGrpSpPr>
      <cdr:grpSpPr>
        <a:xfrm xmlns:a="http://schemas.openxmlformats.org/drawingml/2006/main">
          <a:off x="7000839" y="300053"/>
          <a:ext cx="1254201" cy="2284413"/>
          <a:chOff x="7000876" y="300039"/>
          <a:chExt cx="1254126" cy="2284411"/>
        </a:xfrm>
        <a:noFill xmlns:a="http://schemas.openxmlformats.org/drawingml/2006/main"/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AC18A04E-C307-4DC5-9D7E-882D214A241F}"/>
              </a:ext>
            </a:extLst>
          </cdr:cNvPr>
          <cdr:cNvSpPr txBox="1"/>
        </cdr:nvSpPr>
        <cdr:spPr>
          <a:xfrm xmlns:a="http://schemas.openxmlformats.org/drawingml/2006/main">
            <a:off x="7010401" y="300039"/>
            <a:ext cx="647700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 b="1">
                <a:solidFill>
                  <a:schemeClr val="accent1">
                    <a:lumMod val="50000"/>
                  </a:schemeClr>
                </a:solidFill>
              </a:rPr>
              <a:t>Apple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182085B6-94BA-4828-B921-F458684D5CCC}"/>
              </a:ext>
            </a:extLst>
          </cdr:cNvPr>
          <cdr:cNvSpPr txBox="1"/>
        </cdr:nvSpPr>
        <cdr:spPr>
          <a:xfrm xmlns:a="http://schemas.openxmlformats.org/drawingml/2006/main">
            <a:off x="7010401" y="527050"/>
            <a:ext cx="82550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chemeClr val="accent2">
                    <a:lumMod val="75000"/>
                  </a:schemeClr>
                </a:solidFill>
              </a:rPr>
              <a:t>Microsoft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CC399BD6-311F-49DB-8442-EF8479FD4C46}"/>
              </a:ext>
            </a:extLst>
          </cdr:cNvPr>
          <cdr:cNvSpPr txBox="1"/>
        </cdr:nvSpPr>
        <cdr:spPr>
          <a:xfrm xmlns:a="http://schemas.openxmlformats.org/drawingml/2006/main">
            <a:off x="7010401" y="1098550"/>
            <a:ext cx="107315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chemeClr val="bg1">
                    <a:lumMod val="50000"/>
                  </a:schemeClr>
                </a:solidFill>
              </a:rPr>
              <a:t>Saudi</a:t>
            </a:r>
            <a:r>
              <a:rPr lang="en-US" sz="1100" b="1" baseline="0">
                <a:solidFill>
                  <a:schemeClr val="bg1">
                    <a:lumMod val="50000"/>
                  </a:schemeClr>
                </a:solidFill>
              </a:rPr>
              <a:t> Armao</a:t>
            </a:r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B4FF1173-4149-4738-8F2A-DF3F3E9D93A6}"/>
              </a:ext>
            </a:extLst>
          </cdr:cNvPr>
          <cdr:cNvSpPr txBox="1"/>
        </cdr:nvSpPr>
        <cdr:spPr>
          <a:xfrm xmlns:a="http://schemas.openxmlformats.org/drawingml/2006/main">
            <a:off x="7010401" y="1412875"/>
            <a:ext cx="124460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chemeClr val="accent4">
                    <a:lumMod val="75000"/>
                  </a:schemeClr>
                </a:solidFill>
              </a:rPr>
              <a:t>Alphabet(Google)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54017AE6-7CF7-4F1F-9FED-6578626B735E}"/>
              </a:ext>
            </a:extLst>
          </cdr:cNvPr>
          <cdr:cNvSpPr txBox="1"/>
        </cdr:nvSpPr>
        <cdr:spPr>
          <a:xfrm xmlns:a="http://schemas.openxmlformats.org/drawingml/2006/main">
            <a:off x="7010401" y="1631950"/>
            <a:ext cx="124460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chemeClr val="accent1">
                    <a:lumMod val="50000"/>
                  </a:schemeClr>
                </a:solidFill>
              </a:rPr>
              <a:t>Amzaon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797A32EA-DC68-4470-9F52-DDF110FD17BA}"/>
              </a:ext>
            </a:extLst>
          </cdr:cNvPr>
          <cdr:cNvSpPr txBox="1"/>
        </cdr:nvSpPr>
        <cdr:spPr>
          <a:xfrm xmlns:a="http://schemas.openxmlformats.org/drawingml/2006/main">
            <a:off x="7010401" y="1822450"/>
            <a:ext cx="124460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chemeClr val="accent6">
                    <a:lumMod val="75000"/>
                  </a:schemeClr>
                </a:solidFill>
              </a:rPr>
              <a:t>NVIDIA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540AA982-748E-48CE-8893-31C4D2B99297}"/>
              </a:ext>
            </a:extLst>
          </cdr:cNvPr>
          <cdr:cNvSpPr txBox="1"/>
        </cdr:nvSpPr>
        <cdr:spPr>
          <a:xfrm xmlns:a="http://schemas.openxmlformats.org/drawingml/2006/main">
            <a:off x="7000876" y="2298700"/>
            <a:ext cx="1244601" cy="28575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solidFill>
                  <a:srgbClr val="002060"/>
                </a:solidFill>
              </a:rPr>
              <a:t>Meta</a:t>
            </a:r>
          </a:p>
        </cdr:txBody>
      </cdr:sp>
    </cdr:grpSp>
  </cdr:relSizeAnchor>
  <cdr:relSizeAnchor xmlns:cdr="http://schemas.openxmlformats.org/drawingml/2006/chartDrawing">
    <cdr:from>
      <cdr:x>0.12371</cdr:x>
      <cdr:y>0.08579</cdr:y>
    </cdr:from>
    <cdr:to>
      <cdr:x>0.87171</cdr:x>
      <cdr:y>0.87964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C9C7D212-90AD-4475-8717-80FAB95C1F42}"/>
            </a:ext>
          </a:extLst>
        </cdr:cNvPr>
        <cdr:cNvGrpSpPr/>
      </cdr:nvGrpSpPr>
      <cdr:grpSpPr>
        <a:xfrm xmlns:a="http://schemas.openxmlformats.org/drawingml/2006/main">
          <a:off x="1028689" y="319097"/>
          <a:ext cx="6219864" cy="2952735"/>
          <a:chOff x="1028701" y="319089"/>
          <a:chExt cx="6219825" cy="2952750"/>
        </a:xfrm>
      </cdr:grpSpPr>
      <cdr:cxnSp macro="">
        <cdr:nvCxnSpPr>
          <cdr:cNvPr id="11" name="Straight Connector 10">
            <a:extLst xmlns:a="http://schemas.openxmlformats.org/drawingml/2006/main">
              <a:ext uri="{FF2B5EF4-FFF2-40B4-BE49-F238E27FC236}">
                <a16:creationId xmlns:a16="http://schemas.microsoft.com/office/drawing/2014/main" id="{7BDA984C-306F-493C-B679-EB2216A87178}"/>
              </a:ext>
            </a:extLst>
          </cdr:cNvPr>
          <cdr:cNvCxnSpPr/>
        </cdr:nvCxnSpPr>
        <cdr:spPr>
          <a:xfrm xmlns:a="http://schemas.openxmlformats.org/drawingml/2006/main">
            <a:off x="1028701" y="319089"/>
            <a:ext cx="0" cy="2943225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bg1">
                <a:lumMod val="65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Straight Connector 12">
            <a:extLst xmlns:a="http://schemas.openxmlformats.org/drawingml/2006/main">
              <a:ext uri="{FF2B5EF4-FFF2-40B4-BE49-F238E27FC236}">
                <a16:creationId xmlns:a16="http://schemas.microsoft.com/office/drawing/2014/main" id="{881AC466-7C6D-4143-B351-B0E83BD5CC8E}"/>
              </a:ext>
            </a:extLst>
          </cdr:cNvPr>
          <cdr:cNvCxnSpPr/>
        </cdr:nvCxnSpPr>
        <cdr:spPr>
          <a:xfrm xmlns:a="http://schemas.openxmlformats.org/drawingml/2006/main">
            <a:off x="1028701" y="3271839"/>
            <a:ext cx="6219825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bg1">
                <a:lumMod val="65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0.05078</cdr:x>
      <cdr:y>0.06786</cdr:y>
    </cdr:from>
    <cdr:to>
      <cdr:x>0.15502</cdr:x>
      <cdr:y>0.8869</cdr:y>
    </cdr:to>
    <cdr:grpSp>
      <cdr:nvGrpSpPr>
        <cdr:cNvPr id="33" name="Group 32">
          <a:extLst xmlns:a="http://schemas.openxmlformats.org/drawingml/2006/main">
            <a:ext uri="{FF2B5EF4-FFF2-40B4-BE49-F238E27FC236}">
              <a16:creationId xmlns:a16="http://schemas.microsoft.com/office/drawing/2014/main" id="{D9E0B1F0-B74E-4E91-8A8A-6B31A6D7C48F}"/>
            </a:ext>
          </a:extLst>
        </cdr:cNvPr>
        <cdr:cNvGrpSpPr/>
      </cdr:nvGrpSpPr>
      <cdr:grpSpPr>
        <a:xfrm xmlns:a="http://schemas.openxmlformats.org/drawingml/2006/main">
          <a:off x="422252" y="252406"/>
          <a:ext cx="866790" cy="3046430"/>
          <a:chOff x="422275" y="252414"/>
          <a:chExt cx="866775" cy="3046411"/>
        </a:xfrm>
      </cdr:grpSpPr>
      <cdr:sp macro="" textlink="">
        <cdr:nvSpPr>
          <cdr:cNvPr id="26" name="TextBox 25">
            <a:extLst xmlns:a="http://schemas.openxmlformats.org/drawingml/2006/main">
              <a:ext uri="{FF2B5EF4-FFF2-40B4-BE49-F238E27FC236}">
                <a16:creationId xmlns:a16="http://schemas.microsoft.com/office/drawing/2014/main" id="{28A7C6B9-E53C-4DB5-8EC0-632BF35E5DC3}"/>
              </a:ext>
            </a:extLst>
          </cdr:cNvPr>
          <cdr:cNvSpPr txBox="1"/>
        </cdr:nvSpPr>
        <cdr:spPr>
          <a:xfrm xmlns:a="http://schemas.openxmlformats.org/drawingml/2006/main">
            <a:off x="422275" y="252414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3,000</a:t>
            </a:r>
          </a:p>
        </cdr:txBody>
      </cdr:sp>
      <cdr:sp macro="" textlink="">
        <cdr:nvSpPr>
          <cdr:cNvPr id="27" name="TextBox 1">
            <a:extLst xmlns:a="http://schemas.openxmlformats.org/drawingml/2006/main">
              <a:ext uri="{FF2B5EF4-FFF2-40B4-BE49-F238E27FC236}">
                <a16:creationId xmlns:a16="http://schemas.microsoft.com/office/drawing/2014/main" id="{87C1FB8A-4C53-445D-A1D3-E597B6D72A60}"/>
              </a:ext>
            </a:extLst>
          </cdr:cNvPr>
          <cdr:cNvSpPr txBox="1"/>
        </cdr:nvSpPr>
        <cdr:spPr>
          <a:xfrm xmlns:a="http://schemas.openxmlformats.org/drawingml/2006/main">
            <a:off x="422275" y="714112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2,500</a:t>
            </a:r>
          </a:p>
        </cdr:txBody>
      </cdr:sp>
      <cdr:sp macro="" textlink="">
        <cdr:nvSpPr>
          <cdr:cNvPr id="28" name="TextBox 1">
            <a:extLst xmlns:a="http://schemas.openxmlformats.org/drawingml/2006/main">
              <a:ext uri="{FF2B5EF4-FFF2-40B4-BE49-F238E27FC236}">
                <a16:creationId xmlns:a16="http://schemas.microsoft.com/office/drawing/2014/main" id="{3C47A335-C703-42D7-A5D2-759798AA8A43}"/>
              </a:ext>
            </a:extLst>
          </cdr:cNvPr>
          <cdr:cNvSpPr txBox="1"/>
        </cdr:nvSpPr>
        <cdr:spPr>
          <a:xfrm xmlns:a="http://schemas.openxmlformats.org/drawingml/2006/main">
            <a:off x="422275" y="1175810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2,000</a:t>
            </a:r>
          </a:p>
        </cdr:txBody>
      </cdr:sp>
      <cdr:sp macro="" textlink="">
        <cdr:nvSpPr>
          <cdr:cNvPr id="29" name="TextBox 1">
            <a:extLst xmlns:a="http://schemas.openxmlformats.org/drawingml/2006/main">
              <a:ext uri="{FF2B5EF4-FFF2-40B4-BE49-F238E27FC236}">
                <a16:creationId xmlns:a16="http://schemas.microsoft.com/office/drawing/2014/main" id="{0F88E5BC-CD87-442F-8359-E3CDFB12BBF7}"/>
              </a:ext>
            </a:extLst>
          </cdr:cNvPr>
          <cdr:cNvSpPr txBox="1"/>
        </cdr:nvSpPr>
        <cdr:spPr>
          <a:xfrm xmlns:a="http://schemas.openxmlformats.org/drawingml/2006/main">
            <a:off x="422275" y="1637508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1,500</a:t>
            </a:r>
          </a:p>
        </cdr:txBody>
      </cdr:sp>
      <cdr:sp macro="" textlink="">
        <cdr:nvSpPr>
          <cdr:cNvPr id="30" name="TextBox 1">
            <a:extLst xmlns:a="http://schemas.openxmlformats.org/drawingml/2006/main">
              <a:ext uri="{FF2B5EF4-FFF2-40B4-BE49-F238E27FC236}">
                <a16:creationId xmlns:a16="http://schemas.microsoft.com/office/drawing/2014/main" id="{76A3507E-371B-4E8D-A0F4-2587C7B73988}"/>
              </a:ext>
            </a:extLst>
          </cdr:cNvPr>
          <cdr:cNvSpPr txBox="1"/>
        </cdr:nvSpPr>
        <cdr:spPr>
          <a:xfrm xmlns:a="http://schemas.openxmlformats.org/drawingml/2006/main">
            <a:off x="422275" y="2099206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1,000</a:t>
            </a:r>
          </a:p>
        </cdr:txBody>
      </cdr:sp>
      <cdr:sp macro="" textlink="">
        <cdr:nvSpPr>
          <cdr:cNvPr id="31" name="TextBox 1">
            <a:extLst xmlns:a="http://schemas.openxmlformats.org/drawingml/2006/main">
              <a:ext uri="{FF2B5EF4-FFF2-40B4-BE49-F238E27FC236}">
                <a16:creationId xmlns:a16="http://schemas.microsoft.com/office/drawing/2014/main" id="{A12526B2-A793-4A9B-AD15-1CDB7BD0F89F}"/>
              </a:ext>
            </a:extLst>
          </cdr:cNvPr>
          <cdr:cNvSpPr txBox="1"/>
        </cdr:nvSpPr>
        <cdr:spPr>
          <a:xfrm xmlns:a="http://schemas.openxmlformats.org/drawingml/2006/main">
            <a:off x="527050" y="2551379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500</a:t>
            </a:r>
          </a:p>
        </cdr:txBody>
      </cdr:sp>
      <cdr:sp macro="" textlink="">
        <cdr:nvSpPr>
          <cdr:cNvPr id="3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75E5C9-64A8-4483-ACCC-390F7281D3A0}"/>
              </a:ext>
            </a:extLst>
          </cdr:cNvPr>
          <cdr:cNvSpPr txBox="1"/>
        </cdr:nvSpPr>
        <cdr:spPr>
          <a:xfrm xmlns:a="http://schemas.openxmlformats.org/drawingml/2006/main">
            <a:off x="660400" y="3051175"/>
            <a:ext cx="628650" cy="2476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0">
                <a:latin typeface="Yu Mincho" panose="02020400000000000000" pitchFamily="18" charset="-128"/>
                <a:ea typeface="Yu Mincho" panose="02020400000000000000" pitchFamily="18" charset="-128"/>
              </a:rPr>
              <a:t>0</a:t>
            </a:r>
          </a:p>
        </cdr:txBody>
      </cdr:sp>
    </cdr:grpSp>
  </cdr:relSizeAnchor>
  <cdr:relSizeAnchor xmlns:cdr="http://schemas.openxmlformats.org/drawingml/2006/chartDrawing">
    <cdr:from>
      <cdr:x>0.11722</cdr:x>
      <cdr:y>0.8997</cdr:y>
    </cdr:from>
    <cdr:to>
      <cdr:x>0.23597</cdr:x>
      <cdr:y>0.96628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29D39BE0-3799-44BF-B482-C593E41DBB10}"/>
            </a:ext>
          </a:extLst>
        </cdr:cNvPr>
        <cdr:cNvSpPr txBox="1"/>
      </cdr:nvSpPr>
      <cdr:spPr>
        <a:xfrm xmlns:a="http://schemas.openxmlformats.org/drawingml/2006/main">
          <a:off x="974725" y="3346450"/>
          <a:ext cx="9874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Yu Mincho" panose="02020400000000000000" pitchFamily="18" charset="-128"/>
              <a:ea typeface="Yu Mincho" panose="02020400000000000000" pitchFamily="18" charset="-128"/>
            </a:rPr>
            <a:t>Jan-2020</a:t>
          </a:r>
        </a:p>
      </cdr:txBody>
    </cdr:sp>
  </cdr:relSizeAnchor>
  <cdr:relSizeAnchor xmlns:cdr="http://schemas.openxmlformats.org/drawingml/2006/chartDrawing">
    <cdr:from>
      <cdr:x>0.78618</cdr:x>
      <cdr:y>0.89714</cdr:y>
    </cdr:from>
    <cdr:to>
      <cdr:x>0.90493</cdr:x>
      <cdr:y>0.96372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BC969F08-75F0-4F00-8FDE-21CB9069ACC8}"/>
            </a:ext>
          </a:extLst>
        </cdr:cNvPr>
        <cdr:cNvSpPr txBox="1"/>
      </cdr:nvSpPr>
      <cdr:spPr>
        <a:xfrm xmlns:a="http://schemas.openxmlformats.org/drawingml/2006/main">
          <a:off x="6537325" y="3336925"/>
          <a:ext cx="9874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Yu Mincho" panose="02020400000000000000" pitchFamily="18" charset="-128"/>
              <a:ea typeface="Yu Mincho" panose="02020400000000000000" pitchFamily="18" charset="-128"/>
            </a:rPr>
            <a:t>Jan-2024</a:t>
          </a:r>
        </a:p>
      </cdr:txBody>
    </cdr:sp>
  </cdr:relSizeAnchor>
  <cdr:relSizeAnchor xmlns:cdr="http://schemas.openxmlformats.org/drawingml/2006/chartDrawing">
    <cdr:from>
      <cdr:x>0.12715</cdr:x>
      <cdr:y>0.60563</cdr:y>
    </cdr:from>
    <cdr:to>
      <cdr:x>0.86483</cdr:x>
      <cdr:y>0.60819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B0955BBB-70A4-4ED6-A952-2E1BCC5512D9}"/>
            </a:ext>
          </a:extLst>
        </cdr:cNvPr>
        <cdr:cNvCxnSpPr/>
      </cdr:nvCxnSpPr>
      <cdr:spPr>
        <a:xfrm xmlns:a="http://schemas.openxmlformats.org/drawingml/2006/main">
          <a:off x="1057276" y="2252664"/>
          <a:ext cx="6134100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lgDash"/>
          <a:headEnd type="none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0.86407</cdr:x>
      <cdr:y>0.56167</cdr:y>
    </cdr:from>
    <cdr:to>
      <cdr:x>0.98282</cdr:x>
      <cdr:y>0.62825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4A43F80-CF55-4C16-A48B-7D15EF812DBF}"/>
            </a:ext>
          </a:extLst>
        </cdr:cNvPr>
        <cdr:cNvSpPr txBox="1"/>
      </cdr:nvSpPr>
      <cdr:spPr>
        <a:xfrm xmlns:a="http://schemas.openxmlformats.org/drawingml/2006/main">
          <a:off x="7185025" y="2089150"/>
          <a:ext cx="9874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latin typeface="Yu Mincho" panose="02020400000000000000" pitchFamily="18" charset="-128"/>
              <a:ea typeface="Yu Mincho" panose="02020400000000000000" pitchFamily="18" charset="-128"/>
            </a:rPr>
            <a:t>1</a:t>
          </a:r>
          <a:r>
            <a:rPr lang="en-US" sz="1050" b="1" baseline="0">
              <a:latin typeface="Yu Mincho" panose="02020400000000000000" pitchFamily="18" charset="-128"/>
              <a:ea typeface="Yu Mincho" panose="02020400000000000000" pitchFamily="18" charset="-128"/>
            </a:rPr>
            <a:t> Trillion</a:t>
          </a:r>
          <a:endParaRPr lang="en-US" sz="1050" b="1">
            <a:latin typeface="Yu Mincho" panose="02020400000000000000" pitchFamily="18" charset="-128"/>
            <a:ea typeface="Yu Mincho" panose="02020400000000000000" pitchFamily="18" charset="-128"/>
          </a:endParaRPr>
        </a:p>
      </cdr:txBody>
    </cdr:sp>
  </cdr:relSizeAnchor>
  <cdr:relSizeAnchor xmlns:cdr="http://schemas.openxmlformats.org/drawingml/2006/chartDrawing">
    <cdr:from>
      <cdr:x>0.60634</cdr:x>
      <cdr:y>0.08792</cdr:y>
    </cdr:from>
    <cdr:to>
      <cdr:x>0.68385</cdr:x>
      <cdr:y>0.1545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FE352464-6289-4B7C-9921-6AE621D38CD1}"/>
            </a:ext>
          </a:extLst>
        </cdr:cNvPr>
        <cdr:cNvSpPr txBox="1"/>
      </cdr:nvSpPr>
      <cdr:spPr>
        <a:xfrm xmlns:a="http://schemas.openxmlformats.org/drawingml/2006/main">
          <a:off x="5041900" y="327025"/>
          <a:ext cx="644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Yu Mincho" panose="02020400000000000000" pitchFamily="18" charset="-128"/>
              <a:ea typeface="Yu Mincho" panose="02020400000000000000" pitchFamily="18" charset="-128"/>
            </a:rPr>
            <a:t>2021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6A151-D138-46D1-98CD-533276F59880}" name="Table1" displayName="Table1" ref="C3:E7" totalsRowShown="0">
  <autoFilter ref="C3:E7" xr:uid="{AB46A151-D138-46D1-98CD-533276F59880}"/>
  <tableColumns count="3">
    <tableColumn id="1" xr3:uid="{FB0C8646-79F6-4EE7-8896-1AFE242D73FE}" name="Column1"/>
    <tableColumn id="2" xr3:uid="{936B15A7-0F06-4B7E-B023-7635AC7036AF}" name="Core Advertising">
      <calculatedColumnFormula>RANDBETWEEN(50.5,85)</calculatedColumnFormula>
    </tableColumn>
    <tableColumn id="3" xr3:uid="{0BABE874-876B-4C6B-B0BD-B9B09E3686D3}" name="Other">
      <calculatedColumnFormula>100-D4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A3AA1A-ABED-4EC7-A4E5-A1BFA79A0320}" name="Table10" displayName="Table10" ref="DR6:DT21" totalsRowShown="0">
  <autoFilter ref="DR6:DT21" xr:uid="{CDA3AA1A-ABED-4EC7-A4E5-A1BFA79A0320}"/>
  <tableColumns count="3">
    <tableColumn id="1" xr3:uid="{33F98668-8562-46A8-B6F5-50085F1662A6}" name="Division"/>
    <tableColumn id="2" xr3:uid="{D544021E-BB88-4C73-9D60-D3408C0D5F70}" name="Region"/>
    <tableColumn id="3" xr3:uid="{A23C668B-F148-4086-BC10-5AE1521A7233}" name="Revenue">
      <calculatedColumnFormula>RANDBETWEEN(24396,49656)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DF18C-DD1B-4214-86AD-6245A4749C70}" name="Table13" displayName="Table13" ref="N3:Q7" totalsRowShown="0">
  <autoFilter ref="N3:Q7" xr:uid="{DDADF18C-DD1B-4214-86AD-6245A4749C70}"/>
  <tableColumns count="4">
    <tableColumn id="1" xr3:uid="{AD370D8B-7DA0-4237-AA05-0B3E1D24F14F}" name="Column1"/>
    <tableColumn id="2" xr3:uid="{B8395BF8-21AF-46AC-B053-2D8B0786F9E1}" name="Core Advertising" dataDxfId="3">
      <calculatedColumnFormula>RANDBETWEEN(50.5,60)</calculatedColumnFormula>
    </tableColumn>
    <tableColumn id="4" xr3:uid="{DEBB575B-09E4-4F15-9224-175F9C2F70E4}" name="Promotions" dataDxfId="2">
      <calculatedColumnFormula>RANDBETWEEN(20.5,40)</calculatedColumnFormula>
    </tableColumn>
    <tableColumn id="3" xr3:uid="{46969D79-5006-416C-B7F6-AA45904E17EB}" name="Other" dataDxfId="1">
      <calculatedColumnFormula>100-O4-Table13[[#This Row],[Promotions]]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4BAC82-702C-4ACE-9B40-277442876016}" name="Table3" displayName="Table3" ref="AE3:AF14" totalsRowCount="1">
  <autoFilter ref="AE3:AF13" xr:uid="{A24BAC82-702C-4ACE-9B40-277442876016}"/>
  <sortState xmlns:xlrd2="http://schemas.microsoft.com/office/spreadsheetml/2017/richdata2" ref="AE4:AF13">
    <sortCondition ref="AF3:AF13"/>
  </sortState>
  <tableColumns count="2">
    <tableColumn id="1" xr3:uid="{9F0B838A-C7CC-4F57-BAAE-77B644AFB4A4}" name="Country" totalsRowLabel="Total"/>
    <tableColumn id="2" xr3:uid="{8F80CB6A-32B1-4C74-8D72-2ADDE3FBF595}" name="MN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6FC7A9-7E7C-4803-9547-C09E571BE8B6}" name="Table5" displayName="Table5" ref="AS4:AX11" totalsRowShown="0" headerRowDxfId="0">
  <autoFilter ref="AS4:AX11" xr:uid="{326FC7A9-7E7C-4803-9547-C09E571BE8B6}"/>
  <tableColumns count="6">
    <tableColumn id="1" xr3:uid="{A9BA2043-71FE-44B0-80D3-6614A6CFE0FE}" name="Company"/>
    <tableColumn id="2" xr3:uid="{EBC2BCFC-ABEF-43B3-BD45-6578688E5EC2}" name="Jan-20"/>
    <tableColumn id="3" xr3:uid="{45F9321B-5BCD-449D-B992-F2E291EDFF1B}" name="Jan-21"/>
    <tableColumn id="4" xr3:uid="{4E3B1728-C3F8-4511-903F-1ACD872B9600}" name="Jan-22"/>
    <tableColumn id="5" xr3:uid="{DDFA6C21-C020-4258-BD4E-3030BD54FFC6}" name="Jan-23"/>
    <tableColumn id="6" xr3:uid="{4829AB41-8F8B-4C46-B30A-31ACAF27EAF6}" name="Jan-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07385-BF83-4D55-BA14-8F4786A892AB}" name="Table6" displayName="Table6" ref="BG4:BH12" totalsRowShown="0">
  <autoFilter ref="BG4:BH12" xr:uid="{0D207385-BF83-4D55-BA14-8F4786A892AB}"/>
  <sortState xmlns:xlrd2="http://schemas.microsoft.com/office/spreadsheetml/2017/richdata2" ref="BG5:BH12">
    <sortCondition ref="BH4:BH12"/>
  </sortState>
  <tableColumns count="2">
    <tableColumn id="1" xr3:uid="{38D7CE62-9F82-4687-9DB3-4045214AA768}" name="Company"/>
    <tableColumn id="2" xr3:uid="{5D7AEDB4-7309-46A7-BE6C-43A9BD7ED0ED}" name="Profit Valu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08B585-83A3-4613-B5AD-BC5A694C3E7C}" name="Table7" displayName="Table7" ref="BX5:BZ13" totalsRowShown="0">
  <autoFilter ref="BX5:BZ13" xr:uid="{5108B585-83A3-4613-B5AD-BC5A694C3E7C}"/>
  <tableColumns count="3">
    <tableColumn id="1" xr3:uid="{4AFAC432-D991-4C3C-998D-1F58EE07B54D}" name="Activity"/>
    <tableColumn id="2" xr3:uid="{4551D26F-5328-464B-88DD-AAEEA2D7F2C5}" name="Pre Covid"/>
    <tableColumn id="3" xr3:uid="{B314D6E0-9318-447A-AD2D-97763B42393A}" name="No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5D3DB7-0F4B-4620-A28D-A3F7D54181CF}" name="Table4" displayName="Table4" ref="CM5:CO12" totalsRowShown="0">
  <autoFilter ref="CM5:CO12" xr:uid="{3F5D3DB7-0F4B-4620-A28D-A3F7D54181CF}"/>
  <tableColumns count="3">
    <tableColumn id="1" xr3:uid="{D6AC1383-42AF-4037-859F-B4CE0E146CEE}" name="Sector"/>
    <tableColumn id="2" xr3:uid="{E8A4D9DD-84F7-420E-9C30-9D2C340BD8B6}" name="%"/>
    <tableColumn id="3" xr3:uid="{68C2A821-15F2-44DA-80C0-658A2BB6E7A3}" name="Helper">
      <calculatedColumnFormula>100-CN6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904BF3-BA2A-43D7-B631-F7BAAC46AEEF}" name="Table8" displayName="Table8" ref="CW4:CZ24" totalsRowShown="0">
  <autoFilter ref="CW4:CZ24" xr:uid="{A0904BF3-BA2A-43D7-B631-F7BAAC46AEEF}"/>
  <tableColumns count="4">
    <tableColumn id="1" xr3:uid="{51EE3197-5768-47FB-852E-84F65F35C2EF}" name="Year"/>
    <tableColumn id="2" xr3:uid="{E0CCD279-4E12-4D0E-BDF6-5CC30923781D}" name="Quarter"/>
    <tableColumn id="3" xr3:uid="{CA70D469-FB9B-4F81-8AFB-2443759691EE}" name="Divestiture"/>
    <tableColumn id="4" xr3:uid="{0EA99131-B6BA-4023-8765-A3DEE168FD4A}" name="Merger Acqusi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691A9D-91D6-44FC-BE83-A72B75491568}" name="Table9" displayName="Table9" ref="DG6:DM10" totalsRowShown="0">
  <autoFilter ref="DG6:DM10" xr:uid="{69691A9D-91D6-44FC-BE83-A72B75491568}"/>
  <tableColumns count="7">
    <tableColumn id="1" xr3:uid="{CB3A4898-B249-4600-811E-FF3A172E7CFD}" name="Column1"/>
    <tableColumn id="2" xr3:uid="{0CDAA5C3-64CF-4DF7-9FB0-8C389F6BD3EC}" name="Entry Level"/>
    <tableColumn id="3" xr3:uid="{2EE39531-D45D-45A4-8CBA-778E37AE8C00}" name="Manager"/>
    <tableColumn id="4" xr3:uid="{67C27DA3-9B7B-47CA-B9D2-4D1FDDA3B721}" name="Senior Manager"/>
    <tableColumn id="5" xr3:uid="{012CDCBC-DB10-4D7F-90D7-97C621809EBF}" name="Vice President"/>
    <tableColumn id="6" xr3:uid="{3D68AEEC-0217-4448-8656-D56F2C746E91}" name="Senior Vice President"/>
    <tableColumn id="7" xr3:uid="{B4DB6ADB-E01D-4157-A3FF-73313203676C}" name="C-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K106"/>
  <sheetViews>
    <sheetView showGridLines="0" tabSelected="1" topLeftCell="DW1" zoomScaleNormal="100" workbookViewId="0">
      <selection activeCell="EM37" sqref="EM37"/>
    </sheetView>
  </sheetViews>
  <sheetFormatPr defaultRowHeight="15" x14ac:dyDescent="0.25"/>
  <cols>
    <col min="2" max="2" width="9.140625" customWidth="1"/>
    <col min="3" max="3" width="11" customWidth="1"/>
    <col min="4" max="4" width="17.85546875" customWidth="1"/>
    <col min="15" max="15" width="9.140625" customWidth="1"/>
    <col min="16" max="16" width="13.5703125" bestFit="1" customWidth="1"/>
    <col min="23" max="23" width="22.7109375" customWidth="1"/>
    <col min="24" max="24" width="14.140625" customWidth="1"/>
    <col min="25" max="25" width="13.140625" bestFit="1" customWidth="1"/>
    <col min="26" max="26" width="15.28515625" customWidth="1"/>
    <col min="27" max="27" width="9" bestFit="1" customWidth="1"/>
    <col min="31" max="31" width="21.140625" bestFit="1" customWidth="1"/>
    <col min="32" max="32" width="11" customWidth="1"/>
    <col min="45" max="45" width="17" bestFit="1" customWidth="1"/>
    <col min="46" max="46" width="11.140625" customWidth="1"/>
    <col min="59" max="59" width="11.85546875" customWidth="1"/>
    <col min="60" max="60" width="14.5703125" customWidth="1"/>
    <col min="76" max="76" width="29.85546875" bestFit="1" customWidth="1"/>
    <col min="77" max="77" width="11.42578125" customWidth="1"/>
    <col min="91" max="91" width="32.140625" bestFit="1" customWidth="1"/>
    <col min="102" max="102" width="10" customWidth="1"/>
    <col min="103" max="103" width="13" customWidth="1"/>
    <col min="104" max="104" width="19.5703125" customWidth="1"/>
    <col min="111" max="111" width="15.28515625" bestFit="1" customWidth="1"/>
    <col min="112" max="112" width="12.85546875" customWidth="1"/>
    <col min="113" max="113" width="11" customWidth="1"/>
    <col min="114" max="114" width="17.140625" customWidth="1"/>
    <col min="115" max="115" width="16" customWidth="1"/>
    <col min="116" max="116" width="22.140625" customWidth="1"/>
    <col min="117" max="117" width="9.5703125" customWidth="1"/>
    <col min="122" max="122" width="11.7109375" bestFit="1" customWidth="1"/>
    <col min="123" max="123" width="14" bestFit="1" customWidth="1"/>
    <col min="124" max="124" width="11.7109375" bestFit="1" customWidth="1"/>
    <col min="129" max="129" width="14" bestFit="1" customWidth="1"/>
    <col min="131" max="131" width="13.140625" bestFit="1" customWidth="1"/>
  </cols>
  <sheetData>
    <row r="3" spans="3:141" x14ac:dyDescent="0.25">
      <c r="C3" t="s">
        <v>6</v>
      </c>
      <c r="D3" t="s">
        <v>4</v>
      </c>
      <c r="E3" t="s">
        <v>5</v>
      </c>
      <c r="N3" t="s">
        <v>6</v>
      </c>
      <c r="O3" t="s">
        <v>4</v>
      </c>
      <c r="P3" t="s">
        <v>7</v>
      </c>
      <c r="Q3" t="s">
        <v>5</v>
      </c>
      <c r="W3" s="10" t="s">
        <v>8</v>
      </c>
      <c r="X3" s="10" t="s">
        <v>9</v>
      </c>
      <c r="Y3" s="10" t="s">
        <v>10</v>
      </c>
      <c r="Z3" s="10" t="s">
        <v>11</v>
      </c>
      <c r="AA3" s="10" t="s">
        <v>12</v>
      </c>
      <c r="AE3" t="s">
        <v>31</v>
      </c>
      <c r="AF3" t="s">
        <v>32</v>
      </c>
    </row>
    <row r="4" spans="3:141" x14ac:dyDescent="0.25">
      <c r="C4" t="s">
        <v>0</v>
      </c>
      <c r="D4">
        <f ca="1">RANDBETWEEN(50.5,85)</f>
        <v>69</v>
      </c>
      <c r="E4">
        <f ca="1">100-D4</f>
        <v>31</v>
      </c>
      <c r="N4" t="s">
        <v>0</v>
      </c>
      <c r="O4">
        <f t="shared" ref="O4:O7" ca="1" si="0">RANDBETWEEN(50.5,60)</f>
        <v>56</v>
      </c>
      <c r="P4">
        <f t="shared" ref="P4:P7" ca="1" si="1">RANDBETWEEN(20.5,40)</f>
        <v>40</v>
      </c>
      <c r="Q4">
        <f ca="1">100-O4-Table13[[#This Row],[Promotions]]</f>
        <v>4</v>
      </c>
      <c r="W4" t="s">
        <v>13</v>
      </c>
      <c r="X4">
        <v>300</v>
      </c>
      <c r="Y4" s="9">
        <f t="shared" ref="Y4:Y11" si="2">X4/SUM($X$4:$X$11)</f>
        <v>0.1152516327314637</v>
      </c>
      <c r="Z4">
        <v>2.2999999999999998</v>
      </c>
      <c r="AA4">
        <v>12</v>
      </c>
      <c r="AE4" t="s">
        <v>30</v>
      </c>
      <c r="AF4">
        <v>8</v>
      </c>
      <c r="AS4" t="s">
        <v>34</v>
      </c>
      <c r="AT4" s="12" t="s">
        <v>40</v>
      </c>
      <c r="AU4" s="12" t="s">
        <v>41</v>
      </c>
      <c r="AV4" s="12" t="s">
        <v>42</v>
      </c>
      <c r="AW4" s="12" t="s">
        <v>43</v>
      </c>
      <c r="AX4" s="12" t="s">
        <v>44</v>
      </c>
      <c r="BG4" t="s">
        <v>34</v>
      </c>
      <c r="BH4" t="s">
        <v>45</v>
      </c>
      <c r="CW4" t="s">
        <v>76</v>
      </c>
      <c r="CX4" t="s">
        <v>77</v>
      </c>
      <c r="CY4" t="s">
        <v>78</v>
      </c>
      <c r="CZ4" t="s">
        <v>79</v>
      </c>
    </row>
    <row r="5" spans="3:141" x14ac:dyDescent="0.25">
      <c r="C5" t="s">
        <v>1</v>
      </c>
      <c r="D5">
        <f ca="1">RANDBETWEEN(50.5,85)</f>
        <v>77</v>
      </c>
      <c r="E5">
        <f t="shared" ref="E5:E7" ca="1" si="3">100-D5</f>
        <v>23</v>
      </c>
      <c r="N5" t="s">
        <v>1</v>
      </c>
      <c r="O5">
        <f t="shared" ca="1" si="0"/>
        <v>53</v>
      </c>
      <c r="P5">
        <f t="shared" ca="1" si="1"/>
        <v>34</v>
      </c>
      <c r="Q5">
        <f ca="1">100-O5-Table13[[#This Row],[Promotions]]</f>
        <v>13</v>
      </c>
      <c r="W5" s="7" t="s">
        <v>14</v>
      </c>
      <c r="X5" s="7">
        <v>233</v>
      </c>
      <c r="Y5" s="11">
        <f t="shared" si="2"/>
        <v>8.9512101421436799E-2</v>
      </c>
      <c r="Z5" s="7">
        <v>-0.4</v>
      </c>
      <c r="AA5" s="7">
        <v>11</v>
      </c>
      <c r="AE5" t="s">
        <v>29</v>
      </c>
      <c r="AF5">
        <v>10</v>
      </c>
      <c r="AS5" t="s">
        <v>3</v>
      </c>
      <c r="AT5">
        <v>1300</v>
      </c>
      <c r="AU5">
        <v>2200</v>
      </c>
      <c r="AV5">
        <v>2800</v>
      </c>
      <c r="AW5">
        <v>2100</v>
      </c>
      <c r="AX5">
        <v>2800</v>
      </c>
      <c r="BG5" t="s">
        <v>53</v>
      </c>
      <c r="BH5">
        <v>-19141</v>
      </c>
      <c r="BX5" t="s">
        <v>55</v>
      </c>
      <c r="BY5" t="s">
        <v>64</v>
      </c>
      <c r="BZ5" t="s">
        <v>65</v>
      </c>
      <c r="CM5" t="s">
        <v>66</v>
      </c>
      <c r="CN5" t="s">
        <v>67</v>
      </c>
      <c r="CO5" t="s">
        <v>68</v>
      </c>
      <c r="CW5">
        <v>2020</v>
      </c>
      <c r="CX5" t="s">
        <v>80</v>
      </c>
      <c r="CY5">
        <v>13</v>
      </c>
      <c r="CZ5">
        <v>36</v>
      </c>
      <c r="DW5" t="s">
        <v>104</v>
      </c>
      <c r="EF5" t="s">
        <v>110</v>
      </c>
      <c r="EG5" t="s">
        <v>111</v>
      </c>
      <c r="EH5" t="s">
        <v>112</v>
      </c>
      <c r="EJ5" t="s">
        <v>113</v>
      </c>
      <c r="EK5" s="9">
        <f ca="1">RANDBETWEEN(1,100)/100</f>
        <v>0.12</v>
      </c>
    </row>
    <row r="6" spans="3:141" x14ac:dyDescent="0.25">
      <c r="C6" t="s">
        <v>2</v>
      </c>
      <c r="D6">
        <f ca="1">RANDBETWEEN(50.5,85)</f>
        <v>69</v>
      </c>
      <c r="E6">
        <f t="shared" ca="1" si="3"/>
        <v>31</v>
      </c>
      <c r="N6" t="s">
        <v>2</v>
      </c>
      <c r="O6">
        <f t="shared" ca="1" si="0"/>
        <v>52</v>
      </c>
      <c r="P6">
        <f t="shared" ca="1" si="1"/>
        <v>31</v>
      </c>
      <c r="Q6">
        <f ca="1">100-O6-Table13[[#This Row],[Promotions]]</f>
        <v>17</v>
      </c>
      <c r="W6" t="s">
        <v>15</v>
      </c>
      <c r="X6">
        <v>335</v>
      </c>
      <c r="Y6" s="9">
        <f t="shared" si="2"/>
        <v>0.12869765655013446</v>
      </c>
      <c r="Z6">
        <v>-1</v>
      </c>
      <c r="AA6">
        <v>14</v>
      </c>
      <c r="AE6" t="s">
        <v>28</v>
      </c>
      <c r="AF6">
        <v>19</v>
      </c>
      <c r="AS6" t="s">
        <v>35</v>
      </c>
      <c r="AT6">
        <v>1200</v>
      </c>
      <c r="AU6">
        <v>1700</v>
      </c>
      <c r="AV6">
        <v>2300</v>
      </c>
      <c r="AW6">
        <v>1800</v>
      </c>
      <c r="AX6">
        <v>2700</v>
      </c>
      <c r="BG6" t="s">
        <v>52</v>
      </c>
      <c r="BH6">
        <v>-11735</v>
      </c>
      <c r="BX6" t="s">
        <v>56</v>
      </c>
      <c r="BY6">
        <v>1.6</v>
      </c>
      <c r="BZ6">
        <v>0.7</v>
      </c>
      <c r="CM6" t="s">
        <v>69</v>
      </c>
      <c r="CN6">
        <v>9</v>
      </c>
      <c r="CO6">
        <f>100-CN6</f>
        <v>91</v>
      </c>
      <c r="CX6" t="s">
        <v>81</v>
      </c>
      <c r="CY6">
        <v>16</v>
      </c>
      <c r="CZ6">
        <v>29</v>
      </c>
      <c r="DG6" t="s">
        <v>6</v>
      </c>
      <c r="DH6" t="s">
        <v>88</v>
      </c>
      <c r="DI6" t="s">
        <v>89</v>
      </c>
      <c r="DJ6" t="s">
        <v>90</v>
      </c>
      <c r="DK6" t="s">
        <v>91</v>
      </c>
      <c r="DL6" t="s">
        <v>92</v>
      </c>
      <c r="DM6" t="s">
        <v>93</v>
      </c>
      <c r="DR6" t="s">
        <v>94</v>
      </c>
      <c r="DS6" t="s">
        <v>8</v>
      </c>
      <c r="DT6" t="s">
        <v>103</v>
      </c>
      <c r="DW6" s="34" t="s">
        <v>105</v>
      </c>
      <c r="DX6" s="34" t="s">
        <v>106</v>
      </c>
      <c r="DY6" s="34" t="s">
        <v>8</v>
      </c>
      <c r="DZ6" s="34" t="s">
        <v>103</v>
      </c>
      <c r="EA6" s="34" t="s">
        <v>109</v>
      </c>
      <c r="EF6">
        <v>1</v>
      </c>
      <c r="EG6">
        <v>1</v>
      </c>
      <c r="EH6">
        <f ca="1">IF(EF6&lt;=($EK$5*100),1,0)</f>
        <v>1</v>
      </c>
    </row>
    <row r="7" spans="3:141" x14ac:dyDescent="0.25">
      <c r="C7" t="s">
        <v>3</v>
      </c>
      <c r="D7">
        <f ca="1">RANDBETWEEN(50.5,85)</f>
        <v>68</v>
      </c>
      <c r="E7">
        <f t="shared" ca="1" si="3"/>
        <v>32</v>
      </c>
      <c r="N7" t="s">
        <v>3</v>
      </c>
      <c r="O7">
        <f t="shared" ca="1" si="0"/>
        <v>59</v>
      </c>
      <c r="P7">
        <f t="shared" ca="1" si="1"/>
        <v>39</v>
      </c>
      <c r="Q7">
        <f ca="1">100-O7-Table13[[#This Row],[Promotions]]</f>
        <v>2</v>
      </c>
      <c r="W7" s="7" t="s">
        <v>16</v>
      </c>
      <c r="X7" s="7">
        <v>411</v>
      </c>
      <c r="Y7" s="11">
        <f t="shared" si="2"/>
        <v>0.15789473684210525</v>
      </c>
      <c r="Z7" s="7">
        <v>4</v>
      </c>
      <c r="AA7" s="7">
        <v>17</v>
      </c>
      <c r="AE7" t="s">
        <v>27</v>
      </c>
      <c r="AF7">
        <v>25</v>
      </c>
      <c r="AS7" t="s">
        <v>37</v>
      </c>
      <c r="AT7">
        <v>1880</v>
      </c>
      <c r="AU7">
        <v>2050</v>
      </c>
      <c r="AV7">
        <v>2000</v>
      </c>
      <c r="AW7">
        <v>1900</v>
      </c>
      <c r="AX7">
        <v>2000</v>
      </c>
      <c r="BG7" t="s">
        <v>51</v>
      </c>
      <c r="BH7">
        <v>-1197</v>
      </c>
      <c r="BX7" t="s">
        <v>57</v>
      </c>
      <c r="BY7">
        <v>1.6</v>
      </c>
      <c r="BZ7">
        <v>0.9</v>
      </c>
      <c r="CM7" t="s">
        <v>70</v>
      </c>
      <c r="CN7">
        <v>15</v>
      </c>
      <c r="CO7">
        <f t="shared" ref="CO7:CO12" si="4">100-CN7</f>
        <v>85</v>
      </c>
      <c r="CX7" t="s">
        <v>82</v>
      </c>
      <c r="CY7">
        <v>15</v>
      </c>
      <c r="CZ7">
        <v>46</v>
      </c>
      <c r="DG7" t="s">
        <v>84</v>
      </c>
      <c r="DH7">
        <v>30</v>
      </c>
      <c r="DI7">
        <v>28</v>
      </c>
      <c r="DJ7">
        <v>27</v>
      </c>
      <c r="DK7">
        <v>24</v>
      </c>
      <c r="DL7">
        <v>22</v>
      </c>
      <c r="DM7">
        <v>20</v>
      </c>
      <c r="DR7" t="s">
        <v>95</v>
      </c>
      <c r="DS7" t="s">
        <v>98</v>
      </c>
      <c r="DT7">
        <f ca="1">RANDBETWEEN(24396,49656)</f>
        <v>27875</v>
      </c>
      <c r="DW7" s="34">
        <v>1.5</v>
      </c>
      <c r="DX7" s="34">
        <v>8</v>
      </c>
      <c r="DY7" s="37" t="s">
        <v>98</v>
      </c>
      <c r="DZ7" s="34">
        <f ca="1">SUMIFS(Table10[Revenue],Table10[Region],DY7,Table10[Division],$DT$26)</f>
        <v>46011</v>
      </c>
      <c r="EA7" s="34" t="str">
        <f ca="1">IF(DZ7=MAX($DZ$7:$DZ$11),DZ7,"")</f>
        <v/>
      </c>
      <c r="EF7">
        <v>2</v>
      </c>
      <c r="EG7">
        <v>1</v>
      </c>
      <c r="EH7">
        <f t="shared" ref="EH7:EH70" ca="1" si="5">IF(EF7&lt;=($EK$5*100),1,0)</f>
        <v>1</v>
      </c>
    </row>
    <row r="8" spans="3:141" x14ac:dyDescent="0.25">
      <c r="W8" t="s">
        <v>17</v>
      </c>
      <c r="X8">
        <v>194</v>
      </c>
      <c r="Y8" s="9">
        <f t="shared" si="2"/>
        <v>7.4529389166346521E-2</v>
      </c>
      <c r="Z8">
        <v>0.2</v>
      </c>
      <c r="AA8">
        <v>9</v>
      </c>
      <c r="AE8" t="s">
        <v>26</v>
      </c>
      <c r="AF8">
        <v>32</v>
      </c>
      <c r="AS8" t="s">
        <v>38</v>
      </c>
      <c r="AT8">
        <v>930</v>
      </c>
      <c r="AU8">
        <v>1400</v>
      </c>
      <c r="AV8">
        <v>1900</v>
      </c>
      <c r="AW8">
        <v>1200</v>
      </c>
      <c r="AX8">
        <v>1700</v>
      </c>
      <c r="BG8" t="s">
        <v>50</v>
      </c>
      <c r="BH8">
        <v>927</v>
      </c>
      <c r="BX8" t="s">
        <v>58</v>
      </c>
      <c r="BY8">
        <v>6.7</v>
      </c>
      <c r="BZ8" s="13">
        <v>5</v>
      </c>
      <c r="CM8" t="s">
        <v>71</v>
      </c>
      <c r="CN8">
        <v>22</v>
      </c>
      <c r="CO8">
        <f t="shared" si="4"/>
        <v>78</v>
      </c>
      <c r="CX8" t="s">
        <v>83</v>
      </c>
      <c r="CY8">
        <v>18</v>
      </c>
      <c r="CZ8">
        <v>40</v>
      </c>
      <c r="DG8" t="s">
        <v>85</v>
      </c>
      <c r="DH8">
        <v>17</v>
      </c>
      <c r="DI8">
        <v>12</v>
      </c>
      <c r="DJ8">
        <v>9</v>
      </c>
      <c r="DK8">
        <v>7</v>
      </c>
      <c r="DL8">
        <v>5</v>
      </c>
      <c r="DM8">
        <v>4</v>
      </c>
      <c r="DR8" t="s">
        <v>95</v>
      </c>
      <c r="DS8" t="s">
        <v>99</v>
      </c>
      <c r="DT8">
        <f t="shared" ref="DT8:DT21" ca="1" si="6">RANDBETWEEN(24396,49656)</f>
        <v>41961</v>
      </c>
      <c r="DW8" s="34">
        <v>2.6</v>
      </c>
      <c r="DX8" s="34">
        <v>3.5</v>
      </c>
      <c r="DY8" s="34" t="s">
        <v>99</v>
      </c>
      <c r="DZ8" s="34">
        <f ca="1">SUMIFS(Table10[Revenue],Table10[Region],DY8,Table10[Division],$DT$26)</f>
        <v>37476</v>
      </c>
      <c r="EA8" s="34" t="str">
        <f t="shared" ref="EA8:EA11" ca="1" si="7">IF(DZ8=MAX($DZ$7:$DZ$11),DZ8,"")</f>
        <v/>
      </c>
      <c r="EF8">
        <v>3</v>
      </c>
      <c r="EG8">
        <v>1</v>
      </c>
      <c r="EH8">
        <f t="shared" ca="1" si="5"/>
        <v>1</v>
      </c>
    </row>
    <row r="9" spans="3:141" x14ac:dyDescent="0.25">
      <c r="C9" s="1"/>
      <c r="D9" s="2"/>
      <c r="E9" s="2"/>
      <c r="F9" s="2"/>
      <c r="G9" s="2"/>
      <c r="H9" s="2"/>
      <c r="I9" s="2"/>
      <c r="J9" s="3"/>
      <c r="M9" s="1"/>
      <c r="N9" s="2"/>
      <c r="O9" s="2"/>
      <c r="P9" s="2"/>
      <c r="Q9" s="2"/>
      <c r="R9" s="2"/>
      <c r="S9" s="2"/>
      <c r="T9" s="3"/>
      <c r="W9" t="s">
        <v>18</v>
      </c>
      <c r="X9">
        <v>168</v>
      </c>
      <c r="Y9" s="9">
        <f t="shared" si="2"/>
        <v>6.454091432961967E-2</v>
      </c>
      <c r="Z9">
        <v>-2.1</v>
      </c>
      <c r="AA9">
        <v>5</v>
      </c>
      <c r="AE9" t="s">
        <v>25</v>
      </c>
      <c r="AF9">
        <v>44</v>
      </c>
      <c r="AS9" t="s">
        <v>1</v>
      </c>
      <c r="AT9">
        <v>930</v>
      </c>
      <c r="AU9">
        <v>1650</v>
      </c>
      <c r="AV9">
        <v>1600</v>
      </c>
      <c r="AW9">
        <v>950</v>
      </c>
      <c r="AX9">
        <v>1500</v>
      </c>
      <c r="BG9" t="s">
        <v>49</v>
      </c>
      <c r="BH9">
        <v>973</v>
      </c>
      <c r="BX9" t="s">
        <v>59</v>
      </c>
      <c r="BY9" s="13">
        <v>8</v>
      </c>
      <c r="BZ9" s="14">
        <v>9</v>
      </c>
      <c r="CM9" t="s">
        <v>72</v>
      </c>
      <c r="CN9">
        <v>28</v>
      </c>
      <c r="CO9">
        <f t="shared" si="4"/>
        <v>72</v>
      </c>
      <c r="CW9">
        <v>2021</v>
      </c>
      <c r="CX9" t="s">
        <v>80</v>
      </c>
      <c r="CY9">
        <v>11</v>
      </c>
      <c r="CZ9">
        <v>30</v>
      </c>
      <c r="DG9" t="s">
        <v>86</v>
      </c>
      <c r="DH9">
        <v>17</v>
      </c>
      <c r="DI9">
        <v>17</v>
      </c>
      <c r="DJ9">
        <v>15</v>
      </c>
      <c r="DK9">
        <v>13</v>
      </c>
      <c r="DL9">
        <v>12</v>
      </c>
      <c r="DM9">
        <v>13</v>
      </c>
      <c r="DR9" t="s">
        <v>95</v>
      </c>
      <c r="DS9" t="s">
        <v>100</v>
      </c>
      <c r="DT9">
        <f t="shared" ca="1" si="6"/>
        <v>48146</v>
      </c>
      <c r="DW9" s="34">
        <v>8</v>
      </c>
      <c r="DX9" s="34">
        <v>6</v>
      </c>
      <c r="DY9" s="37" t="s">
        <v>100</v>
      </c>
      <c r="DZ9" s="34">
        <f ca="1">SUMIFS(Table10[Revenue],Table10[Region],DY9,Table10[Division],$DT$26)</f>
        <v>38873</v>
      </c>
      <c r="EA9" s="34" t="str">
        <f t="shared" ca="1" si="7"/>
        <v/>
      </c>
      <c r="EF9">
        <v>4</v>
      </c>
      <c r="EG9">
        <v>1</v>
      </c>
      <c r="EH9">
        <f t="shared" ca="1" si="5"/>
        <v>1</v>
      </c>
    </row>
    <row r="10" spans="3:141" x14ac:dyDescent="0.25">
      <c r="C10" s="4"/>
      <c r="J10" s="5"/>
      <c r="M10" s="4"/>
      <c r="T10" s="5"/>
      <c r="W10" s="7" t="s">
        <v>19</v>
      </c>
      <c r="X10" s="7">
        <v>590</v>
      </c>
      <c r="Y10" s="11">
        <f t="shared" si="2"/>
        <v>0.2266615443718786</v>
      </c>
      <c r="Z10" s="7">
        <v>3.5</v>
      </c>
      <c r="AA10" s="7">
        <v>24</v>
      </c>
      <c r="AE10" t="s">
        <v>24</v>
      </c>
      <c r="AF10">
        <v>54</v>
      </c>
      <c r="AS10" t="s">
        <v>36</v>
      </c>
      <c r="AT10">
        <v>150</v>
      </c>
      <c r="AU10">
        <v>330</v>
      </c>
      <c r="AV10">
        <v>730</v>
      </c>
      <c r="AW10">
        <v>450</v>
      </c>
      <c r="AX10">
        <v>1400</v>
      </c>
      <c r="BG10" t="s">
        <v>48</v>
      </c>
      <c r="BH10">
        <v>1197</v>
      </c>
      <c r="BX10" t="s">
        <v>60</v>
      </c>
      <c r="BY10" s="13">
        <v>1</v>
      </c>
      <c r="BZ10">
        <v>1.4</v>
      </c>
      <c r="CM10" t="s">
        <v>73</v>
      </c>
      <c r="CN10">
        <v>39</v>
      </c>
      <c r="CO10">
        <f t="shared" si="4"/>
        <v>61</v>
      </c>
      <c r="CX10" t="s">
        <v>81</v>
      </c>
      <c r="CY10">
        <v>6</v>
      </c>
      <c r="CZ10">
        <v>41</v>
      </c>
      <c r="DG10" t="s">
        <v>87</v>
      </c>
      <c r="DH10">
        <v>35</v>
      </c>
      <c r="DI10">
        <v>42</v>
      </c>
      <c r="DJ10">
        <v>50</v>
      </c>
      <c r="DK10">
        <v>56</v>
      </c>
      <c r="DL10">
        <v>61</v>
      </c>
      <c r="DM10">
        <v>62</v>
      </c>
      <c r="DR10" t="s">
        <v>95</v>
      </c>
      <c r="DS10" t="s">
        <v>101</v>
      </c>
      <c r="DT10">
        <f t="shared" ca="1" si="6"/>
        <v>35325</v>
      </c>
      <c r="DW10" s="34">
        <v>6</v>
      </c>
      <c r="DX10" s="34">
        <v>8</v>
      </c>
      <c r="DY10" s="34" t="s">
        <v>101</v>
      </c>
      <c r="DZ10" s="34">
        <f ca="1">SUMIFS(Table10[Revenue],Table10[Region],DY10,Table10[Division],$DT$26)</f>
        <v>31754</v>
      </c>
      <c r="EA10" s="34" t="str">
        <f t="shared" ca="1" si="7"/>
        <v/>
      </c>
      <c r="EF10">
        <v>5</v>
      </c>
      <c r="EG10">
        <v>1</v>
      </c>
      <c r="EH10">
        <f t="shared" ca="1" si="5"/>
        <v>1</v>
      </c>
    </row>
    <row r="11" spans="3:141" x14ac:dyDescent="0.25">
      <c r="C11" s="4"/>
      <c r="J11" s="5"/>
      <c r="M11" s="4"/>
      <c r="T11" s="5"/>
      <c r="W11" t="s">
        <v>20</v>
      </c>
      <c r="X11">
        <v>372</v>
      </c>
      <c r="Y11" s="9">
        <f t="shared" si="2"/>
        <v>0.14291202458701499</v>
      </c>
      <c r="Z11">
        <v>1.8</v>
      </c>
      <c r="AA11">
        <v>14</v>
      </c>
      <c r="AE11" t="s">
        <v>23</v>
      </c>
      <c r="AF11">
        <v>55</v>
      </c>
      <c r="AS11" t="s">
        <v>39</v>
      </c>
      <c r="AT11">
        <v>620</v>
      </c>
      <c r="AU11">
        <v>780</v>
      </c>
      <c r="AV11">
        <v>930</v>
      </c>
      <c r="AW11">
        <v>320</v>
      </c>
      <c r="AX11">
        <v>1000</v>
      </c>
      <c r="BG11" t="s">
        <v>47</v>
      </c>
      <c r="BH11">
        <v>2150</v>
      </c>
      <c r="BX11" t="s">
        <v>61</v>
      </c>
      <c r="BY11">
        <v>1.4</v>
      </c>
      <c r="BZ11">
        <v>1.6</v>
      </c>
      <c r="CM11" t="s">
        <v>74</v>
      </c>
      <c r="CN11">
        <v>70</v>
      </c>
      <c r="CO11">
        <f t="shared" si="4"/>
        <v>30</v>
      </c>
      <c r="CX11" t="s">
        <v>82</v>
      </c>
      <c r="CY11">
        <v>14</v>
      </c>
      <c r="CZ11">
        <v>31</v>
      </c>
      <c r="DR11" t="s">
        <v>95</v>
      </c>
      <c r="DS11" t="s">
        <v>102</v>
      </c>
      <c r="DT11">
        <f t="shared" ca="1" si="6"/>
        <v>34097</v>
      </c>
      <c r="DW11" s="34">
        <v>8.5</v>
      </c>
      <c r="DX11" s="34">
        <v>2.5</v>
      </c>
      <c r="DY11" s="37" t="s">
        <v>102</v>
      </c>
      <c r="DZ11" s="34">
        <f ca="1">SUMIFS(Table10[Revenue],Table10[Region],DY11,Table10[Division],$DT$26)</f>
        <v>48931</v>
      </c>
      <c r="EA11" s="34">
        <f t="shared" ca="1" si="7"/>
        <v>48931</v>
      </c>
      <c r="EF11">
        <v>6</v>
      </c>
      <c r="EG11">
        <v>1</v>
      </c>
      <c r="EH11">
        <f t="shared" ca="1" si="5"/>
        <v>1</v>
      </c>
    </row>
    <row r="12" spans="3:141" x14ac:dyDescent="0.25">
      <c r="C12" s="4"/>
      <c r="J12" s="5"/>
      <c r="M12" s="4"/>
      <c r="T12" s="5"/>
      <c r="AE12" t="s">
        <v>22</v>
      </c>
      <c r="AF12">
        <v>180</v>
      </c>
      <c r="BG12" t="s">
        <v>46</v>
      </c>
      <c r="BH12">
        <v>9574</v>
      </c>
      <c r="BX12" t="s">
        <v>62</v>
      </c>
      <c r="BY12" s="13">
        <v>3</v>
      </c>
      <c r="BZ12">
        <v>4.4000000000000004</v>
      </c>
      <c r="CM12" t="s">
        <v>75</v>
      </c>
      <c r="CN12">
        <v>71</v>
      </c>
      <c r="CO12">
        <f t="shared" si="4"/>
        <v>29</v>
      </c>
      <c r="CX12" t="s">
        <v>83</v>
      </c>
      <c r="CY12">
        <v>23</v>
      </c>
      <c r="CZ12">
        <v>37</v>
      </c>
      <c r="DR12" t="s">
        <v>96</v>
      </c>
      <c r="DS12" t="s">
        <v>98</v>
      </c>
      <c r="DT12">
        <f t="shared" ca="1" si="6"/>
        <v>46011</v>
      </c>
      <c r="EF12">
        <v>7</v>
      </c>
      <c r="EG12">
        <v>1</v>
      </c>
      <c r="EH12">
        <f t="shared" ca="1" si="5"/>
        <v>1</v>
      </c>
    </row>
    <row r="13" spans="3:141" x14ac:dyDescent="0.25">
      <c r="C13" s="4"/>
      <c r="J13" s="5"/>
      <c r="M13" s="4"/>
      <c r="T13" s="5"/>
      <c r="AE13" t="s">
        <v>21</v>
      </c>
      <c r="AF13">
        <v>210</v>
      </c>
      <c r="BX13" t="s">
        <v>63</v>
      </c>
      <c r="BY13">
        <v>0.7</v>
      </c>
      <c r="BZ13" s="14">
        <v>1</v>
      </c>
      <c r="CW13">
        <v>2022</v>
      </c>
      <c r="CX13" t="s">
        <v>80</v>
      </c>
      <c r="CY13">
        <v>9</v>
      </c>
      <c r="CZ13">
        <v>35</v>
      </c>
      <c r="DR13" t="s">
        <v>96</v>
      </c>
      <c r="DS13" t="s">
        <v>99</v>
      </c>
      <c r="DT13">
        <f t="shared" ca="1" si="6"/>
        <v>37476</v>
      </c>
      <c r="EF13">
        <v>8</v>
      </c>
      <c r="EG13">
        <v>1</v>
      </c>
      <c r="EH13">
        <f t="shared" ca="1" si="5"/>
        <v>1</v>
      </c>
    </row>
    <row r="14" spans="3:141" x14ac:dyDescent="0.25">
      <c r="C14" s="4"/>
      <c r="J14" s="5"/>
      <c r="M14" s="4"/>
      <c r="T14" s="5"/>
      <c r="AE14" t="s">
        <v>33</v>
      </c>
      <c r="AF14">
        <f>SUBTOTAL(109,Table3[MN])</f>
        <v>637</v>
      </c>
      <c r="AG14">
        <f>Table3[[#Totals],[MN]]</f>
        <v>637</v>
      </c>
      <c r="BE14" s="1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"/>
      <c r="BZ14" s="14"/>
      <c r="CX14" t="s">
        <v>81</v>
      </c>
      <c r="CY14">
        <v>2</v>
      </c>
      <c r="CZ14">
        <v>13</v>
      </c>
      <c r="DR14" t="s">
        <v>96</v>
      </c>
      <c r="DS14" t="s">
        <v>100</v>
      </c>
      <c r="DT14">
        <f t="shared" ca="1" si="6"/>
        <v>38873</v>
      </c>
      <c r="DW14" t="s">
        <v>108</v>
      </c>
      <c r="EF14">
        <v>9</v>
      </c>
      <c r="EG14">
        <v>1</v>
      </c>
      <c r="EH14">
        <f t="shared" ca="1" si="5"/>
        <v>1</v>
      </c>
    </row>
    <row r="15" spans="3:141" x14ac:dyDescent="0.25">
      <c r="C15" s="4"/>
      <c r="J15" s="5"/>
      <c r="M15" s="4"/>
      <c r="T15" s="5"/>
      <c r="W15" s="10" t="s">
        <v>8</v>
      </c>
      <c r="X15" s="10" t="s">
        <v>9</v>
      </c>
      <c r="Y15" s="10" t="s">
        <v>12</v>
      </c>
      <c r="BE15" s="4"/>
      <c r="BT15" s="5"/>
      <c r="BW15" s="1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3"/>
      <c r="CL15" s="15"/>
      <c r="CM15" s="16"/>
      <c r="CN15" s="16"/>
      <c r="CO15" s="16"/>
      <c r="CP15" s="16"/>
      <c r="CQ15" s="16"/>
      <c r="CR15" s="17"/>
      <c r="CX15" t="s">
        <v>82</v>
      </c>
      <c r="CY15">
        <v>26</v>
      </c>
      <c r="CZ15">
        <v>27</v>
      </c>
      <c r="DR15" t="s">
        <v>96</v>
      </c>
      <c r="DS15" t="s">
        <v>101</v>
      </c>
      <c r="DT15">
        <f t="shared" ca="1" si="6"/>
        <v>31754</v>
      </c>
      <c r="DW15" s="23" t="s">
        <v>95</v>
      </c>
      <c r="EF15">
        <v>10</v>
      </c>
      <c r="EG15">
        <v>1</v>
      </c>
      <c r="EH15">
        <f t="shared" ca="1" si="5"/>
        <v>1</v>
      </c>
    </row>
    <row r="16" spans="3:141" x14ac:dyDescent="0.25">
      <c r="C16" s="4"/>
      <c r="J16" s="5"/>
      <c r="M16" s="4"/>
      <c r="T16" s="5"/>
      <c r="W16" t="s">
        <v>13</v>
      </c>
      <c r="X16">
        <v>300</v>
      </c>
      <c r="Y16">
        <v>12</v>
      </c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3"/>
      <c r="BE16" s="4"/>
      <c r="BT16" s="5"/>
      <c r="BW16" s="4"/>
      <c r="CI16" s="5"/>
      <c r="CL16" s="18"/>
      <c r="CR16" s="19"/>
      <c r="CX16" t="s">
        <v>83</v>
      </c>
      <c r="CY16">
        <v>16</v>
      </c>
      <c r="CZ16">
        <v>40</v>
      </c>
      <c r="DR16" t="s">
        <v>96</v>
      </c>
      <c r="DS16" t="s">
        <v>102</v>
      </c>
      <c r="DT16">
        <f t="shared" ca="1" si="6"/>
        <v>48931</v>
      </c>
      <c r="DW16" s="24" t="s">
        <v>96</v>
      </c>
      <c r="EF16">
        <v>11</v>
      </c>
      <c r="EG16">
        <v>1</v>
      </c>
      <c r="EH16">
        <f t="shared" ca="1" si="5"/>
        <v>1</v>
      </c>
    </row>
    <row r="17" spans="3:138" x14ac:dyDescent="0.25">
      <c r="C17" s="4"/>
      <c r="J17" s="5"/>
      <c r="M17" s="4"/>
      <c r="T17" s="5"/>
      <c r="W17" s="7" t="s">
        <v>14</v>
      </c>
      <c r="X17" s="7">
        <v>233</v>
      </c>
      <c r="Y17" s="7">
        <v>11</v>
      </c>
      <c r="AD17" s="4"/>
      <c r="AO17" s="5"/>
      <c r="BE17" s="4"/>
      <c r="BT17" s="5"/>
      <c r="BW17" s="4"/>
      <c r="CI17" s="5"/>
      <c r="CL17" s="18"/>
      <c r="CR17" s="19"/>
      <c r="CW17">
        <v>2023</v>
      </c>
      <c r="CX17" t="s">
        <v>80</v>
      </c>
      <c r="CY17">
        <v>12</v>
      </c>
      <c r="CZ17">
        <v>34</v>
      </c>
      <c r="DR17" t="s">
        <v>97</v>
      </c>
      <c r="DS17" t="s">
        <v>98</v>
      </c>
      <c r="DT17">
        <f t="shared" ca="1" si="6"/>
        <v>33887</v>
      </c>
      <c r="DW17" s="23" t="s">
        <v>97</v>
      </c>
      <c r="EF17">
        <v>12</v>
      </c>
      <c r="EG17">
        <v>1</v>
      </c>
      <c r="EH17">
        <f t="shared" ca="1" si="5"/>
        <v>1</v>
      </c>
    </row>
    <row r="18" spans="3:138" x14ac:dyDescent="0.25">
      <c r="C18" s="4"/>
      <c r="J18" s="5"/>
      <c r="M18" s="4"/>
      <c r="T18" s="5"/>
      <c r="W18" t="s">
        <v>15</v>
      </c>
      <c r="X18">
        <v>335</v>
      </c>
      <c r="Y18">
        <v>14</v>
      </c>
      <c r="AD18" s="4"/>
      <c r="AO18" s="5"/>
      <c r="BE18" s="4"/>
      <c r="BT18" s="5"/>
      <c r="BW18" s="4"/>
      <c r="BX18" t="s">
        <v>54</v>
      </c>
      <c r="CI18" s="5"/>
      <c r="CL18" s="18"/>
      <c r="CR18" s="19"/>
      <c r="CX18" t="s">
        <v>81</v>
      </c>
      <c r="CY18">
        <v>15</v>
      </c>
      <c r="CZ18">
        <v>42</v>
      </c>
      <c r="DR18" t="s">
        <v>97</v>
      </c>
      <c r="DS18" t="s">
        <v>99</v>
      </c>
      <c r="DT18">
        <f t="shared" ca="1" si="6"/>
        <v>33100</v>
      </c>
      <c r="EF18">
        <v>13</v>
      </c>
      <c r="EG18">
        <v>1</v>
      </c>
      <c r="EH18">
        <f t="shared" ca="1" si="5"/>
        <v>0</v>
      </c>
    </row>
    <row r="19" spans="3:138" x14ac:dyDescent="0.25">
      <c r="C19" s="4"/>
      <c r="J19" s="5"/>
      <c r="M19" s="4"/>
      <c r="T19" s="5"/>
      <c r="W19" s="7" t="s">
        <v>16</v>
      </c>
      <c r="X19" s="7">
        <v>411</v>
      </c>
      <c r="Y19" s="7">
        <v>17</v>
      </c>
      <c r="AD19" s="4"/>
      <c r="AO19" s="5"/>
      <c r="BE19" s="4"/>
      <c r="BT19" s="5"/>
      <c r="BW19" s="4"/>
      <c r="CI19" s="5"/>
      <c r="CL19" s="18"/>
      <c r="CR19" s="19"/>
      <c r="CX19" t="s">
        <v>82</v>
      </c>
      <c r="CY19">
        <v>21</v>
      </c>
      <c r="CZ19">
        <v>55</v>
      </c>
      <c r="DR19" t="s">
        <v>97</v>
      </c>
      <c r="DS19" t="s">
        <v>100</v>
      </c>
      <c r="DT19">
        <f t="shared" ca="1" si="6"/>
        <v>24797</v>
      </c>
      <c r="EF19">
        <v>14</v>
      </c>
      <c r="EG19">
        <v>1</v>
      </c>
      <c r="EH19">
        <f t="shared" ca="1" si="5"/>
        <v>0</v>
      </c>
    </row>
    <row r="20" spans="3:138" x14ac:dyDescent="0.25">
      <c r="C20" s="4"/>
      <c r="J20" s="5"/>
      <c r="M20" s="4"/>
      <c r="T20" s="5"/>
      <c r="W20" t="s">
        <v>17</v>
      </c>
      <c r="X20">
        <v>194</v>
      </c>
      <c r="Y20">
        <v>9</v>
      </c>
      <c r="AD20" s="4"/>
      <c r="AO20" s="5"/>
      <c r="BE20" s="4"/>
      <c r="BT20" s="5"/>
      <c r="BW20" s="4"/>
      <c r="CI20" s="5"/>
      <c r="CL20" s="18"/>
      <c r="CR20" s="19"/>
      <c r="CX20" t="s">
        <v>83</v>
      </c>
      <c r="CY20">
        <v>10</v>
      </c>
      <c r="CZ20">
        <v>43</v>
      </c>
      <c r="DR20" t="s">
        <v>97</v>
      </c>
      <c r="DS20" t="s">
        <v>101</v>
      </c>
      <c r="DT20">
        <f t="shared" ca="1" si="6"/>
        <v>24735</v>
      </c>
      <c r="EF20">
        <v>15</v>
      </c>
      <c r="EG20">
        <v>1</v>
      </c>
      <c r="EH20">
        <f t="shared" ca="1" si="5"/>
        <v>0</v>
      </c>
    </row>
    <row r="21" spans="3:138" x14ac:dyDescent="0.25">
      <c r="C21" s="4"/>
      <c r="J21" s="5"/>
      <c r="M21" s="4"/>
      <c r="T21" s="5"/>
      <c r="W21" t="s">
        <v>18</v>
      </c>
      <c r="X21">
        <v>168</v>
      </c>
      <c r="Y21">
        <v>5</v>
      </c>
      <c r="AD21" s="4"/>
      <c r="AO21" s="5"/>
      <c r="BE21" s="4"/>
      <c r="BT21" s="5"/>
      <c r="BW21" s="4"/>
      <c r="CI21" s="5"/>
      <c r="CL21" s="18"/>
      <c r="CR21" s="19"/>
      <c r="CW21">
        <v>2024</v>
      </c>
      <c r="CX21" t="s">
        <v>80</v>
      </c>
      <c r="CY21">
        <v>11</v>
      </c>
      <c r="CZ21">
        <v>27</v>
      </c>
      <c r="DR21" t="s">
        <v>97</v>
      </c>
      <c r="DS21" t="s">
        <v>102</v>
      </c>
      <c r="DT21">
        <f t="shared" ca="1" si="6"/>
        <v>45082</v>
      </c>
      <c r="EF21">
        <v>16</v>
      </c>
      <c r="EG21">
        <v>1</v>
      </c>
      <c r="EH21">
        <f t="shared" ca="1" si="5"/>
        <v>0</v>
      </c>
    </row>
    <row r="22" spans="3:138" x14ac:dyDescent="0.25">
      <c r="C22" s="4"/>
      <c r="J22" s="5"/>
      <c r="M22" s="4"/>
      <c r="T22" s="5"/>
      <c r="W22" s="7" t="s">
        <v>19</v>
      </c>
      <c r="X22" s="7">
        <v>590</v>
      </c>
      <c r="Y22" s="7">
        <v>24</v>
      </c>
      <c r="AD22" s="4"/>
      <c r="AO22" s="5"/>
      <c r="BE22" s="4"/>
      <c r="BT22" s="5"/>
      <c r="BW22" s="4"/>
      <c r="CI22" s="5"/>
      <c r="CL22" s="18"/>
      <c r="CR22" s="19"/>
      <c r="CX22" t="s">
        <v>81</v>
      </c>
      <c r="CY22">
        <v>8</v>
      </c>
      <c r="CZ22">
        <v>49</v>
      </c>
      <c r="EF22">
        <v>17</v>
      </c>
      <c r="EG22">
        <v>1</v>
      </c>
      <c r="EH22">
        <f t="shared" ca="1" si="5"/>
        <v>0</v>
      </c>
    </row>
    <row r="23" spans="3:138" x14ac:dyDescent="0.25">
      <c r="C23" s="4"/>
      <c r="J23" s="5"/>
      <c r="M23" s="4"/>
      <c r="T23" s="5"/>
      <c r="W23" t="s">
        <v>20</v>
      </c>
      <c r="X23">
        <v>372</v>
      </c>
      <c r="Y23">
        <v>14</v>
      </c>
      <c r="AD23" s="4"/>
      <c r="AO23" s="5"/>
      <c r="BE23" s="4"/>
      <c r="BT23" s="5"/>
      <c r="BW23" s="4"/>
      <c r="CI23" s="5"/>
      <c r="CL23" s="18"/>
      <c r="CR23" s="19"/>
      <c r="CX23" t="s">
        <v>82</v>
      </c>
      <c r="CY23">
        <v>16</v>
      </c>
      <c r="CZ23">
        <v>58</v>
      </c>
      <c r="EF23">
        <v>18</v>
      </c>
      <c r="EG23">
        <v>1</v>
      </c>
      <c r="EH23">
        <f t="shared" ca="1" si="5"/>
        <v>0</v>
      </c>
    </row>
    <row r="24" spans="3:138" x14ac:dyDescent="0.25">
      <c r="C24" s="4"/>
      <c r="J24" s="5"/>
      <c r="M24" s="4"/>
      <c r="T24" s="5"/>
      <c r="AD24" s="4"/>
      <c r="AO24" s="5"/>
      <c r="BE24" s="4"/>
      <c r="BT24" s="5"/>
      <c r="BW24" s="4"/>
      <c r="CI24" s="5"/>
      <c r="CL24" s="18"/>
      <c r="CR24" s="19"/>
      <c r="CX24" t="s">
        <v>83</v>
      </c>
      <c r="CY24">
        <v>15</v>
      </c>
      <c r="CZ24">
        <v>34</v>
      </c>
      <c r="DG24" s="25"/>
      <c r="DH24" s="26"/>
      <c r="DI24" s="26"/>
      <c r="DJ24" s="26"/>
      <c r="DK24" s="26"/>
      <c r="DL24" s="26"/>
      <c r="DM24" s="26"/>
      <c r="DN24" s="27"/>
      <c r="DQ24" s="15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7"/>
      <c r="EF24">
        <v>19</v>
      </c>
      <c r="EG24">
        <v>1</v>
      </c>
      <c r="EH24">
        <f t="shared" ca="1" si="5"/>
        <v>0</v>
      </c>
    </row>
    <row r="25" spans="3:138" x14ac:dyDescent="0.25">
      <c r="C25" s="4"/>
      <c r="J25" s="5"/>
      <c r="M25" s="4"/>
      <c r="T25" s="5"/>
      <c r="AD25" s="4"/>
      <c r="AO25" s="5"/>
      <c r="BE25" s="4"/>
      <c r="BT25" s="5"/>
      <c r="BW25" s="4"/>
      <c r="CI25" s="5"/>
      <c r="CL25" s="18"/>
      <c r="CR25" s="19"/>
      <c r="DG25" s="28"/>
      <c r="DH25" s="29"/>
      <c r="DI25" s="29"/>
      <c r="DJ25" s="29"/>
      <c r="DK25" s="29"/>
      <c r="DL25" s="29"/>
      <c r="DM25" s="29"/>
      <c r="DN25" s="30"/>
      <c r="DQ25" s="18"/>
      <c r="EB25" s="19"/>
      <c r="EF25">
        <v>20</v>
      </c>
      <c r="EG25">
        <v>1</v>
      </c>
      <c r="EH25">
        <f t="shared" ca="1" si="5"/>
        <v>0</v>
      </c>
    </row>
    <row r="26" spans="3:138" ht="18.75" x14ac:dyDescent="0.3">
      <c r="C26" s="4"/>
      <c r="J26" s="5"/>
      <c r="M26" s="4"/>
      <c r="T26" s="5"/>
      <c r="AD26" s="4"/>
      <c r="AO26" s="5"/>
      <c r="BE26" s="4"/>
      <c r="BT26" s="5"/>
      <c r="BW26" s="4"/>
      <c r="CI26" s="5"/>
      <c r="CL26" s="18"/>
      <c r="CR26" s="19"/>
      <c r="CU26" s="15"/>
      <c r="CV26" s="16"/>
      <c r="CW26" s="16"/>
      <c r="CX26" s="16"/>
      <c r="CY26" s="16"/>
      <c r="CZ26" s="16"/>
      <c r="DA26" s="16"/>
      <c r="DB26" s="16"/>
      <c r="DC26" s="16"/>
      <c r="DD26" s="17"/>
      <c r="DG26" s="28"/>
      <c r="DH26" s="29"/>
      <c r="DI26" s="29"/>
      <c r="DJ26" s="29"/>
      <c r="DK26" s="29"/>
      <c r="DL26" s="29"/>
      <c r="DM26" s="29"/>
      <c r="DN26" s="30"/>
      <c r="DQ26" s="18"/>
      <c r="DR26" s="35" t="s">
        <v>107</v>
      </c>
      <c r="DS26" s="35"/>
      <c r="DT26" s="36" t="s">
        <v>96</v>
      </c>
      <c r="EB26" s="19"/>
      <c r="EF26">
        <v>21</v>
      </c>
      <c r="EG26">
        <v>1</v>
      </c>
      <c r="EH26">
        <f t="shared" ca="1" si="5"/>
        <v>0</v>
      </c>
    </row>
    <row r="27" spans="3:138" x14ac:dyDescent="0.25">
      <c r="C27" s="4"/>
      <c r="J27" s="5"/>
      <c r="M27" s="4"/>
      <c r="T27" s="5"/>
      <c r="AD27" s="4"/>
      <c r="AO27" s="5"/>
      <c r="BE27" s="4"/>
      <c r="BT27" s="5"/>
      <c r="BW27" s="4"/>
      <c r="CI27" s="5"/>
      <c r="CL27" s="18"/>
      <c r="CR27" s="19"/>
      <c r="CU27" s="18"/>
      <c r="DD27" s="19"/>
      <c r="DG27" s="28"/>
      <c r="DH27" s="29"/>
      <c r="DI27" s="29"/>
      <c r="DJ27" s="29"/>
      <c r="DK27" s="29"/>
      <c r="DL27" s="29"/>
      <c r="DM27" s="29"/>
      <c r="DN27" s="30"/>
      <c r="DQ27" s="18"/>
      <c r="EB27" s="19"/>
      <c r="EF27">
        <v>22</v>
      </c>
      <c r="EG27">
        <v>1</v>
      </c>
      <c r="EH27">
        <f t="shared" ca="1" si="5"/>
        <v>0</v>
      </c>
    </row>
    <row r="28" spans="3:138" x14ac:dyDescent="0.25">
      <c r="C28" s="4"/>
      <c r="J28" s="5"/>
      <c r="M28" s="4"/>
      <c r="T28" s="5"/>
      <c r="AD28" s="4"/>
      <c r="AO28" s="5"/>
      <c r="BE28" s="4"/>
      <c r="BT28" s="5"/>
      <c r="BW28" s="4"/>
      <c r="CI28" s="5"/>
      <c r="CL28" s="18"/>
      <c r="CR28" s="19"/>
      <c r="CU28" s="18"/>
      <c r="DD28" s="19"/>
      <c r="DG28" s="28"/>
      <c r="DH28" s="29"/>
      <c r="DI28" s="29"/>
      <c r="DJ28" s="29"/>
      <c r="DK28" s="29"/>
      <c r="DL28" s="29"/>
      <c r="DM28" s="29"/>
      <c r="DN28" s="30"/>
      <c r="DQ28" s="18"/>
      <c r="EB28" s="19"/>
      <c r="EF28">
        <v>23</v>
      </c>
      <c r="EG28">
        <v>1</v>
      </c>
      <c r="EH28">
        <f t="shared" ca="1" si="5"/>
        <v>0</v>
      </c>
    </row>
    <row r="29" spans="3:138" x14ac:dyDescent="0.25">
      <c r="C29" s="4"/>
      <c r="J29" s="5"/>
      <c r="M29" s="4"/>
      <c r="T29" s="5"/>
      <c r="AD29" s="4"/>
      <c r="AO29" s="5"/>
      <c r="BE29" s="4"/>
      <c r="BT29" s="5"/>
      <c r="BW29" s="4"/>
      <c r="CI29" s="5"/>
      <c r="CL29" s="18"/>
      <c r="CR29" s="19"/>
      <c r="CU29" s="18"/>
      <c r="DD29" s="19"/>
      <c r="DG29" s="28"/>
      <c r="DH29" s="29"/>
      <c r="DI29" s="29"/>
      <c r="DJ29" s="29"/>
      <c r="DK29" s="29"/>
      <c r="DL29" s="29"/>
      <c r="DM29" s="29"/>
      <c r="DN29" s="30"/>
      <c r="DQ29" s="18"/>
      <c r="EB29" s="19"/>
      <c r="EF29">
        <v>24</v>
      </c>
      <c r="EG29">
        <v>1</v>
      </c>
      <c r="EH29">
        <f t="shared" ca="1" si="5"/>
        <v>0</v>
      </c>
    </row>
    <row r="30" spans="3:138" x14ac:dyDescent="0.25">
      <c r="C30" s="4"/>
      <c r="J30" s="5"/>
      <c r="M30" s="4"/>
      <c r="T30" s="5"/>
      <c r="AD30" s="4"/>
      <c r="AO30" s="5"/>
      <c r="BE30" s="4"/>
      <c r="BT30" s="5"/>
      <c r="BW30" s="4"/>
      <c r="CI30" s="5"/>
      <c r="CL30" s="18"/>
      <c r="CR30" s="19"/>
      <c r="CU30" s="18"/>
      <c r="DD30" s="19"/>
      <c r="DG30" s="28"/>
      <c r="DH30" s="29"/>
      <c r="DI30" s="29"/>
      <c r="DJ30" s="29"/>
      <c r="DK30" s="29"/>
      <c r="DL30" s="29"/>
      <c r="DM30" s="29"/>
      <c r="DN30" s="30"/>
      <c r="DQ30" s="18"/>
      <c r="EB30" s="19"/>
      <c r="EF30">
        <v>25</v>
      </c>
      <c r="EG30">
        <v>1</v>
      </c>
      <c r="EH30">
        <f t="shared" ca="1" si="5"/>
        <v>0</v>
      </c>
    </row>
    <row r="31" spans="3:138" x14ac:dyDescent="0.25">
      <c r="C31" s="4"/>
      <c r="J31" s="5"/>
      <c r="M31" s="4"/>
      <c r="T31" s="5"/>
      <c r="AD31" s="4"/>
      <c r="AO31" s="5"/>
      <c r="BE31" s="4"/>
      <c r="BT31" s="5"/>
      <c r="BW31" s="4"/>
      <c r="CI31" s="5"/>
      <c r="CL31" s="18"/>
      <c r="CR31" s="19"/>
      <c r="CU31" s="18"/>
      <c r="DD31" s="19"/>
      <c r="DG31" s="28"/>
      <c r="DH31" s="29"/>
      <c r="DI31" s="29"/>
      <c r="DJ31" s="29"/>
      <c r="DK31" s="29"/>
      <c r="DL31" s="29"/>
      <c r="DM31" s="29"/>
      <c r="DN31" s="30"/>
      <c r="DQ31" s="18"/>
      <c r="EB31" s="19"/>
      <c r="EF31">
        <v>26</v>
      </c>
      <c r="EG31">
        <v>1</v>
      </c>
      <c r="EH31">
        <f t="shared" ca="1" si="5"/>
        <v>0</v>
      </c>
    </row>
    <row r="32" spans="3:138" x14ac:dyDescent="0.25">
      <c r="C32" s="4"/>
      <c r="J32" s="5"/>
      <c r="M32" s="4"/>
      <c r="T32" s="5"/>
      <c r="AD32" s="4"/>
      <c r="AO32" s="5"/>
      <c r="BE32" s="4"/>
      <c r="BT32" s="5"/>
      <c r="BW32" s="4"/>
      <c r="CI32" s="5"/>
      <c r="CL32" s="18"/>
      <c r="CR32" s="19"/>
      <c r="CU32" s="18"/>
      <c r="DD32" s="19"/>
      <c r="DG32" s="28"/>
      <c r="DH32" s="29"/>
      <c r="DI32" s="29"/>
      <c r="DJ32" s="29"/>
      <c r="DK32" s="29"/>
      <c r="DL32" s="29"/>
      <c r="DM32" s="29"/>
      <c r="DN32" s="30"/>
      <c r="DQ32" s="18"/>
      <c r="EB32" s="19"/>
      <c r="EF32">
        <v>27</v>
      </c>
      <c r="EG32">
        <v>1</v>
      </c>
      <c r="EH32">
        <f t="shared" ca="1" si="5"/>
        <v>0</v>
      </c>
    </row>
    <row r="33" spans="3:138" x14ac:dyDescent="0.25">
      <c r="C33" s="6"/>
      <c r="D33" s="7"/>
      <c r="E33" s="7"/>
      <c r="F33" s="7"/>
      <c r="G33" s="7"/>
      <c r="H33" s="7"/>
      <c r="I33" s="7"/>
      <c r="J33" s="8"/>
      <c r="M33" s="6"/>
      <c r="N33" s="7"/>
      <c r="O33" s="7"/>
      <c r="P33" s="7"/>
      <c r="Q33" s="7"/>
      <c r="R33" s="7"/>
      <c r="S33" s="7"/>
      <c r="T33" s="8"/>
      <c r="AD33" s="4"/>
      <c r="AO33" s="5"/>
      <c r="BE33" s="4"/>
      <c r="BT33" s="5"/>
      <c r="BW33" s="4"/>
      <c r="CI33" s="5"/>
      <c r="CL33" s="18"/>
      <c r="CR33" s="19"/>
      <c r="CU33" s="18"/>
      <c r="DD33" s="19"/>
      <c r="DG33" s="28"/>
      <c r="DH33" s="29"/>
      <c r="DI33" s="29"/>
      <c r="DJ33" s="29"/>
      <c r="DK33" s="29"/>
      <c r="DL33" s="29"/>
      <c r="DM33" s="29"/>
      <c r="DN33" s="30"/>
      <c r="DQ33" s="18"/>
      <c r="EB33" s="19"/>
      <c r="EF33">
        <v>28</v>
      </c>
      <c r="EG33">
        <v>1</v>
      </c>
      <c r="EH33">
        <f t="shared" ca="1" si="5"/>
        <v>0</v>
      </c>
    </row>
    <row r="34" spans="3:138" x14ac:dyDescent="0.25">
      <c r="AD34" s="4"/>
      <c r="AO34" s="5"/>
      <c r="BE34" s="4"/>
      <c r="BT34" s="5"/>
      <c r="BW34" s="4"/>
      <c r="CI34" s="5"/>
      <c r="CL34" s="18"/>
      <c r="CR34" s="19"/>
      <c r="CU34" s="18"/>
      <c r="DD34" s="19"/>
      <c r="DG34" s="28"/>
      <c r="DH34" s="29"/>
      <c r="DI34" s="29"/>
      <c r="DJ34" s="29"/>
      <c r="DK34" s="29"/>
      <c r="DL34" s="29"/>
      <c r="DM34" s="29"/>
      <c r="DN34" s="30"/>
      <c r="DQ34" s="18"/>
      <c r="EB34" s="19"/>
      <c r="EF34">
        <v>29</v>
      </c>
      <c r="EG34">
        <v>1</v>
      </c>
      <c r="EH34">
        <f t="shared" ca="1" si="5"/>
        <v>0</v>
      </c>
    </row>
    <row r="35" spans="3:138" x14ac:dyDescent="0.25">
      <c r="AD35" s="4"/>
      <c r="AO35" s="5"/>
      <c r="BE35" s="4"/>
      <c r="BT35" s="5"/>
      <c r="BW35" s="4"/>
      <c r="CI35" s="5"/>
      <c r="CL35" s="18"/>
      <c r="CR35" s="19"/>
      <c r="CU35" s="18"/>
      <c r="DD35" s="19"/>
      <c r="DG35" s="28"/>
      <c r="DH35" s="29"/>
      <c r="DI35" s="29"/>
      <c r="DJ35" s="29"/>
      <c r="DK35" s="29"/>
      <c r="DL35" s="29"/>
      <c r="DM35" s="29"/>
      <c r="DN35" s="30"/>
      <c r="DQ35" s="18"/>
      <c r="EB35" s="19"/>
      <c r="EF35">
        <v>30</v>
      </c>
      <c r="EG35">
        <v>1</v>
      </c>
      <c r="EH35">
        <f t="shared" ca="1" si="5"/>
        <v>0</v>
      </c>
    </row>
    <row r="36" spans="3:138" x14ac:dyDescent="0.25">
      <c r="AD36" s="4"/>
      <c r="AO36" s="5"/>
      <c r="BE36" s="4"/>
      <c r="BT36" s="5"/>
      <c r="BW36" s="4"/>
      <c r="CI36" s="5"/>
      <c r="CL36" s="18"/>
      <c r="CR36" s="19"/>
      <c r="CU36" s="18"/>
      <c r="DD36" s="19"/>
      <c r="DG36" s="28"/>
      <c r="DH36" s="29"/>
      <c r="DI36" s="29"/>
      <c r="DJ36" s="29"/>
      <c r="DK36" s="29"/>
      <c r="DL36" s="29"/>
      <c r="DM36" s="29"/>
      <c r="DN36" s="30"/>
      <c r="DQ36" s="18"/>
      <c r="EB36" s="19"/>
      <c r="EF36">
        <v>31</v>
      </c>
      <c r="EG36">
        <v>1</v>
      </c>
      <c r="EH36">
        <f t="shared" ca="1" si="5"/>
        <v>0</v>
      </c>
    </row>
    <row r="37" spans="3:138" x14ac:dyDescent="0.25">
      <c r="AD37" s="4"/>
      <c r="AO37" s="5"/>
      <c r="BE37" s="4"/>
      <c r="BT37" s="5"/>
      <c r="BW37" s="4"/>
      <c r="CI37" s="5"/>
      <c r="CL37" s="18"/>
      <c r="CR37" s="19"/>
      <c r="CU37" s="18"/>
      <c r="DD37" s="19"/>
      <c r="DG37" s="28"/>
      <c r="DH37" s="29"/>
      <c r="DI37" s="29"/>
      <c r="DJ37" s="29"/>
      <c r="DK37" s="29"/>
      <c r="DL37" s="29"/>
      <c r="DM37" s="29"/>
      <c r="DN37" s="30"/>
      <c r="DQ37" s="18"/>
      <c r="EB37" s="19"/>
      <c r="EF37">
        <v>32</v>
      </c>
      <c r="EG37">
        <v>1</v>
      </c>
      <c r="EH37">
        <f t="shared" ca="1" si="5"/>
        <v>0</v>
      </c>
    </row>
    <row r="38" spans="3:138" x14ac:dyDescent="0.25">
      <c r="AD38" s="4"/>
      <c r="AO38" s="5"/>
      <c r="BE38" s="4"/>
      <c r="BT38" s="5"/>
      <c r="BW38" s="4"/>
      <c r="CI38" s="5"/>
      <c r="CL38" s="18"/>
      <c r="CR38" s="19"/>
      <c r="CU38" s="18"/>
      <c r="DD38" s="19"/>
      <c r="DG38" s="28"/>
      <c r="DH38" s="29"/>
      <c r="DI38" s="29"/>
      <c r="DJ38" s="29"/>
      <c r="DK38" s="29"/>
      <c r="DL38" s="29"/>
      <c r="DM38" s="29"/>
      <c r="DN38" s="30"/>
      <c r="DQ38" s="18"/>
      <c r="EB38" s="19"/>
      <c r="EF38">
        <v>33</v>
      </c>
      <c r="EG38">
        <v>1</v>
      </c>
      <c r="EH38">
        <f t="shared" ca="1" si="5"/>
        <v>0</v>
      </c>
    </row>
    <row r="39" spans="3:138" x14ac:dyDescent="0.25">
      <c r="AD39" s="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8"/>
      <c r="BE39" s="4"/>
      <c r="BT39" s="5"/>
      <c r="BW39" s="4"/>
      <c r="CI39" s="5"/>
      <c r="CL39" s="18"/>
      <c r="CR39" s="19"/>
      <c r="CU39" s="18"/>
      <c r="DD39" s="19"/>
      <c r="DG39" s="28"/>
      <c r="DH39" s="29"/>
      <c r="DI39" s="29"/>
      <c r="DJ39" s="29"/>
      <c r="DK39" s="29"/>
      <c r="DL39" s="29"/>
      <c r="DM39" s="29"/>
      <c r="DN39" s="30"/>
      <c r="DQ39" s="18"/>
      <c r="EB39" s="19"/>
      <c r="EF39">
        <v>34</v>
      </c>
      <c r="EG39">
        <v>1</v>
      </c>
      <c r="EH39">
        <f t="shared" ca="1" si="5"/>
        <v>0</v>
      </c>
    </row>
    <row r="40" spans="3:138" x14ac:dyDescent="0.25">
      <c r="BE40" s="6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8"/>
      <c r="BW40" s="4"/>
      <c r="CI40" s="5"/>
      <c r="CL40" s="18"/>
      <c r="CR40" s="19"/>
      <c r="CU40" s="18"/>
      <c r="DD40" s="19"/>
      <c r="DG40" s="28"/>
      <c r="DH40" s="29"/>
      <c r="DI40" s="29"/>
      <c r="DJ40" s="29"/>
      <c r="DK40" s="29"/>
      <c r="DL40" s="29"/>
      <c r="DM40" s="29"/>
      <c r="DN40" s="30"/>
      <c r="DQ40" s="18"/>
      <c r="EB40" s="19"/>
      <c r="EF40">
        <v>35</v>
      </c>
      <c r="EG40">
        <v>1</v>
      </c>
      <c r="EH40">
        <f t="shared" ca="1" si="5"/>
        <v>0</v>
      </c>
    </row>
    <row r="41" spans="3:138" x14ac:dyDescent="0.25">
      <c r="BW41" s="4"/>
      <c r="CI41" s="5"/>
      <c r="CL41" s="18"/>
      <c r="CR41" s="19"/>
      <c r="CU41" s="18"/>
      <c r="DD41" s="19"/>
      <c r="DG41" s="28"/>
      <c r="DH41" s="29"/>
      <c r="DI41" s="29"/>
      <c r="DJ41" s="29"/>
      <c r="DK41" s="29"/>
      <c r="DL41" s="29"/>
      <c r="DM41" s="29"/>
      <c r="DN41" s="30"/>
      <c r="DQ41" s="18"/>
      <c r="EB41" s="19"/>
      <c r="EF41">
        <v>36</v>
      </c>
      <c r="EG41">
        <v>1</v>
      </c>
      <c r="EH41">
        <f t="shared" ca="1" si="5"/>
        <v>0</v>
      </c>
    </row>
    <row r="42" spans="3:138" x14ac:dyDescent="0.25">
      <c r="BW42" s="4"/>
      <c r="CI42" s="5"/>
      <c r="CL42" s="20"/>
      <c r="CM42" s="21"/>
      <c r="CN42" s="21"/>
      <c r="CO42" s="21"/>
      <c r="CP42" s="21"/>
      <c r="CQ42" s="21"/>
      <c r="CR42" s="22"/>
      <c r="CU42" s="18"/>
      <c r="DD42" s="19"/>
      <c r="DG42" s="28"/>
      <c r="DH42" s="29"/>
      <c r="DI42" s="29"/>
      <c r="DJ42" s="29"/>
      <c r="DK42" s="29"/>
      <c r="DL42" s="29"/>
      <c r="DM42" s="29"/>
      <c r="DN42" s="30"/>
      <c r="DQ42" s="18"/>
      <c r="EB42" s="19"/>
      <c r="EF42">
        <v>37</v>
      </c>
      <c r="EG42">
        <v>1</v>
      </c>
      <c r="EH42">
        <f t="shared" ca="1" si="5"/>
        <v>0</v>
      </c>
    </row>
    <row r="43" spans="3:138" x14ac:dyDescent="0.25">
      <c r="BW43" s="4"/>
      <c r="CI43" s="5"/>
      <c r="CU43" s="18"/>
      <c r="DD43" s="19"/>
      <c r="DG43" s="28"/>
      <c r="DH43" s="29"/>
      <c r="DI43" s="29"/>
      <c r="DJ43" s="29"/>
      <c r="DK43" s="29"/>
      <c r="DL43" s="29"/>
      <c r="DM43" s="29"/>
      <c r="DN43" s="30"/>
      <c r="DQ43" s="18"/>
      <c r="EB43" s="19"/>
      <c r="EF43">
        <v>38</v>
      </c>
      <c r="EG43">
        <v>1</v>
      </c>
      <c r="EH43">
        <f t="shared" ca="1" si="5"/>
        <v>0</v>
      </c>
    </row>
    <row r="44" spans="3:138" x14ac:dyDescent="0.25">
      <c r="BW44" s="4"/>
      <c r="CI44" s="5"/>
      <c r="CU44" s="18"/>
      <c r="DD44" s="19"/>
      <c r="DG44" s="28"/>
      <c r="DH44" s="29"/>
      <c r="DI44" s="29"/>
      <c r="DJ44" s="29"/>
      <c r="DK44" s="29"/>
      <c r="DL44" s="29"/>
      <c r="DM44" s="29"/>
      <c r="DN44" s="30"/>
      <c r="DQ44" s="18"/>
      <c r="EB44" s="19"/>
      <c r="EF44">
        <v>39</v>
      </c>
      <c r="EG44">
        <v>1</v>
      </c>
      <c r="EH44">
        <f t="shared" ca="1" si="5"/>
        <v>0</v>
      </c>
    </row>
    <row r="45" spans="3:138" x14ac:dyDescent="0.25">
      <c r="BW45" s="4"/>
      <c r="CI45" s="5"/>
      <c r="CU45" s="18"/>
      <c r="DD45" s="19"/>
      <c r="DG45" s="28"/>
      <c r="DH45" s="29"/>
      <c r="DI45" s="29"/>
      <c r="DJ45" s="29"/>
      <c r="DK45" s="29"/>
      <c r="DL45" s="29"/>
      <c r="DM45" s="29"/>
      <c r="DN45" s="30"/>
      <c r="DQ45" s="18"/>
      <c r="EB45" s="19"/>
      <c r="EF45">
        <v>40</v>
      </c>
      <c r="EG45">
        <v>1</v>
      </c>
      <c r="EH45">
        <f t="shared" ca="1" si="5"/>
        <v>0</v>
      </c>
    </row>
    <row r="46" spans="3:138" x14ac:dyDescent="0.25">
      <c r="BW46" s="4"/>
      <c r="CI46" s="5"/>
      <c r="CU46" s="18"/>
      <c r="DD46" s="19"/>
      <c r="DG46" s="28"/>
      <c r="DH46" s="29"/>
      <c r="DI46" s="29"/>
      <c r="DJ46" s="29"/>
      <c r="DK46" s="29"/>
      <c r="DL46" s="29"/>
      <c r="DM46" s="29"/>
      <c r="DN46" s="30"/>
      <c r="DQ46" s="18"/>
      <c r="EB46" s="19"/>
      <c r="EF46">
        <v>41</v>
      </c>
      <c r="EG46">
        <v>1</v>
      </c>
      <c r="EH46">
        <f t="shared" ca="1" si="5"/>
        <v>0</v>
      </c>
    </row>
    <row r="47" spans="3:138" x14ac:dyDescent="0.25">
      <c r="BW47" s="6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8"/>
      <c r="CU47" s="18"/>
      <c r="DD47" s="19"/>
      <c r="DG47" s="28"/>
      <c r="DH47" s="29"/>
      <c r="DI47" s="29"/>
      <c r="DJ47" s="29"/>
      <c r="DK47" s="29"/>
      <c r="DL47" s="29"/>
      <c r="DM47" s="29"/>
      <c r="DN47" s="30"/>
      <c r="DQ47" s="18"/>
      <c r="EB47" s="19"/>
      <c r="EF47">
        <v>42</v>
      </c>
      <c r="EG47">
        <v>1</v>
      </c>
      <c r="EH47">
        <f t="shared" ca="1" si="5"/>
        <v>0</v>
      </c>
    </row>
    <row r="48" spans="3:138" x14ac:dyDescent="0.25">
      <c r="CU48" s="18"/>
      <c r="DD48" s="19"/>
      <c r="DG48" s="28"/>
      <c r="DH48" s="29"/>
      <c r="DI48" s="29"/>
      <c r="DJ48" s="29"/>
      <c r="DK48" s="29"/>
      <c r="DL48" s="29"/>
      <c r="DM48" s="29"/>
      <c r="DN48" s="30"/>
      <c r="DQ48" s="18"/>
      <c r="EB48" s="19"/>
      <c r="EF48">
        <v>43</v>
      </c>
      <c r="EG48">
        <v>1</v>
      </c>
      <c r="EH48">
        <f t="shared" ca="1" si="5"/>
        <v>0</v>
      </c>
    </row>
    <row r="49" spans="99:138" x14ac:dyDescent="0.25">
      <c r="CU49" s="18"/>
      <c r="DD49" s="19"/>
      <c r="DG49" s="28"/>
      <c r="DH49" s="29"/>
      <c r="DI49" s="29"/>
      <c r="DJ49" s="29"/>
      <c r="DK49" s="29"/>
      <c r="DL49" s="29"/>
      <c r="DM49" s="29"/>
      <c r="DN49" s="30"/>
      <c r="DQ49" s="18"/>
      <c r="EB49" s="19"/>
      <c r="EF49">
        <v>44</v>
      </c>
      <c r="EG49">
        <v>1</v>
      </c>
      <c r="EH49">
        <f t="shared" ca="1" si="5"/>
        <v>0</v>
      </c>
    </row>
    <row r="50" spans="99:138" x14ac:dyDescent="0.25">
      <c r="CU50" s="18"/>
      <c r="DD50" s="19"/>
      <c r="DG50" s="28"/>
      <c r="DH50" s="29"/>
      <c r="DI50" s="29"/>
      <c r="DJ50" s="29"/>
      <c r="DK50" s="29"/>
      <c r="DL50" s="29"/>
      <c r="DM50" s="29"/>
      <c r="DN50" s="30"/>
      <c r="DQ50" s="18"/>
      <c r="EB50" s="19"/>
      <c r="EF50">
        <v>45</v>
      </c>
      <c r="EG50">
        <v>1</v>
      </c>
      <c r="EH50">
        <f t="shared" ca="1" si="5"/>
        <v>0</v>
      </c>
    </row>
    <row r="51" spans="99:138" x14ac:dyDescent="0.25">
      <c r="CU51" s="18"/>
      <c r="DD51" s="19"/>
      <c r="DG51" s="28"/>
      <c r="DH51" s="29"/>
      <c r="DI51" s="29"/>
      <c r="DJ51" s="29"/>
      <c r="DK51" s="29"/>
      <c r="DL51" s="29"/>
      <c r="DM51" s="29"/>
      <c r="DN51" s="30"/>
      <c r="DQ51" s="18"/>
      <c r="EB51" s="19"/>
      <c r="EF51">
        <v>46</v>
      </c>
      <c r="EG51">
        <v>1</v>
      </c>
      <c r="EH51">
        <f t="shared" ca="1" si="5"/>
        <v>0</v>
      </c>
    </row>
    <row r="52" spans="99:138" x14ac:dyDescent="0.25">
      <c r="CU52" s="18"/>
      <c r="DD52" s="19"/>
      <c r="DG52" s="28"/>
      <c r="DH52" s="29"/>
      <c r="DI52" s="29"/>
      <c r="DJ52" s="29"/>
      <c r="DK52" s="29"/>
      <c r="DL52" s="29"/>
      <c r="DM52" s="29"/>
      <c r="DN52" s="30"/>
      <c r="DQ52" s="18"/>
      <c r="EB52" s="19"/>
      <c r="EF52">
        <v>47</v>
      </c>
      <c r="EG52">
        <v>1</v>
      </c>
      <c r="EH52">
        <f t="shared" ca="1" si="5"/>
        <v>0</v>
      </c>
    </row>
    <row r="53" spans="99:138" x14ac:dyDescent="0.25">
      <c r="CU53" s="18"/>
      <c r="DD53" s="19"/>
      <c r="DG53" s="28"/>
      <c r="DH53" s="29"/>
      <c r="DI53" s="29"/>
      <c r="DJ53" s="29"/>
      <c r="DK53" s="29"/>
      <c r="DL53" s="29"/>
      <c r="DM53" s="29"/>
      <c r="DN53" s="30"/>
      <c r="DQ53" s="20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2"/>
      <c r="EF53">
        <v>48</v>
      </c>
      <c r="EG53">
        <v>1</v>
      </c>
      <c r="EH53">
        <f t="shared" ca="1" si="5"/>
        <v>0</v>
      </c>
    </row>
    <row r="54" spans="99:138" x14ac:dyDescent="0.25">
      <c r="CU54" s="18"/>
      <c r="DD54" s="19"/>
      <c r="DG54" s="28"/>
      <c r="DH54" s="29"/>
      <c r="DI54" s="29"/>
      <c r="DJ54" s="29"/>
      <c r="DK54" s="29"/>
      <c r="DL54" s="29"/>
      <c r="DM54" s="29"/>
      <c r="DN54" s="30"/>
      <c r="EF54">
        <v>49</v>
      </c>
      <c r="EG54">
        <v>1</v>
      </c>
      <c r="EH54">
        <f t="shared" ca="1" si="5"/>
        <v>0</v>
      </c>
    </row>
    <row r="55" spans="99:138" x14ac:dyDescent="0.25">
      <c r="CU55" s="18"/>
      <c r="DD55" s="19"/>
      <c r="DG55" s="31"/>
      <c r="DH55" s="32"/>
      <c r="DI55" s="32"/>
      <c r="DJ55" s="32"/>
      <c r="DK55" s="32"/>
      <c r="DL55" s="32"/>
      <c r="DM55" s="32"/>
      <c r="DN55" s="33"/>
      <c r="EF55">
        <v>50</v>
      </c>
      <c r="EG55">
        <v>1</v>
      </c>
      <c r="EH55">
        <f t="shared" ca="1" si="5"/>
        <v>0</v>
      </c>
    </row>
    <row r="56" spans="99:138" x14ac:dyDescent="0.25">
      <c r="CU56" s="18"/>
      <c r="DD56" s="19"/>
      <c r="EF56">
        <v>51</v>
      </c>
      <c r="EG56">
        <v>1</v>
      </c>
      <c r="EH56">
        <f t="shared" ca="1" si="5"/>
        <v>0</v>
      </c>
    </row>
    <row r="57" spans="99:138" x14ac:dyDescent="0.25">
      <c r="CU57" s="18"/>
      <c r="DD57" s="19"/>
      <c r="EF57">
        <v>52</v>
      </c>
      <c r="EG57">
        <v>1</v>
      </c>
      <c r="EH57">
        <f t="shared" ca="1" si="5"/>
        <v>0</v>
      </c>
    </row>
    <row r="58" spans="99:138" x14ac:dyDescent="0.25">
      <c r="CU58" s="20"/>
      <c r="CV58" s="21"/>
      <c r="CW58" s="21"/>
      <c r="CX58" s="21"/>
      <c r="CY58" s="21"/>
      <c r="CZ58" s="21"/>
      <c r="DA58" s="21"/>
      <c r="DB58" s="21"/>
      <c r="DC58" s="21"/>
      <c r="DD58" s="22"/>
      <c r="EF58">
        <v>53</v>
      </c>
      <c r="EG58">
        <v>1</v>
      </c>
      <c r="EH58">
        <f t="shared" ca="1" si="5"/>
        <v>0</v>
      </c>
    </row>
    <row r="59" spans="99:138" x14ac:dyDescent="0.25">
      <c r="EF59">
        <v>54</v>
      </c>
      <c r="EG59">
        <v>1</v>
      </c>
      <c r="EH59">
        <f t="shared" ca="1" si="5"/>
        <v>0</v>
      </c>
    </row>
    <row r="60" spans="99:138" x14ac:dyDescent="0.25">
      <c r="EF60">
        <v>55</v>
      </c>
      <c r="EG60">
        <v>1</v>
      </c>
      <c r="EH60">
        <f t="shared" ca="1" si="5"/>
        <v>0</v>
      </c>
    </row>
    <row r="61" spans="99:138" x14ac:dyDescent="0.25">
      <c r="EF61">
        <v>56</v>
      </c>
      <c r="EG61">
        <v>1</v>
      </c>
      <c r="EH61">
        <f t="shared" ca="1" si="5"/>
        <v>0</v>
      </c>
    </row>
    <row r="62" spans="99:138" x14ac:dyDescent="0.25">
      <c r="EF62">
        <v>57</v>
      </c>
      <c r="EG62">
        <v>1</v>
      </c>
      <c r="EH62">
        <f t="shared" ca="1" si="5"/>
        <v>0</v>
      </c>
    </row>
    <row r="63" spans="99:138" x14ac:dyDescent="0.25">
      <c r="EF63">
        <v>58</v>
      </c>
      <c r="EG63">
        <v>1</v>
      </c>
      <c r="EH63">
        <f t="shared" ca="1" si="5"/>
        <v>0</v>
      </c>
    </row>
    <row r="64" spans="99:138" x14ac:dyDescent="0.25">
      <c r="EF64">
        <v>59</v>
      </c>
      <c r="EG64">
        <v>1</v>
      </c>
      <c r="EH64">
        <f t="shared" ca="1" si="5"/>
        <v>0</v>
      </c>
    </row>
    <row r="65" spans="136:138" x14ac:dyDescent="0.25">
      <c r="EF65">
        <v>60</v>
      </c>
      <c r="EG65">
        <v>1</v>
      </c>
      <c r="EH65">
        <f t="shared" ca="1" si="5"/>
        <v>0</v>
      </c>
    </row>
    <row r="66" spans="136:138" x14ac:dyDescent="0.25">
      <c r="EF66">
        <v>61</v>
      </c>
      <c r="EG66">
        <v>1</v>
      </c>
      <c r="EH66">
        <f t="shared" ca="1" si="5"/>
        <v>0</v>
      </c>
    </row>
    <row r="67" spans="136:138" x14ac:dyDescent="0.25">
      <c r="EF67">
        <v>62</v>
      </c>
      <c r="EG67">
        <v>1</v>
      </c>
      <c r="EH67">
        <f t="shared" ca="1" si="5"/>
        <v>0</v>
      </c>
    </row>
    <row r="68" spans="136:138" x14ac:dyDescent="0.25">
      <c r="EF68">
        <v>63</v>
      </c>
      <c r="EG68">
        <v>1</v>
      </c>
      <c r="EH68">
        <f t="shared" ca="1" si="5"/>
        <v>0</v>
      </c>
    </row>
    <row r="69" spans="136:138" x14ac:dyDescent="0.25">
      <c r="EF69">
        <v>64</v>
      </c>
      <c r="EG69">
        <v>1</v>
      </c>
      <c r="EH69">
        <f t="shared" ca="1" si="5"/>
        <v>0</v>
      </c>
    </row>
    <row r="70" spans="136:138" x14ac:dyDescent="0.25">
      <c r="EF70">
        <v>65</v>
      </c>
      <c r="EG70">
        <v>1</v>
      </c>
      <c r="EH70">
        <f t="shared" ca="1" si="5"/>
        <v>0</v>
      </c>
    </row>
    <row r="71" spans="136:138" x14ac:dyDescent="0.25">
      <c r="EF71">
        <v>66</v>
      </c>
      <c r="EG71">
        <v>1</v>
      </c>
      <c r="EH71">
        <f t="shared" ref="EH71:EH105" ca="1" si="8">IF(EF71&lt;=($EK$5*100),1,0)</f>
        <v>0</v>
      </c>
    </row>
    <row r="72" spans="136:138" x14ac:dyDescent="0.25">
      <c r="EF72">
        <v>67</v>
      </c>
      <c r="EG72">
        <v>1</v>
      </c>
      <c r="EH72">
        <f t="shared" ca="1" si="8"/>
        <v>0</v>
      </c>
    </row>
    <row r="73" spans="136:138" x14ac:dyDescent="0.25">
      <c r="EF73">
        <v>68</v>
      </c>
      <c r="EG73">
        <v>1</v>
      </c>
      <c r="EH73">
        <f t="shared" ca="1" si="8"/>
        <v>0</v>
      </c>
    </row>
    <row r="74" spans="136:138" x14ac:dyDescent="0.25">
      <c r="EF74">
        <v>69</v>
      </c>
      <c r="EG74">
        <v>1</v>
      </c>
      <c r="EH74">
        <f t="shared" ca="1" si="8"/>
        <v>0</v>
      </c>
    </row>
    <row r="75" spans="136:138" x14ac:dyDescent="0.25">
      <c r="EF75">
        <v>70</v>
      </c>
      <c r="EG75">
        <v>1</v>
      </c>
      <c r="EH75">
        <f t="shared" ca="1" si="8"/>
        <v>0</v>
      </c>
    </row>
    <row r="76" spans="136:138" x14ac:dyDescent="0.25">
      <c r="EF76">
        <v>71</v>
      </c>
      <c r="EG76">
        <v>1</v>
      </c>
      <c r="EH76">
        <f t="shared" ca="1" si="8"/>
        <v>0</v>
      </c>
    </row>
    <row r="77" spans="136:138" x14ac:dyDescent="0.25">
      <c r="EF77">
        <v>72</v>
      </c>
      <c r="EG77">
        <v>1</v>
      </c>
      <c r="EH77">
        <f t="shared" ca="1" si="8"/>
        <v>0</v>
      </c>
    </row>
    <row r="78" spans="136:138" x14ac:dyDescent="0.25">
      <c r="EF78">
        <v>73</v>
      </c>
      <c r="EG78">
        <v>1</v>
      </c>
      <c r="EH78">
        <f t="shared" ca="1" si="8"/>
        <v>0</v>
      </c>
    </row>
    <row r="79" spans="136:138" x14ac:dyDescent="0.25">
      <c r="EF79">
        <v>74</v>
      </c>
      <c r="EG79">
        <v>1</v>
      </c>
      <c r="EH79">
        <f t="shared" ca="1" si="8"/>
        <v>0</v>
      </c>
    </row>
    <row r="80" spans="136:138" x14ac:dyDescent="0.25">
      <c r="EF80">
        <v>75</v>
      </c>
      <c r="EG80">
        <v>1</v>
      </c>
      <c r="EH80">
        <f t="shared" ca="1" si="8"/>
        <v>0</v>
      </c>
    </row>
    <row r="81" spans="136:138" x14ac:dyDescent="0.25">
      <c r="EF81">
        <v>76</v>
      </c>
      <c r="EG81">
        <v>1</v>
      </c>
      <c r="EH81">
        <f t="shared" ca="1" si="8"/>
        <v>0</v>
      </c>
    </row>
    <row r="82" spans="136:138" x14ac:dyDescent="0.25">
      <c r="EF82">
        <v>77</v>
      </c>
      <c r="EG82">
        <v>1</v>
      </c>
      <c r="EH82">
        <f t="shared" ca="1" si="8"/>
        <v>0</v>
      </c>
    </row>
    <row r="83" spans="136:138" x14ac:dyDescent="0.25">
      <c r="EF83">
        <v>78</v>
      </c>
      <c r="EG83">
        <v>1</v>
      </c>
      <c r="EH83">
        <f t="shared" ca="1" si="8"/>
        <v>0</v>
      </c>
    </row>
    <row r="84" spans="136:138" x14ac:dyDescent="0.25">
      <c r="EF84">
        <v>79</v>
      </c>
      <c r="EG84">
        <v>1</v>
      </c>
      <c r="EH84">
        <f t="shared" ca="1" si="8"/>
        <v>0</v>
      </c>
    </row>
    <row r="85" spans="136:138" x14ac:dyDescent="0.25">
      <c r="EF85">
        <v>80</v>
      </c>
      <c r="EG85">
        <v>1</v>
      </c>
      <c r="EH85">
        <f t="shared" ca="1" si="8"/>
        <v>0</v>
      </c>
    </row>
    <row r="86" spans="136:138" x14ac:dyDescent="0.25">
      <c r="EF86">
        <v>81</v>
      </c>
      <c r="EG86">
        <v>1</v>
      </c>
      <c r="EH86">
        <f t="shared" ca="1" si="8"/>
        <v>0</v>
      </c>
    </row>
    <row r="87" spans="136:138" x14ac:dyDescent="0.25">
      <c r="EF87">
        <v>82</v>
      </c>
      <c r="EG87">
        <v>1</v>
      </c>
      <c r="EH87">
        <f t="shared" ca="1" si="8"/>
        <v>0</v>
      </c>
    </row>
    <row r="88" spans="136:138" x14ac:dyDescent="0.25">
      <c r="EF88">
        <v>83</v>
      </c>
      <c r="EG88">
        <v>1</v>
      </c>
      <c r="EH88">
        <f t="shared" ca="1" si="8"/>
        <v>0</v>
      </c>
    </row>
    <row r="89" spans="136:138" x14ac:dyDescent="0.25">
      <c r="EF89">
        <v>84</v>
      </c>
      <c r="EG89">
        <v>1</v>
      </c>
      <c r="EH89">
        <f t="shared" ca="1" si="8"/>
        <v>0</v>
      </c>
    </row>
    <row r="90" spans="136:138" x14ac:dyDescent="0.25">
      <c r="EF90">
        <v>85</v>
      </c>
      <c r="EG90">
        <v>1</v>
      </c>
      <c r="EH90">
        <f t="shared" ca="1" si="8"/>
        <v>0</v>
      </c>
    </row>
    <row r="91" spans="136:138" x14ac:dyDescent="0.25">
      <c r="EF91">
        <v>86</v>
      </c>
      <c r="EG91">
        <v>1</v>
      </c>
      <c r="EH91">
        <f t="shared" ca="1" si="8"/>
        <v>0</v>
      </c>
    </row>
    <row r="92" spans="136:138" x14ac:dyDescent="0.25">
      <c r="EF92">
        <v>87</v>
      </c>
      <c r="EG92">
        <v>1</v>
      </c>
      <c r="EH92">
        <f t="shared" ca="1" si="8"/>
        <v>0</v>
      </c>
    </row>
    <row r="93" spans="136:138" x14ac:dyDescent="0.25">
      <c r="EF93">
        <v>88</v>
      </c>
      <c r="EG93">
        <v>1</v>
      </c>
      <c r="EH93">
        <f t="shared" ca="1" si="8"/>
        <v>0</v>
      </c>
    </row>
    <row r="94" spans="136:138" x14ac:dyDescent="0.25">
      <c r="EF94">
        <v>89</v>
      </c>
      <c r="EG94">
        <v>1</v>
      </c>
      <c r="EH94">
        <f t="shared" ca="1" si="8"/>
        <v>0</v>
      </c>
    </row>
    <row r="95" spans="136:138" x14ac:dyDescent="0.25">
      <c r="EF95">
        <v>90</v>
      </c>
      <c r="EG95">
        <v>1</v>
      </c>
      <c r="EH95">
        <f t="shared" ca="1" si="8"/>
        <v>0</v>
      </c>
    </row>
    <row r="96" spans="136:138" x14ac:dyDescent="0.25">
      <c r="EF96">
        <v>91</v>
      </c>
      <c r="EG96">
        <v>1</v>
      </c>
      <c r="EH96">
        <f t="shared" ca="1" si="8"/>
        <v>0</v>
      </c>
    </row>
    <row r="97" spans="136:138" x14ac:dyDescent="0.25">
      <c r="EF97">
        <v>92</v>
      </c>
      <c r="EG97">
        <v>1</v>
      </c>
      <c r="EH97">
        <f t="shared" ca="1" si="8"/>
        <v>0</v>
      </c>
    </row>
    <row r="98" spans="136:138" x14ac:dyDescent="0.25">
      <c r="EF98">
        <v>93</v>
      </c>
      <c r="EG98">
        <v>1</v>
      </c>
      <c r="EH98">
        <f t="shared" ca="1" si="8"/>
        <v>0</v>
      </c>
    </row>
    <row r="99" spans="136:138" x14ac:dyDescent="0.25">
      <c r="EF99">
        <v>94</v>
      </c>
      <c r="EG99">
        <v>1</v>
      </c>
      <c r="EH99">
        <f t="shared" ca="1" si="8"/>
        <v>0</v>
      </c>
    </row>
    <row r="100" spans="136:138" x14ac:dyDescent="0.25">
      <c r="EF100">
        <v>95</v>
      </c>
      <c r="EG100">
        <v>1</v>
      </c>
      <c r="EH100">
        <f t="shared" ca="1" si="8"/>
        <v>0</v>
      </c>
    </row>
    <row r="101" spans="136:138" x14ac:dyDescent="0.25">
      <c r="EF101">
        <v>96</v>
      </c>
      <c r="EG101">
        <v>1</v>
      </c>
      <c r="EH101">
        <f t="shared" ca="1" si="8"/>
        <v>0</v>
      </c>
    </row>
    <row r="102" spans="136:138" x14ac:dyDescent="0.25">
      <c r="EF102">
        <v>97</v>
      </c>
      <c r="EG102">
        <v>1</v>
      </c>
      <c r="EH102">
        <f t="shared" ca="1" si="8"/>
        <v>0</v>
      </c>
    </row>
    <row r="103" spans="136:138" x14ac:dyDescent="0.25">
      <c r="EF103">
        <v>98</v>
      </c>
      <c r="EG103">
        <v>1</v>
      </c>
      <c r="EH103">
        <f t="shared" ca="1" si="8"/>
        <v>0</v>
      </c>
    </row>
    <row r="104" spans="136:138" x14ac:dyDescent="0.25">
      <c r="EF104">
        <v>99</v>
      </c>
      <c r="EG104">
        <v>1</v>
      </c>
      <c r="EH104">
        <f t="shared" ca="1" si="8"/>
        <v>0</v>
      </c>
    </row>
    <row r="105" spans="136:138" x14ac:dyDescent="0.25">
      <c r="EF105">
        <v>100</v>
      </c>
      <c r="EG105">
        <v>1</v>
      </c>
      <c r="EH105">
        <f t="shared" ca="1" si="8"/>
        <v>0</v>
      </c>
    </row>
    <row r="106" spans="136:138" x14ac:dyDescent="0.25">
      <c r="EG106" s="38">
        <v>100</v>
      </c>
      <c r="EH106" s="38">
        <f ca="1">SUM(EH6:EH105)+100</f>
        <v>112</v>
      </c>
    </row>
  </sheetData>
  <phoneticPr fontId="3" type="noConversion"/>
  <dataValidations count="1">
    <dataValidation type="list" allowBlank="1" showInputMessage="1" showErrorMessage="1" sqref="DT26" xr:uid="{0F8E98EC-E931-4C9E-9EFB-5586BB459867}">
      <formula1>$DW$15:$DW$17</formula1>
    </dataValidation>
  </dataValidations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Pristine</dc:creator>
  <cp:lastModifiedBy>Pristine</cp:lastModifiedBy>
  <dcterms:created xsi:type="dcterms:W3CDTF">2015-06-05T18:17:20Z</dcterms:created>
  <dcterms:modified xsi:type="dcterms:W3CDTF">2024-08-31T08:01:34Z</dcterms:modified>
</cp:coreProperties>
</file>