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namniroula/Developer/GitHub/cocacola-data-analysis-excel/"/>
    </mc:Choice>
  </mc:AlternateContent>
  <xr:revisionPtr revIDLastSave="0" documentId="13_ncr:1_{76FAC696-D36F-F54E-B870-AA63D3BA28B5}" xr6:coauthVersionLast="47" xr6:coauthVersionMax="47" xr10:uidLastSave="{00000000-0000-0000-0000-000000000000}"/>
  <bookViews>
    <workbookView xWindow="0" yWindow="620" windowWidth="33600" windowHeight="20380" activeTab="5" xr2:uid="{00000000-000D-0000-FFFF-FFFF00000000}"/>
  </bookViews>
  <sheets>
    <sheet name="COCA COLA CO" sheetId="1" r:id="rId1"/>
    <sheet name="Working Sheet" sheetId="2" r:id="rId2"/>
    <sheet name="P&amp;LS" sheetId="5" r:id="rId3"/>
    <sheet name="BS" sheetId="6" r:id="rId4"/>
    <sheet name="CFS" sheetId="7" r:id="rId5"/>
    <sheet name="Pivot Tables" sheetId="3" r:id="rId6"/>
    <sheet name="Dashboard" sheetId="4" r:id="rId7"/>
  </sheets>
  <calcPr calcId="191029"/>
  <pivotCaches>
    <pivotCache cacheId="10" r:id="rId8"/>
    <pivotCache cacheId="2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J8" i="3"/>
  <c r="K8" i="3"/>
  <c r="C7" i="3"/>
  <c r="D7" i="3"/>
  <c r="E7" i="3"/>
  <c r="F7" i="3"/>
  <c r="G7" i="3"/>
  <c r="H7" i="3"/>
  <c r="I7" i="3"/>
  <c r="J7" i="3"/>
  <c r="K7" i="3"/>
  <c r="B7" i="3"/>
  <c r="C6" i="3"/>
  <c r="D6" i="3"/>
  <c r="E6" i="3"/>
  <c r="F6" i="3"/>
  <c r="G6" i="3"/>
  <c r="H6" i="3"/>
  <c r="I6" i="3"/>
  <c r="J6" i="3"/>
  <c r="K6" i="3"/>
  <c r="B6" i="3"/>
  <c r="C5" i="3"/>
  <c r="D5" i="3"/>
  <c r="E5" i="3"/>
  <c r="F5" i="3"/>
  <c r="G5" i="3"/>
  <c r="H5" i="3"/>
  <c r="I5" i="3"/>
  <c r="J5" i="3"/>
  <c r="K5" i="3"/>
  <c r="B5" i="3"/>
  <c r="L22" i="6"/>
  <c r="L8" i="6"/>
  <c r="L11" i="5"/>
  <c r="D11" i="5"/>
  <c r="E11" i="5"/>
  <c r="F11" i="5"/>
  <c r="G11" i="5"/>
  <c r="H11" i="5"/>
  <c r="I11" i="5"/>
  <c r="J11" i="5"/>
  <c r="K11" i="5"/>
  <c r="C11" i="5"/>
</calcChain>
</file>

<file path=xl/sharedStrings.xml><?xml version="1.0" encoding="utf-8"?>
<sst xmlns="http://schemas.openxmlformats.org/spreadsheetml/2006/main" count="523" uniqueCount="188">
  <si>
    <t>Data provided by SimFin</t>
  </si>
  <si>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</si>
  <si>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</si>
  <si>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</si>
  <si>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</si>
  <si>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</si>
  <si>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</si>
  <si>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</si>
  <si>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</si>
  <si>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</si>
  <si>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</si>
  <si>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</si>
  <si>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</si>
  <si>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</si>
  <si>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</si>
  <si>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</si>
  <si>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>Selling, general and administrative expenses</t>
  </si>
  <si>
    <t>Other operating charges</t>
  </si>
  <si>
    <t>Operating Income</t>
  </si>
  <si>
    <t>Interest income</t>
  </si>
  <si>
    <t>Interest expense</t>
  </si>
  <si>
    <t>Equity income (loss) - net</t>
  </si>
  <si>
    <t>Other income (loss) - net</t>
  </si>
  <si>
    <t>Income before income taxes</t>
  </si>
  <si>
    <t>Income taxes</t>
  </si>
  <si>
    <t>CONSOLIDATED NET INCOME</t>
  </si>
  <si>
    <t>Less: Net income attributable to noncontrolling interests</t>
  </si>
  <si>
    <t>Net income from continuing operations</t>
  </si>
  <si>
    <t>Income (Loss) from Discontinued Operations, Net of Tax, Including Portion Attributable to Noncontrolling Interest</t>
  </si>
  <si>
    <t>NET INCOME ATTRIBUTABLE TO SHAREOWNERS OF THE COCA-COLA COMPANY</t>
  </si>
  <si>
    <t>Balance Sheet</t>
  </si>
  <si>
    <t>Assets</t>
  </si>
  <si>
    <t>Cash and cash equivalents</t>
  </si>
  <si>
    <t>Short-term investments</t>
  </si>
  <si>
    <t>Total cash, cash equivalents and short-term investments</t>
  </si>
  <si>
    <t>Marketable securities</t>
  </si>
  <si>
    <t>Trade accounts receivable, less allowances</t>
  </si>
  <si>
    <t>Inventories</t>
  </si>
  <si>
    <t>Prepaid expenses and other assets</t>
  </si>
  <si>
    <t>Assets held for sale</t>
  </si>
  <si>
    <t>Total current assets</t>
  </si>
  <si>
    <t>Equity method investments</t>
  </si>
  <si>
    <t>Other investments</t>
  </si>
  <si>
    <t>Other assets</t>
  </si>
  <si>
    <t>Property, plant and equipment - net</t>
  </si>
  <si>
    <t>Deferred income tax assets</t>
  </si>
  <si>
    <t>TRADEMARKS WITH INDEFINITE LIVES</t>
  </si>
  <si>
    <t>BOTTLERS' FRANCHISE RIGHTS WITH INDEFINITE LIVES</t>
  </si>
  <si>
    <t>Goodwill</t>
  </si>
  <si>
    <t>Other intangible assets</t>
  </si>
  <si>
    <t>Total assets</t>
  </si>
  <si>
    <t>Liabilities</t>
  </si>
  <si>
    <t>Accounts payable and accrued expenses</t>
  </si>
  <si>
    <t>Loans and notes payable</t>
  </si>
  <si>
    <t>Current maturities of long-term debt</t>
  </si>
  <si>
    <t>Accrued income taxes</t>
  </si>
  <si>
    <t>Liabilities held for sale</t>
  </si>
  <si>
    <t>Liabilities Held for Sale, Discontinued Operations</t>
  </si>
  <si>
    <t>Total current liabilities</t>
  </si>
  <si>
    <t>Long-term debt</t>
  </si>
  <si>
    <t>Other liabilities</t>
  </si>
  <si>
    <t>Deferred income taxes</t>
  </si>
  <si>
    <t>Common stock</t>
  </si>
  <si>
    <t>Capital surplus</t>
  </si>
  <si>
    <t>Reinvested earnings</t>
  </si>
  <si>
    <t>Accumulated other comprehensive income (loss)</t>
  </si>
  <si>
    <t>Treasury stock, at cost</t>
  </si>
  <si>
    <t>EQUITY ATTRIBUTABLE TO SHAREOWNERS OF THE COCA-COLA COMPANY</t>
  </si>
  <si>
    <t>Equity attributable to noncontrolling interests</t>
  </si>
  <si>
    <t>Total equity</t>
  </si>
  <si>
    <t>Total liabilities and equity</t>
  </si>
  <si>
    <t>Cash Flow statement</t>
  </si>
  <si>
    <t>Depreciation and amortization</t>
  </si>
  <si>
    <t>(Income) Loss from discontinued operations</t>
  </si>
  <si>
    <t>Stock-based compensation expense</t>
  </si>
  <si>
    <t>Equity (income) loss - net of dividends</t>
  </si>
  <si>
    <t>Foreign currency adjustments</t>
  </si>
  <si>
    <t>Significant (gains) losses on sales of assets - net</t>
  </si>
  <si>
    <t>Other significant (gains) losses - net</t>
  </si>
  <si>
    <t>Other items</t>
  </si>
  <si>
    <t>Net change in operating assets and liabilities</t>
  </si>
  <si>
    <t>Net cash provided by operating activities</t>
  </si>
  <si>
    <t>Purchases of short-term investments</t>
  </si>
  <si>
    <t>Purchases of investments</t>
  </si>
  <si>
    <t>Proceeds from disposals of investments</t>
  </si>
  <si>
    <t>Acquisitions of businesses, equity method investments and nonmarketable securities</t>
  </si>
  <si>
    <t>Proceeds from disposals of businesses, equity method investments and nonmarkatable securities</t>
  </si>
  <si>
    <t>Purchases of property, plant and equipment</t>
  </si>
  <si>
    <t>Proceeds from disposals of property, plant and equipment</t>
  </si>
  <si>
    <t>Other investing activities</t>
  </si>
  <si>
    <t>Net cash provided by (used in) investing activities</t>
  </si>
  <si>
    <t>Issuances of debt</t>
  </si>
  <si>
    <t>Payments of debt</t>
  </si>
  <si>
    <t>Issuances of stock</t>
  </si>
  <si>
    <t>Purchases of stock for treasury</t>
  </si>
  <si>
    <t>Dividends</t>
  </si>
  <si>
    <t>Other financing activities</t>
  </si>
  <si>
    <t>Net cash provided by (used in) financing activities</t>
  </si>
  <si>
    <t>Cash Provided by (Used in) Operating Activities, Discontinued Operations</t>
  </si>
  <si>
    <t>Effect of exchange rate changes on cash and cash equivalents</t>
  </si>
  <si>
    <t>Cash Provided by (Used in) Investing Activities, Discontinued Operations</t>
  </si>
  <si>
    <t>Cash Provided by (Used in) Financing Activities, Discontinued Operations</t>
  </si>
  <si>
    <t>Net Cash Provided by (Used in) Discontinued Operations</t>
  </si>
  <si>
    <t>Net increase (decrease) during the year</t>
  </si>
  <si>
    <t>Revenue</t>
  </si>
  <si>
    <t>Expenses</t>
  </si>
  <si>
    <t>Cost of Goods</t>
  </si>
  <si>
    <t>Administrative Expenses</t>
  </si>
  <si>
    <t>Operating Charges</t>
  </si>
  <si>
    <t>Interest</t>
  </si>
  <si>
    <t>Income</t>
  </si>
  <si>
    <t>Equity Income(Loss)</t>
  </si>
  <si>
    <t>Other Income (Loss)</t>
  </si>
  <si>
    <t>Income Tax</t>
  </si>
  <si>
    <t>Operating</t>
  </si>
  <si>
    <t>minority shareholders money</t>
  </si>
  <si>
    <t>profit or loss for closed businesses</t>
  </si>
  <si>
    <t>current businesses profit and not old or closed ones</t>
  </si>
  <si>
    <t xml:space="preserve">Net Profit </t>
  </si>
  <si>
    <t>Group</t>
  </si>
  <si>
    <t>Cash, Cash Equivalent</t>
  </si>
  <si>
    <t>Short term-investments</t>
  </si>
  <si>
    <t>Current Assets</t>
  </si>
  <si>
    <t>Markatable Securities</t>
  </si>
  <si>
    <t>Assets helo for sale</t>
  </si>
  <si>
    <t>Non-current</t>
  </si>
  <si>
    <t>Intangible Assets</t>
  </si>
  <si>
    <t>Trade receivable, less allowances</t>
  </si>
  <si>
    <t>Non -current</t>
  </si>
  <si>
    <t>Type of Assets/ Liabilities</t>
  </si>
  <si>
    <t>Current Liabilities</t>
  </si>
  <si>
    <t>Non-controlling Interest</t>
  </si>
  <si>
    <t>Equity</t>
  </si>
  <si>
    <t>Consolidated Net Income</t>
  </si>
  <si>
    <t>Depreciation And Amortization</t>
  </si>
  <si>
    <t>(Income) Loss From Discontinued Operations</t>
  </si>
  <si>
    <t>Stock-Based Compensation Expense</t>
  </si>
  <si>
    <t>Deferred Income Taxes</t>
  </si>
  <si>
    <t>Equity (Income) Loss - Net Of Dividends</t>
  </si>
  <si>
    <t>Foreign Currency Adjustments</t>
  </si>
  <si>
    <t>Significant (Gains) Losses On Sales Of Assets - Net</t>
  </si>
  <si>
    <t>Other Significant (Gains) Losses - Net</t>
  </si>
  <si>
    <t>Other Operating Charges</t>
  </si>
  <si>
    <t>Other Items</t>
  </si>
  <si>
    <t>Net Change In Operating Assets And Liabilities</t>
  </si>
  <si>
    <t>Operating Activity</t>
  </si>
  <si>
    <t>Type</t>
  </si>
  <si>
    <t>Outflow</t>
  </si>
  <si>
    <t>Inflow</t>
  </si>
  <si>
    <t>Investment Sales Proceeds</t>
  </si>
  <si>
    <t>Businesses and Investments acquisitions</t>
  </si>
  <si>
    <t>Businesses and Investments sales proceeds</t>
  </si>
  <si>
    <t>Capital Expenditures (PPE Purchases)</t>
  </si>
  <si>
    <t>PPE Sales Proceeds</t>
  </si>
  <si>
    <t>Investing Activity</t>
  </si>
  <si>
    <t>Financing Activity</t>
  </si>
  <si>
    <t>Foreign Exchange Fluctuations</t>
  </si>
  <si>
    <t>Discontinued Operations</t>
  </si>
  <si>
    <t>FX/Discontinued Operations</t>
  </si>
  <si>
    <t>Column Labels</t>
  </si>
  <si>
    <t>Grand Total</t>
  </si>
  <si>
    <t>Row Labels</t>
  </si>
  <si>
    <t>Sum of FY '09</t>
  </si>
  <si>
    <t>Sum of FY '10</t>
  </si>
  <si>
    <t>Sum of FY '11</t>
  </si>
  <si>
    <t>Sum of FY '12</t>
  </si>
  <si>
    <t>Sum of FY '13</t>
  </si>
  <si>
    <t>Sum of FY '14</t>
  </si>
  <si>
    <t>Sum of FY '15</t>
  </si>
  <si>
    <t>Sum of FY '16</t>
  </si>
  <si>
    <t>Sum of FY '17</t>
  </si>
  <si>
    <t>Sum of FY '18</t>
  </si>
  <si>
    <t>NET PROFIT</t>
  </si>
  <si>
    <t>PROFIT MARGIN (%)</t>
  </si>
  <si>
    <t>Expense Ratio</t>
  </si>
  <si>
    <t>Year-over-Year Growth</t>
  </si>
  <si>
    <t>-</t>
  </si>
  <si>
    <t>Year '9</t>
  </si>
  <si>
    <t>Year '10</t>
  </si>
  <si>
    <t>Year '11</t>
  </si>
  <si>
    <t>Year '12</t>
  </si>
  <si>
    <t>Year '13</t>
  </si>
  <si>
    <t>Year '14</t>
  </si>
  <si>
    <t>Year '15</t>
  </si>
  <si>
    <t>Year '16</t>
  </si>
  <si>
    <t>Year '17</t>
  </si>
  <si>
    <t>Year '18</t>
  </si>
  <si>
    <t>Profit and Lass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</si>
</sst>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b/>
      <sz val="9"/>
      <color rgb="FFFFFFFF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3399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5"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3" fontId="0" fillId="2" borderId="0" xfId="0" applyNumberFormat="1" applyFill="1"/>
    <xf numFmtId="0" fontId="3" fillId="2" borderId="1" xfId="0" applyFont="1" applyFill="1" applyBorder="1"/>
    <xf numFmtId="3" fontId="3" fillId="2" borderId="1" xfId="0" applyNumberFormat="1" applyFont="1" applyFill="1" applyBorder="1"/>
    <xf numFmtId="3" fontId="3" fillId="2" borderId="0" xfId="0" applyNumberFormat="1" applyFont="1" applyFill="1"/>
    <xf numFmtId="0" fontId="4" fillId="2" borderId="0" xfId="0" applyFont="1" applyFill="1"/>
    <xf numFmtId="3" fontId="4" fillId="2" borderId="0" xfId="0" applyNumberFormat="1" applyFont="1" applyFill="1"/>
    <xf numFmtId="0" fontId="0" fillId="4" borderId="0" xfId="0" applyFill="1"/>
    <xf numFmtId="0" fontId="4" fillId="4" borderId="0" xfId="0" applyFont="1" applyFill="1"/>
    <xf numFmtId="3" fontId="0" fillId="4" borderId="0" xfId="0" applyNumberFormat="1" applyFill="1"/>
    <xf numFmtId="0" fontId="4" fillId="5" borderId="0" xfId="0" applyFont="1" applyFill="1"/>
    <xf numFmtId="0" fontId="0" fillId="5" borderId="0" xfId="0" applyFill="1"/>
    <xf numFmtId="3" fontId="4" fillId="2" borderId="0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pivotButton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1" xfId="0" applyFill="1" applyBorder="1"/>
    <xf numFmtId="0" fontId="0" fillId="2" borderId="2" xfId="0" applyNumberFormat="1" applyFill="1" applyBorder="1"/>
    <xf numFmtId="0" fontId="0" fillId="2" borderId="11" xfId="0" applyNumberFormat="1" applyFill="1" applyBorder="1"/>
    <xf numFmtId="0" fontId="0" fillId="2" borderId="5" xfId="0" applyNumberFormat="1" applyFill="1" applyBorder="1"/>
    <xf numFmtId="0" fontId="0" fillId="2" borderId="12" xfId="0" applyNumberFormat="1" applyFill="1" applyBorder="1"/>
    <xf numFmtId="0" fontId="0" fillId="2" borderId="10" xfId="0" applyNumberFormat="1" applyFill="1" applyBorder="1"/>
    <xf numFmtId="0" fontId="0" fillId="2" borderId="13" xfId="0" applyNumberFormat="1" applyFill="1" applyBorder="1"/>
    <xf numFmtId="0" fontId="0" fillId="2" borderId="6" xfId="0" applyFill="1" applyBorder="1" applyAlignment="1">
      <alignment horizontal="left"/>
    </xf>
    <xf numFmtId="0" fontId="0" fillId="2" borderId="6" xfId="0" applyNumberFormat="1" applyFill="1" applyBorder="1"/>
    <xf numFmtId="0" fontId="0" fillId="2" borderId="14" xfId="0" applyNumberFormat="1" applyFill="1" applyBorder="1"/>
    <xf numFmtId="0" fontId="0" fillId="2" borderId="15" xfId="0" applyNumberFormat="1" applyFill="1" applyBorder="1"/>
    <xf numFmtId="9" fontId="0" fillId="2" borderId="0" xfId="1" applyFont="1" applyFill="1"/>
    <xf numFmtId="9" fontId="4" fillId="0" borderId="0" xfId="1" applyFont="1" applyFill="1"/>
    <xf numFmtId="9" fontId="0" fillId="0" borderId="0" xfId="1" applyFont="1" applyFill="1"/>
    <xf numFmtId="0" fontId="3" fillId="5" borderId="0" xfId="0" applyFont="1" applyFill="1"/>
    <xf numFmtId="0" fontId="0" fillId="2" borderId="9" xfId="0" pivotButton="1" applyFill="1" applyBorder="1"/>
    <xf numFmtId="0" fontId="0" fillId="2" borderId="0" xfId="0" applyFill="1" applyBorder="1" applyAlignment="1">
      <alignment horizontal="left"/>
    </xf>
    <xf numFmtId="0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Tables'!$B$1:$K$1</c:f>
              <c:strCache>
                <c:ptCount val="10"/>
                <c:pt idx="0">
                  <c:v>Year '9</c:v>
                </c:pt>
                <c:pt idx="1">
                  <c:v>Year '10</c:v>
                </c:pt>
                <c:pt idx="2">
                  <c:v>Year '11</c:v>
                </c:pt>
                <c:pt idx="3">
                  <c:v>Year '12</c:v>
                </c:pt>
                <c:pt idx="4">
                  <c:v>Year '13</c:v>
                </c:pt>
                <c:pt idx="5">
                  <c:v>Year '14</c:v>
                </c:pt>
                <c:pt idx="6">
                  <c:v>Year '15</c:v>
                </c:pt>
                <c:pt idx="7">
                  <c:v>Year '16</c:v>
                </c:pt>
                <c:pt idx="8">
                  <c:v>Year '17</c:v>
                </c:pt>
                <c:pt idx="9">
                  <c:v>Year '18</c:v>
                </c:pt>
              </c:strCache>
            </c:strRef>
          </c:cat>
          <c:val>
            <c:numRef>
              <c:f>'Pivot Tables'!$B$6:$K$6</c:f>
              <c:numCache>
                <c:formatCode>0%</c:formatCode>
                <c:ptCount val="10"/>
                <c:pt idx="0">
                  <c:v>3.452726686027751E-2</c:v>
                </c:pt>
                <c:pt idx="1">
                  <c:v>0.1858538113272018</c:v>
                </c:pt>
                <c:pt idx="2">
                  <c:v>3.6569120364402047E-2</c:v>
                </c:pt>
                <c:pt idx="3">
                  <c:v>2.9718641314534437E-2</c:v>
                </c:pt>
                <c:pt idx="4">
                  <c:v>3.6539036154864049E-2</c:v>
                </c:pt>
                <c:pt idx="5">
                  <c:v>2.174007565546328E-3</c:v>
                </c:pt>
                <c:pt idx="6">
                  <c:v>3.9124937914841743E-2</c:v>
                </c:pt>
                <c:pt idx="7">
                  <c:v>5.8046484962855031E-3</c:v>
                </c:pt>
                <c:pt idx="8">
                  <c:v>-4.5184975995481505E-4</c:v>
                </c:pt>
                <c:pt idx="9">
                  <c:v>1.7861627322953291E-2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A-F945-8A29-2E17A958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85631"/>
        <c:axId val="1134287423"/>
      </c:lineChart>
      <c:catAx>
        <c:axId val="11342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87423"/>
        <c:crosses val="autoZero"/>
        <c:auto val="1"/>
        <c:lblAlgn val="ctr"/>
        <c:lblOffset val="100"/>
        <c:noMultiLvlLbl val="0"/>
      </c:catAx>
      <c:valAx>
        <c:axId val="11342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to Year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Tables'!$B$1:$K$1</c:f>
              <c:strCache>
                <c:ptCount val="10"/>
                <c:pt idx="0">
                  <c:v>Year '9</c:v>
                </c:pt>
                <c:pt idx="1">
                  <c:v>Year '10</c:v>
                </c:pt>
                <c:pt idx="2">
                  <c:v>Year '11</c:v>
                </c:pt>
                <c:pt idx="3">
                  <c:v>Year '12</c:v>
                </c:pt>
                <c:pt idx="4">
                  <c:v>Year '13</c:v>
                </c:pt>
                <c:pt idx="5">
                  <c:v>Year '14</c:v>
                </c:pt>
                <c:pt idx="6">
                  <c:v>Year '15</c:v>
                </c:pt>
                <c:pt idx="7">
                  <c:v>Year '16</c:v>
                </c:pt>
                <c:pt idx="8">
                  <c:v>Year '17</c:v>
                </c:pt>
                <c:pt idx="9">
                  <c:v>Year '18</c:v>
                </c:pt>
              </c:strCache>
            </c:strRef>
          </c:cat>
          <c:val>
            <c:numRef>
              <c:f>'Pivot Tables'!$C$8:$K$8</c:f>
              <c:numCache>
                <c:formatCode>0%</c:formatCode>
                <c:ptCount val="9"/>
                <c:pt idx="0">
                  <c:v>0.13323652791222976</c:v>
                </c:pt>
                <c:pt idx="1">
                  <c:v>0.32526552578376378</c:v>
                </c:pt>
                <c:pt idx="2">
                  <c:v>3.1691805251170983E-2</c:v>
                </c:pt>
                <c:pt idx="3">
                  <c:v>-2.4220588541558199E-2</c:v>
                </c:pt>
                <c:pt idx="4">
                  <c:v>-1.8269518077432025E-2</c:v>
                </c:pt>
                <c:pt idx="5">
                  <c:v>-3.7045088916909434E-2</c:v>
                </c:pt>
                <c:pt idx="6">
                  <c:v>-5.4883279902469863E-2</c:v>
                </c:pt>
                <c:pt idx="7">
                  <c:v>-0.15414566562358167</c:v>
                </c:pt>
                <c:pt idx="8">
                  <c:v>-0.10036712792996329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D-1D48-A36A-AEFFF901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87455"/>
        <c:axId val="1134989695"/>
      </c:lineChart>
      <c:catAx>
        <c:axId val="11349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89695"/>
        <c:crosses val="autoZero"/>
        <c:auto val="1"/>
        <c:lblAlgn val="ctr"/>
        <c:lblOffset val="100"/>
        <c:noMultiLvlLbl val="0"/>
      </c:catAx>
      <c:valAx>
        <c:axId val="1134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440266</xdr:colOff>
      <xdr:row>8</xdr:row>
      <xdr:rowOff>71966</xdr:rowOff>
    </xdr:from>
    <xdr:to>
      <xdr:col>11</xdr:col>
      <xdr:colOff>84667</xdr:colOff>
      <xdr:row>22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8E8FC-0FE4-D9DF-D30B-0B82EB016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8</xdr:row>
      <xdr:rowOff>21166</xdr:rowOff>
    </xdr:from>
    <xdr:to>
      <xdr:col>5</xdr:col>
      <xdr:colOff>381001</xdr:colOff>
      <xdr:row>22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AC34A-A8C9-2698-3527-2912D4443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am Niroula" refreshedDate="45869.31811724537" createdVersion="8" refreshedVersion="8" minRefreshableVersion="3" recordCount="9" xr:uid="{8E2B6300-F4A2-E74E-A118-16C7AEB8B11A}">
  <cacheSource type="worksheet">
    <worksheetSource ref="A1:L10" sheet="P&amp;LS"/>
  </cacheSource>
  <cacheFields count="12">
    <cacheField name="Group" numFmtId="0">
      <sharedItems count="3">
        <s v="Revenue"/>
        <s v="Expenses"/>
        <s v="Income"/>
      </sharedItems>
    </cacheField>
    <cacheField name="Label" numFmtId="0">
      <sharedItems/>
    </cacheField>
    <cacheField name="FY '09" numFmtId="3">
      <sharedItems containsSemiMixedTypes="0" containsString="0" containsNumber="1" containsInteger="1" minValue="40" maxValue="30990"/>
    </cacheField>
    <cacheField name="FY '10" numFmtId="3">
      <sharedItems containsSemiMixedTypes="0" containsString="0" containsNumber="1" containsInteger="1" minValue="317" maxValue="35119"/>
    </cacheField>
    <cacheField name="FY '11" numFmtId="3">
      <sharedItems containsSemiMixedTypes="0" containsString="0" containsNumber="1" containsInteger="1" minValue="417" maxValue="46542"/>
    </cacheField>
    <cacheField name="FY '12" numFmtId="3">
      <sharedItems containsSemiMixedTypes="0" containsString="0" containsNumber="1" containsInteger="1" minValue="137" maxValue="48017"/>
    </cacheField>
    <cacheField name="FY '13" numFmtId="3">
      <sharedItems containsSemiMixedTypes="0" containsString="0" containsNumber="1" containsInteger="1" minValue="463" maxValue="46854"/>
    </cacheField>
    <cacheField name="FY '14" numFmtId="3">
      <sharedItems containsSemiMixedTypes="0" containsString="0" containsNumber="1" containsInteger="1" minValue="-1263" maxValue="45998"/>
    </cacheField>
    <cacheField name="FY '15" numFmtId="3">
      <sharedItems containsSemiMixedTypes="0" containsString="0" containsNumber="1" containsInteger="1" minValue="489" maxValue="44294"/>
    </cacheField>
    <cacheField name="FY '16" numFmtId="3">
      <sharedItems containsSemiMixedTypes="0" containsString="0" containsNumber="1" containsInteger="1" minValue="-1234" maxValue="41863"/>
    </cacheField>
    <cacheField name="FY '17" numFmtId="3">
      <sharedItems containsSemiMixedTypes="0" containsString="0" containsNumber="1" containsInteger="1" minValue="-1764" maxValue="35410"/>
    </cacheField>
    <cacheField name="FY '18" numFmtId="3">
      <sharedItems containsSemiMixedTypes="0" containsString="0" containsNumber="1" containsInteger="1" minValue="-1121" maxValue="31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am Niroula" refreshedDate="45869.41019224537" createdVersion="8" refreshedVersion="8" minRefreshableVersion="3" recordCount="30" xr:uid="{0885B02B-4783-5F40-AC3C-D4C408172EC8}">
  <cacheSource type="worksheet">
    <worksheetSource ref="A1:M31" sheet="BS"/>
  </cacheSource>
  <cacheFields count="13">
    <cacheField name="Type of Assets/ Liabilities" numFmtId="0">
      <sharedItems count="6">
        <s v="Current Assets"/>
        <s v="Non -current"/>
        <s v="Non-current"/>
        <s v="Intangible Assets"/>
        <s v="Current Liabilities"/>
        <s v="Equity"/>
      </sharedItems>
    </cacheField>
    <cacheField name="Balance Sheet" numFmtId="0">
      <sharedItems count="30">
        <s v="Cash, Cash Equivalent"/>
        <s v="Short term-investments"/>
        <s v="Markatable Securities"/>
        <s v="Trade receivable, less allowances"/>
        <s v="Inventories"/>
        <s v="Prepaid expenses and other assets"/>
        <s v="Assets helo for sale"/>
        <s v="Equity method investments"/>
        <s v="Other investments"/>
        <s v="Other assets"/>
        <s v="Property, plant and equipment - net"/>
        <s v="Deferred income tax assets"/>
        <s v="TRADEMARKS WITH INDEFINITE LIVES"/>
        <s v="BOTTLERS' FRANCHISE RIGHTS WITH INDEFINITE LIVES"/>
        <s v="Goodwill"/>
        <s v="Other intangible assets"/>
        <s v="Accounts payable and accrued expenses"/>
        <s v="Loans and notes payable"/>
        <s v="Current maturities of long-term debt"/>
        <s v="Accrued income taxes"/>
        <s v="Liabilities held for sale"/>
        <s v="Long-term debt"/>
        <s v="Other liabilities"/>
        <s v="Deferred income taxes"/>
        <s v="Common stock"/>
        <s v="Capital surplus"/>
        <s v="Reinvested earnings"/>
        <s v="Accumulated other comprehensive income (loss)"/>
        <s v="Treasury stock, at cost"/>
        <s v="Non-controlling Interest"/>
      </sharedItems>
    </cacheField>
    <cacheField name="Group" numFmtId="0">
      <sharedItems count="3">
        <s v="Assets"/>
        <s v="Liabilities"/>
        <s v="Equity"/>
      </sharedItems>
    </cacheField>
    <cacheField name="FY '09" numFmtId="0">
      <sharedItems containsString="0" containsBlank="1" containsNumber="1" containsInteger="1" minValue="-25398" maxValue="41537" count="28">
        <n v="7021"/>
        <n v="2130"/>
        <n v="62"/>
        <n v="3758"/>
        <n v="2354"/>
        <n v="2226"/>
        <m/>
        <n v="6217"/>
        <n v="538"/>
        <n v="1976"/>
        <n v="9561"/>
        <n v="6183"/>
        <n v="1953"/>
        <n v="4224"/>
        <n v="468"/>
        <n v="6657"/>
        <n v="6749"/>
        <n v="51"/>
        <n v="264"/>
        <n v="5059"/>
        <n v="2965"/>
        <n v="1580"/>
        <n v="880"/>
        <n v="8537"/>
        <n v="41537"/>
        <n v="-757"/>
        <n v="-25398"/>
        <n v="547"/>
      </sharedItems>
    </cacheField>
    <cacheField name="FY '10" numFmtId="0">
      <sharedItems containsString="0" containsBlank="1" containsNumber="1" containsInteger="1" minValue="-27762" maxValue="49278" count="28">
        <n v="8517"/>
        <n v="2682"/>
        <n v="138"/>
        <n v="4430"/>
        <n v="2650"/>
        <n v="3162"/>
        <m/>
        <n v="6954"/>
        <n v="631"/>
        <n v="2121"/>
        <n v="14727"/>
        <n v="6356"/>
        <n v="7511"/>
        <n v="11665"/>
        <n v="1377"/>
        <n v="8859"/>
        <n v="8100"/>
        <n v="1276"/>
        <n v="273"/>
        <n v="14041"/>
        <n v="4794"/>
        <n v="4261"/>
        <n v="880"/>
        <n v="10057"/>
        <n v="49278"/>
        <n v="-1450"/>
        <n v="-27762"/>
        <n v="314"/>
      </sharedItems>
    </cacheField>
    <cacheField name="FY '11" numFmtId="0">
      <sharedItems containsString="0" containsBlank="1" containsNumber="1" containsInteger="1" minValue="-31304" maxValue="53621" count="29">
        <n v="12803"/>
        <n v="1088"/>
        <n v="144"/>
        <n v="4920"/>
        <n v="3092"/>
        <n v="3450"/>
        <n v="0"/>
        <n v="7233"/>
        <n v="1141"/>
        <n v="3495"/>
        <n v="14939"/>
        <m/>
        <n v="6430"/>
        <n v="7770"/>
        <n v="12219"/>
        <n v="1250"/>
        <n v="9009"/>
        <n v="12871"/>
        <n v="2041"/>
        <n v="362"/>
        <n v="13656"/>
        <n v="5420"/>
        <n v="4694"/>
        <n v="1760"/>
        <n v="10332"/>
        <n v="53621"/>
        <n v="-2774"/>
        <n v="-31304"/>
        <n v="286"/>
      </sharedItems>
    </cacheField>
    <cacheField name="FY '12" numFmtId="0">
      <sharedItems containsString="0" containsBlank="1" containsNumber="1" containsInteger="1" minValue="-35009" maxValue="58045"/>
    </cacheField>
    <cacheField name="FY '13" numFmtId="0">
      <sharedItems containsString="0" containsBlank="1" containsNumber="1" containsInteger="1" minValue="-39091" maxValue="61660"/>
    </cacheField>
    <cacheField name="FY '14" numFmtId="0">
      <sharedItems containsString="0" containsBlank="1" containsNumber="1" containsInteger="1" minValue="-42225" maxValue="63408"/>
    </cacheField>
    <cacheField name="FY '15" numFmtId="0">
      <sharedItems containsString="0" containsBlank="1" containsNumber="1" containsInteger="1" minValue="-45066" maxValue="65018"/>
    </cacheField>
    <cacheField name="FY '16" numFmtId="0">
      <sharedItems containsString="0" containsBlank="1" containsNumber="1" containsInteger="1" minValue="-47988" maxValue="65502"/>
    </cacheField>
    <cacheField name="FY '17" numFmtId="3">
      <sharedItems containsSemiMixedTypes="0" containsString="0" containsNumber="1" containsInteger="1" minValue="-50677" maxValue="60430"/>
    </cacheField>
    <cacheField name="FY '18" numFmtId="3">
      <sharedItems containsSemiMixedTypes="0" containsString="0" containsNumber="1" containsInteger="1" minValue="-51719" maxValue="63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Operating"/>
    <n v="30990"/>
    <n v="35119"/>
    <n v="46542"/>
    <n v="48017"/>
    <n v="46854"/>
    <n v="45998"/>
    <n v="44294"/>
    <n v="41863"/>
    <n v="35410"/>
    <n v="31856"/>
  </r>
  <r>
    <x v="1"/>
    <s v="Cost of Goods"/>
    <n v="11088"/>
    <n v="12693"/>
    <n v="18215"/>
    <n v="19053"/>
    <n v="18421"/>
    <n v="17889"/>
    <n v="17482"/>
    <n v="16465"/>
    <n v="13255"/>
    <n v="11770"/>
  </r>
  <r>
    <x v="1"/>
    <s v="Administrative Expenses"/>
    <n v="11358"/>
    <n v="13194"/>
    <n v="17422"/>
    <n v="17738"/>
    <n v="17310"/>
    <n v="17218"/>
    <n v="16427"/>
    <n v="15262"/>
    <n v="12654"/>
    <n v="10307"/>
  </r>
  <r>
    <x v="1"/>
    <s v="Operating Charges"/>
    <n v="313"/>
    <n v="819"/>
    <n v="732"/>
    <n v="447"/>
    <n v="895"/>
    <n v="1183"/>
    <n v="1657"/>
    <n v="1510"/>
    <n v="1902"/>
    <n v="1079"/>
  </r>
  <r>
    <x v="1"/>
    <s v="Interest"/>
    <n v="355"/>
    <n v="733"/>
    <n v="417"/>
    <n v="397"/>
    <n v="463"/>
    <n v="483"/>
    <n v="856"/>
    <n v="733"/>
    <n v="841"/>
    <n v="919"/>
  </r>
  <r>
    <x v="1"/>
    <s v="Income Tax"/>
    <n v="2040"/>
    <n v="2370"/>
    <n v="2812"/>
    <n v="2723"/>
    <n v="2851"/>
    <n v="2201"/>
    <n v="2239"/>
    <n v="1586"/>
    <n v="5560"/>
    <n v="1623"/>
  </r>
  <r>
    <x v="2"/>
    <s v="Interest"/>
    <n v="249"/>
    <n v="317"/>
    <n v="483"/>
    <n v="471"/>
    <n v="534"/>
    <n v="594"/>
    <n v="613"/>
    <n v="642"/>
    <n v="677"/>
    <n v="682"/>
  </r>
  <r>
    <x v="2"/>
    <s v="Equity Income(Loss)"/>
    <n v="781"/>
    <n v="1025"/>
    <n v="690"/>
    <n v="819"/>
    <n v="602"/>
    <n v="769"/>
    <n v="489"/>
    <n v="835"/>
    <n v="1071"/>
    <n v="1008"/>
  </r>
  <r>
    <x v="2"/>
    <s v="Other Income (Loss)"/>
    <n v="40"/>
    <n v="5185"/>
    <n v="529"/>
    <n v="137"/>
    <n v="576"/>
    <n v="-1263"/>
    <n v="631"/>
    <n v="-1234"/>
    <n v="-1764"/>
    <n v="-11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x v="0"/>
    <n v="8442"/>
    <n v="10414"/>
    <n v="8958"/>
    <n v="7309"/>
    <n v="8555"/>
    <n v="6006"/>
    <n v="8926"/>
  </r>
  <r>
    <x v="0"/>
    <x v="1"/>
    <x v="0"/>
    <x v="1"/>
    <x v="1"/>
    <x v="1"/>
    <n v="5017"/>
    <n v="6707"/>
    <n v="9052"/>
    <n v="8322"/>
    <n v="9595"/>
    <n v="9352"/>
    <n v="2025"/>
  </r>
  <r>
    <x v="0"/>
    <x v="2"/>
    <x v="0"/>
    <x v="2"/>
    <x v="2"/>
    <x v="2"/>
    <n v="3092"/>
    <n v="3147"/>
    <n v="3665"/>
    <n v="4269"/>
    <n v="4051"/>
    <n v="5317"/>
    <n v="5013"/>
  </r>
  <r>
    <x v="0"/>
    <x v="3"/>
    <x v="0"/>
    <x v="3"/>
    <x v="3"/>
    <x v="3"/>
    <n v="4759"/>
    <n v="4873"/>
    <n v="4466"/>
    <n v="3941"/>
    <n v="3856"/>
    <n v="3667"/>
    <n v="3396"/>
  </r>
  <r>
    <x v="0"/>
    <x v="4"/>
    <x v="0"/>
    <x v="4"/>
    <x v="4"/>
    <x v="4"/>
    <n v="3264"/>
    <n v="3277"/>
    <n v="3100"/>
    <n v="2902"/>
    <n v="2675"/>
    <n v="2655"/>
    <n v="2766"/>
  </r>
  <r>
    <x v="1"/>
    <x v="5"/>
    <x v="0"/>
    <x v="5"/>
    <x v="5"/>
    <x v="5"/>
    <n v="2781"/>
    <n v="2886"/>
    <n v="3066"/>
    <n v="2752"/>
    <n v="2481"/>
    <n v="2000"/>
    <n v="1962"/>
  </r>
  <r>
    <x v="1"/>
    <x v="6"/>
    <x v="0"/>
    <x v="6"/>
    <x v="6"/>
    <x v="6"/>
    <n v="2973"/>
    <n v="0"/>
    <n v="679"/>
    <n v="3900"/>
    <n v="2797"/>
    <n v="7548"/>
    <n v="6546"/>
  </r>
  <r>
    <x v="2"/>
    <x v="7"/>
    <x v="0"/>
    <x v="7"/>
    <x v="7"/>
    <x v="7"/>
    <n v="9216"/>
    <n v="10393"/>
    <n v="9947"/>
    <n v="12318"/>
    <n v="16260"/>
    <n v="20856"/>
    <n v="19407"/>
  </r>
  <r>
    <x v="2"/>
    <x v="8"/>
    <x v="0"/>
    <x v="8"/>
    <x v="8"/>
    <x v="8"/>
    <n v="1232"/>
    <n v="1119"/>
    <n v="3678"/>
    <n v="3470"/>
    <n v="989"/>
    <n v="1096"/>
    <n v="867"/>
  </r>
  <r>
    <x v="2"/>
    <x v="9"/>
    <x v="0"/>
    <x v="9"/>
    <x v="9"/>
    <x v="9"/>
    <n v="3585"/>
    <n v="4661"/>
    <n v="4407"/>
    <n v="4110"/>
    <n v="4248"/>
    <n v="4230"/>
    <n v="4139"/>
  </r>
  <r>
    <x v="2"/>
    <x v="10"/>
    <x v="0"/>
    <x v="10"/>
    <x v="10"/>
    <x v="10"/>
    <n v="14476"/>
    <n v="14967"/>
    <n v="14633"/>
    <n v="12571"/>
    <n v="10635"/>
    <n v="8203"/>
    <n v="8232"/>
  </r>
  <r>
    <x v="2"/>
    <x v="11"/>
    <x v="0"/>
    <x v="6"/>
    <x v="6"/>
    <x v="11"/>
    <m/>
    <m/>
    <m/>
    <m/>
    <m/>
    <n v="330"/>
    <n v="2667"/>
  </r>
  <r>
    <x v="3"/>
    <x v="12"/>
    <x v="0"/>
    <x v="11"/>
    <x v="11"/>
    <x v="12"/>
    <n v="6527"/>
    <n v="6744"/>
    <n v="6533"/>
    <n v="5989"/>
    <n v="6097"/>
    <n v="6729"/>
    <n v="6682"/>
  </r>
  <r>
    <x v="3"/>
    <x v="13"/>
    <x v="0"/>
    <x v="12"/>
    <x v="12"/>
    <x v="13"/>
    <n v="7405"/>
    <n v="7415"/>
    <n v="6689"/>
    <n v="6000"/>
    <n v="3676"/>
    <n v="138"/>
    <n v="51"/>
  </r>
  <r>
    <x v="3"/>
    <x v="14"/>
    <x v="0"/>
    <x v="13"/>
    <x v="13"/>
    <x v="14"/>
    <n v="12255"/>
    <n v="12312"/>
    <n v="12100"/>
    <n v="11289"/>
    <n v="10629"/>
    <n v="9401"/>
    <n v="10263"/>
  </r>
  <r>
    <x v="3"/>
    <x v="15"/>
    <x v="0"/>
    <x v="14"/>
    <x v="14"/>
    <x v="15"/>
    <n v="1150"/>
    <n v="1140"/>
    <n v="1050"/>
    <n v="854"/>
    <n v="726"/>
    <n v="368"/>
    <n v="274"/>
  </r>
  <r>
    <x v="4"/>
    <x v="16"/>
    <x v="1"/>
    <x v="15"/>
    <x v="15"/>
    <x v="16"/>
    <n v="8680"/>
    <n v="9577"/>
    <n v="9234"/>
    <n v="9660"/>
    <n v="9490"/>
    <n v="8748"/>
    <n v="8932"/>
  </r>
  <r>
    <x v="4"/>
    <x v="17"/>
    <x v="1"/>
    <x v="16"/>
    <x v="16"/>
    <x v="17"/>
    <n v="16297"/>
    <n v="16901"/>
    <n v="19130"/>
    <n v="13129"/>
    <n v="12498"/>
    <n v="13205"/>
    <n v="13194"/>
  </r>
  <r>
    <x v="4"/>
    <x v="18"/>
    <x v="1"/>
    <x v="17"/>
    <x v="17"/>
    <x v="18"/>
    <n v="1577"/>
    <n v="1024"/>
    <n v="3552"/>
    <n v="2676"/>
    <n v="3527"/>
    <n v="3298"/>
    <n v="4997"/>
  </r>
  <r>
    <x v="4"/>
    <x v="19"/>
    <x v="1"/>
    <x v="18"/>
    <x v="18"/>
    <x v="19"/>
    <n v="471"/>
    <n v="309"/>
    <n v="400"/>
    <n v="331"/>
    <n v="307"/>
    <n v="410"/>
    <n v="378"/>
  </r>
  <r>
    <x v="4"/>
    <x v="20"/>
    <x v="1"/>
    <x v="6"/>
    <x v="6"/>
    <x v="6"/>
    <n v="796"/>
    <n v="0"/>
    <n v="58"/>
    <n v="1133"/>
    <n v="710"/>
    <n v="1533"/>
    <n v="1722"/>
  </r>
  <r>
    <x v="2"/>
    <x v="21"/>
    <x v="1"/>
    <x v="19"/>
    <x v="19"/>
    <x v="20"/>
    <n v="14736"/>
    <n v="19154"/>
    <n v="19063"/>
    <n v="28311"/>
    <n v="29684"/>
    <n v="31182"/>
    <n v="25364"/>
  </r>
  <r>
    <x v="2"/>
    <x v="22"/>
    <x v="1"/>
    <x v="20"/>
    <x v="20"/>
    <x v="21"/>
    <n v="5468"/>
    <n v="3498"/>
    <n v="4389"/>
    <n v="4301"/>
    <n v="4081"/>
    <n v="8021"/>
    <n v="7638"/>
  </r>
  <r>
    <x v="2"/>
    <x v="23"/>
    <x v="1"/>
    <x v="21"/>
    <x v="21"/>
    <x v="22"/>
    <n v="4981"/>
    <n v="6152"/>
    <n v="5636"/>
    <n v="4691"/>
    <n v="3753"/>
    <n v="2522"/>
    <n v="1933"/>
  </r>
  <r>
    <x v="5"/>
    <x v="24"/>
    <x v="2"/>
    <x v="22"/>
    <x v="22"/>
    <x v="23"/>
    <n v="1760"/>
    <n v="1760"/>
    <n v="1760"/>
    <n v="1760"/>
    <n v="1760"/>
    <n v="1760"/>
    <n v="1760"/>
  </r>
  <r>
    <x v="5"/>
    <x v="25"/>
    <x v="2"/>
    <x v="23"/>
    <x v="23"/>
    <x v="24"/>
    <n v="11379"/>
    <n v="12276"/>
    <n v="13154"/>
    <n v="14016"/>
    <n v="14993"/>
    <n v="15864"/>
    <n v="16520"/>
  </r>
  <r>
    <x v="5"/>
    <x v="26"/>
    <x v="2"/>
    <x v="24"/>
    <x v="24"/>
    <x v="25"/>
    <n v="58045"/>
    <n v="61660"/>
    <n v="63408"/>
    <n v="65018"/>
    <n v="65502"/>
    <n v="60430"/>
    <n v="63234"/>
  </r>
  <r>
    <x v="5"/>
    <x v="27"/>
    <x v="2"/>
    <x v="25"/>
    <x v="25"/>
    <x v="26"/>
    <n v="-3385"/>
    <n v="-3432"/>
    <n v="-5777"/>
    <n v="-10174"/>
    <n v="-11205"/>
    <n v="-10305"/>
    <n v="-12814"/>
  </r>
  <r>
    <x v="5"/>
    <x v="28"/>
    <x v="2"/>
    <x v="26"/>
    <x v="26"/>
    <x v="27"/>
    <n v="-35009"/>
    <n v="-39091"/>
    <n v="-42225"/>
    <n v="-45066"/>
    <n v="-47988"/>
    <n v="-50677"/>
    <n v="-51719"/>
  </r>
  <r>
    <x v="5"/>
    <x v="29"/>
    <x v="2"/>
    <x v="27"/>
    <x v="27"/>
    <x v="28"/>
    <n v="378"/>
    <n v="267"/>
    <n v="241"/>
    <n v="210"/>
    <n v="158"/>
    <n v="1905"/>
    <n v="20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C8265-F531-C245-9E19-FFDFF490A570}" name="PivotTable3" cacheId="2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7:Q38" firstHeaderRow="1" firstDataRow="2" firstDataCol="0" rowPageCount="1" colPageCount="1"/>
  <pivotFields count="13">
    <pivotField showAll="0">
      <items count="7">
        <item x="0"/>
        <item x="4"/>
        <item x="5"/>
        <item x="3"/>
        <item x="1"/>
        <item x="2"/>
        <item t="default"/>
      </items>
    </pivotField>
    <pivotField axis="axisCol" showAll="0">
      <items count="31">
        <item x="16"/>
        <item x="19"/>
        <item x="27"/>
        <item x="6"/>
        <item x="13"/>
        <item x="25"/>
        <item x="0"/>
        <item x="24"/>
        <item x="18"/>
        <item x="11"/>
        <item x="23"/>
        <item x="7"/>
        <item x="14"/>
        <item x="4"/>
        <item x="20"/>
        <item x="17"/>
        <item x="21"/>
        <item x="2"/>
        <item x="29"/>
        <item x="9"/>
        <item x="15"/>
        <item x="8"/>
        <item x="22"/>
        <item x="5"/>
        <item x="10"/>
        <item x="26"/>
        <item x="1"/>
        <item x="3"/>
        <item x="12"/>
        <item x="28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showAll="0">
      <items count="29">
        <item x="26"/>
        <item x="25"/>
        <item x="17"/>
        <item x="2"/>
        <item x="18"/>
        <item x="14"/>
        <item x="8"/>
        <item x="27"/>
        <item x="22"/>
        <item x="21"/>
        <item x="12"/>
        <item x="9"/>
        <item x="1"/>
        <item x="5"/>
        <item x="4"/>
        <item x="20"/>
        <item x="3"/>
        <item x="13"/>
        <item x="19"/>
        <item x="11"/>
        <item x="7"/>
        <item x="15"/>
        <item x="16"/>
        <item x="0"/>
        <item x="23"/>
        <item x="10"/>
        <item x="24"/>
        <item x="6"/>
        <item t="default"/>
      </items>
    </pivotField>
    <pivotField showAll="0">
      <items count="29">
        <item x="26"/>
        <item x="25"/>
        <item x="2"/>
        <item x="18"/>
        <item x="27"/>
        <item x="8"/>
        <item x="22"/>
        <item x="17"/>
        <item x="14"/>
        <item x="9"/>
        <item x="4"/>
        <item x="1"/>
        <item x="5"/>
        <item x="21"/>
        <item x="3"/>
        <item x="20"/>
        <item x="11"/>
        <item x="7"/>
        <item x="12"/>
        <item x="16"/>
        <item x="0"/>
        <item x="15"/>
        <item x="23"/>
        <item x="13"/>
        <item x="19"/>
        <item x="10"/>
        <item x="24"/>
        <item x="6"/>
        <item t="default"/>
      </items>
    </pivotField>
    <pivotField showAll="0">
      <items count="30">
        <item x="27"/>
        <item x="26"/>
        <item x="6"/>
        <item x="2"/>
        <item x="28"/>
        <item x="19"/>
        <item x="1"/>
        <item x="8"/>
        <item x="15"/>
        <item x="23"/>
        <item x="18"/>
        <item x="4"/>
        <item x="5"/>
        <item x="9"/>
        <item x="22"/>
        <item x="3"/>
        <item x="21"/>
        <item x="12"/>
        <item x="7"/>
        <item x="13"/>
        <item x="16"/>
        <item x="24"/>
        <item x="14"/>
        <item x="0"/>
        <item x="17"/>
        <item x="20"/>
        <item x="10"/>
        <item x="25"/>
        <item x="11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</pivotFields>
  <rowItems count="1">
    <i/>
  </rowItems>
  <colFields count="1">
    <field x="1"/>
  </colFields>
  <colItems count="17">
    <i>
      <x v="3"/>
    </i>
    <i>
      <x v="4"/>
    </i>
    <i>
      <x v="6"/>
    </i>
    <i>
      <x v="9"/>
    </i>
    <i>
      <x v="11"/>
    </i>
    <i>
      <x v="12"/>
    </i>
    <i>
      <x v="13"/>
    </i>
    <i>
      <x v="17"/>
    </i>
    <i>
      <x v="19"/>
    </i>
    <i>
      <x v="20"/>
    </i>
    <i>
      <x v="21"/>
    </i>
    <i>
      <x v="23"/>
    </i>
    <i>
      <x v="24"/>
    </i>
    <i>
      <x v="26"/>
    </i>
    <i>
      <x v="27"/>
    </i>
    <i>
      <x v="28"/>
    </i>
    <i t="grand">
      <x/>
    </i>
  </colItems>
  <pageFields count="1">
    <pageField fld="2" hier="-1"/>
  </page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1F294-D306-AD49-8259-27AF4368F30B}" name="PivotTable2" cacheId="2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25:K28" firstHeaderRow="0" firstDataRow="1" firstDataCol="1"/>
  <pivotFields count="13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3" showAll="0"/>
    <pivotField dataField="1" numFmtId="3"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FY '09" fld="3" baseField="0" baseItem="0"/>
    <dataField name="Sum of FY '10" fld="4" baseField="0" baseItem="0"/>
    <dataField name="Sum of FY '11" fld="5" baseField="0" baseItem="0"/>
    <dataField name="Sum of FY '12" fld="6" baseField="0" baseItem="0"/>
    <dataField name="Sum of FY '13" fld="7" baseField="0" baseItem="0"/>
    <dataField name="Sum of FY '14" fld="8" baseField="0" baseItem="0"/>
    <dataField name="Sum of FY '15" fld="9" baseField="0" baseItem="0"/>
    <dataField name="Sum of FY '16" fld="10" baseField="0" baseItem="0"/>
    <dataField name="Sum of FY '17" fld="11" baseField="0" baseItem="0"/>
    <dataField name="Sum of FY '18" fld="1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57264-AB6B-1E46-9E81-8F17921A65FE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1:K4" firstHeaderRow="0" firstDataRow="1" firstDataCol="1"/>
  <pivotFields count="12"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Year '9" fld="2" baseField="0" baseItem="0"/>
    <dataField name="Year '10" fld="3" baseField="0" baseItem="0"/>
    <dataField name="Year '11" fld="4" baseField="0" baseItem="0"/>
    <dataField name="Year '12" fld="5" baseField="0" baseItem="0"/>
    <dataField name="Year '13" fld="6" baseField="0" baseItem="0"/>
    <dataField name="Year '14" fld="7" baseField="0" baseItem="0"/>
    <dataField name="Year '15" fld="8" baseField="0" baseItem="0"/>
    <dataField name="Year '16" fld="9" baseField="0" baseItem="0"/>
    <dataField name="Year '17" fld="10" baseField="0" baseItem="0"/>
    <dataField name="Year '18" fld="1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mfi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imfin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zoomScaleNormal="100" workbookViewId="0">
      <selection activeCell="B25" sqref="B25"/>
    </sheetView>
  </sheetViews>
  <sheetFormatPr baseColWidth="10" defaultColWidth="8.83203125" defaultRowHeight="15" x14ac:dyDescent="0.2"/>
  <cols>
    <col min="1" max="1" width="2" customWidth="1"/>
    <col min="2" max="2" width="134.33203125" bestFit="1" customWidth="1"/>
    <col min="3" max="12" width="9.33203125" bestFit="1" customWidth="1"/>
  </cols>
  <sheetData>
    <row r="1" spans="1:12" s="1" customFormat="1" x14ac:dyDescent="0.2">
      <c r="A1" s="2" t="s">
        <v>0</v>
      </c>
    </row>
    <row r="3" spans="1:12" x14ac:dyDescent="0.2">
      <c r="A3" t="s">
        <v>1</v>
      </c>
    </row>
    <row r="4" spans="1:12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">
      <c r="B5" t="s">
        <v>13</v>
      </c>
      <c r="C5" s="3">
        <v>30990</v>
      </c>
      <c r="D5" s="3">
        <v>35119</v>
      </c>
      <c r="E5" s="3">
        <v>46542</v>
      </c>
      <c r="F5" s="3">
        <v>48017</v>
      </c>
      <c r="G5" s="3">
        <v>46854</v>
      </c>
      <c r="H5" s="3">
        <v>45998</v>
      </c>
      <c r="I5" s="3">
        <v>44294</v>
      </c>
      <c r="J5" s="3">
        <v>41863</v>
      </c>
      <c r="K5" s="3">
        <v>35410</v>
      </c>
      <c r="L5" s="3">
        <v>31856</v>
      </c>
    </row>
    <row r="6" spans="1:12" x14ac:dyDescent="0.2">
      <c r="B6" t="s">
        <v>14</v>
      </c>
      <c r="C6" s="3">
        <v>11088</v>
      </c>
      <c r="D6" s="3">
        <v>12693</v>
      </c>
      <c r="E6" s="3">
        <v>18215</v>
      </c>
      <c r="F6" s="3">
        <v>19053</v>
      </c>
      <c r="G6" s="3">
        <v>18421</v>
      </c>
      <c r="H6" s="3">
        <v>17889</v>
      </c>
      <c r="I6" s="3">
        <v>17482</v>
      </c>
      <c r="J6" s="3">
        <v>16465</v>
      </c>
      <c r="K6" s="3">
        <v>13255</v>
      </c>
      <c r="L6" s="3">
        <v>11770</v>
      </c>
    </row>
    <row r="7" spans="1:12" x14ac:dyDescent="0.2">
      <c r="B7" s="4" t="s">
        <v>15</v>
      </c>
      <c r="C7" s="5">
        <v>19902</v>
      </c>
      <c r="D7" s="5">
        <v>22426</v>
      </c>
      <c r="E7" s="5">
        <v>28327</v>
      </c>
      <c r="F7" s="5">
        <v>28964</v>
      </c>
      <c r="G7" s="5">
        <v>28433</v>
      </c>
      <c r="H7" s="5">
        <v>28109</v>
      </c>
      <c r="I7" s="5">
        <v>26812</v>
      </c>
      <c r="J7" s="5">
        <v>25398</v>
      </c>
      <c r="K7" s="5">
        <v>22155</v>
      </c>
      <c r="L7" s="5">
        <v>20086</v>
      </c>
    </row>
    <row r="8" spans="1:12" x14ac:dyDescent="0.2">
      <c r="B8" t="s">
        <v>16</v>
      </c>
      <c r="C8" s="3">
        <v>11358</v>
      </c>
      <c r="D8" s="3">
        <v>13194</v>
      </c>
      <c r="E8" s="3">
        <v>17422</v>
      </c>
      <c r="F8" s="3">
        <v>17738</v>
      </c>
      <c r="G8" s="3">
        <v>17310</v>
      </c>
      <c r="H8" s="3">
        <v>17218</v>
      </c>
      <c r="I8" s="3">
        <v>16427</v>
      </c>
      <c r="J8" s="3">
        <v>15262</v>
      </c>
      <c r="K8" s="3">
        <v>12654</v>
      </c>
      <c r="L8" s="3">
        <v>10307</v>
      </c>
    </row>
    <row r="9" spans="1:12" x14ac:dyDescent="0.2">
      <c r="B9" t="s">
        <v>17</v>
      </c>
      <c r="C9" s="3">
        <v>313</v>
      </c>
      <c r="D9" s="3">
        <v>819</v>
      </c>
      <c r="E9" s="3">
        <v>732</v>
      </c>
      <c r="F9" s="3">
        <v>447</v>
      </c>
      <c r="G9" s="3">
        <v>895</v>
      </c>
      <c r="H9" s="3">
        <v>1183</v>
      </c>
      <c r="I9" s="3">
        <v>1657</v>
      </c>
      <c r="J9" s="3">
        <v>1510</v>
      </c>
      <c r="K9" s="3">
        <v>1902</v>
      </c>
      <c r="L9" s="3">
        <v>1079</v>
      </c>
    </row>
    <row r="10" spans="1:12" x14ac:dyDescent="0.2">
      <c r="B10" s="4" t="s">
        <v>18</v>
      </c>
      <c r="C10" s="5">
        <v>8231</v>
      </c>
      <c r="D10" s="5">
        <v>8413</v>
      </c>
      <c r="E10" s="5">
        <v>10173</v>
      </c>
      <c r="F10" s="5">
        <v>10779</v>
      </c>
      <c r="G10" s="5">
        <v>10228</v>
      </c>
      <c r="H10" s="5">
        <v>9708</v>
      </c>
      <c r="I10" s="5">
        <v>8728</v>
      </c>
      <c r="J10" s="5">
        <v>8626</v>
      </c>
      <c r="K10" s="5">
        <v>7599</v>
      </c>
      <c r="L10" s="5">
        <v>8700</v>
      </c>
    </row>
    <row r="11" spans="1:12" x14ac:dyDescent="0.2">
      <c r="B11" t="s">
        <v>19</v>
      </c>
      <c r="C11" s="3">
        <v>249</v>
      </c>
      <c r="D11" s="3">
        <v>317</v>
      </c>
      <c r="E11" s="3">
        <v>483</v>
      </c>
      <c r="F11" s="3">
        <v>471</v>
      </c>
      <c r="G11" s="3">
        <v>534</v>
      </c>
      <c r="H11" s="3">
        <v>594</v>
      </c>
      <c r="I11" s="3">
        <v>613</v>
      </c>
      <c r="J11" s="3">
        <v>642</v>
      </c>
      <c r="K11" s="3">
        <v>677</v>
      </c>
      <c r="L11" s="3">
        <v>682</v>
      </c>
    </row>
    <row r="12" spans="1:12" x14ac:dyDescent="0.2">
      <c r="B12" t="s">
        <v>20</v>
      </c>
      <c r="C12" s="3">
        <v>355</v>
      </c>
      <c r="D12" s="3">
        <v>733</v>
      </c>
      <c r="E12" s="3">
        <v>417</v>
      </c>
      <c r="F12" s="3">
        <v>397</v>
      </c>
      <c r="G12" s="3">
        <v>463</v>
      </c>
      <c r="H12" s="3">
        <v>483</v>
      </c>
      <c r="I12" s="3">
        <v>856</v>
      </c>
      <c r="J12" s="3">
        <v>733</v>
      </c>
      <c r="K12" s="3">
        <v>841</v>
      </c>
      <c r="L12" s="3">
        <v>919</v>
      </c>
    </row>
    <row r="13" spans="1:12" x14ac:dyDescent="0.2">
      <c r="B13" t="s">
        <v>21</v>
      </c>
      <c r="C13" s="3">
        <v>781</v>
      </c>
      <c r="D13" s="3">
        <v>1025</v>
      </c>
      <c r="E13" s="3">
        <v>690</v>
      </c>
      <c r="F13" s="3">
        <v>819</v>
      </c>
      <c r="G13" s="3">
        <v>602</v>
      </c>
      <c r="H13" s="3">
        <v>769</v>
      </c>
      <c r="I13" s="3">
        <v>489</v>
      </c>
      <c r="J13" s="3">
        <v>835</v>
      </c>
      <c r="K13" s="3">
        <v>1071</v>
      </c>
      <c r="L13" s="3">
        <v>1008</v>
      </c>
    </row>
    <row r="14" spans="1:12" x14ac:dyDescent="0.2">
      <c r="B14" t="s">
        <v>22</v>
      </c>
      <c r="C14" s="3">
        <v>40</v>
      </c>
      <c r="D14" s="3">
        <v>5185</v>
      </c>
      <c r="E14" s="3">
        <v>529</v>
      </c>
      <c r="F14" s="3">
        <v>137</v>
      </c>
      <c r="G14" s="3">
        <v>576</v>
      </c>
      <c r="H14" s="3">
        <v>-1263</v>
      </c>
      <c r="I14" s="3">
        <v>631</v>
      </c>
      <c r="J14" s="3">
        <v>-1234</v>
      </c>
      <c r="K14" s="3">
        <v>-1764</v>
      </c>
      <c r="L14" s="3">
        <v>-1121</v>
      </c>
    </row>
    <row r="15" spans="1:12" x14ac:dyDescent="0.2">
      <c r="B15" s="4" t="s">
        <v>23</v>
      </c>
      <c r="C15" s="5">
        <v>8946</v>
      </c>
      <c r="D15" s="5">
        <v>14207</v>
      </c>
      <c r="E15" s="5">
        <v>11458</v>
      </c>
      <c r="F15" s="5">
        <v>11809</v>
      </c>
      <c r="G15" s="5">
        <v>11477</v>
      </c>
      <c r="H15" s="5">
        <v>9325</v>
      </c>
      <c r="I15" s="5">
        <v>9605</v>
      </c>
      <c r="J15" s="5">
        <v>8136</v>
      </c>
      <c r="K15" s="5">
        <v>6742</v>
      </c>
      <c r="L15" s="5">
        <v>8350</v>
      </c>
    </row>
    <row r="16" spans="1:12" x14ac:dyDescent="0.2">
      <c r="B16" t="s">
        <v>24</v>
      </c>
      <c r="C16" s="3">
        <v>2040</v>
      </c>
      <c r="D16" s="3">
        <v>2370</v>
      </c>
      <c r="E16" s="3">
        <v>2812</v>
      </c>
      <c r="F16" s="3">
        <v>2723</v>
      </c>
      <c r="G16" s="3">
        <v>2851</v>
      </c>
      <c r="H16" s="3">
        <v>2201</v>
      </c>
      <c r="I16" s="3">
        <v>2239</v>
      </c>
      <c r="J16" s="3">
        <v>1586</v>
      </c>
      <c r="K16" s="3">
        <v>5560</v>
      </c>
      <c r="L16" s="3">
        <v>1623</v>
      </c>
    </row>
    <row r="17" spans="1:12" x14ac:dyDescent="0.2">
      <c r="B17" s="4" t="s">
        <v>25</v>
      </c>
      <c r="C17" s="5">
        <v>6906</v>
      </c>
      <c r="D17" s="5">
        <v>11837</v>
      </c>
      <c r="E17" s="5">
        <v>8646</v>
      </c>
      <c r="F17" s="5">
        <v>9086</v>
      </c>
      <c r="G17" s="5">
        <v>8626</v>
      </c>
      <c r="H17" s="5">
        <v>7124</v>
      </c>
      <c r="I17" s="5">
        <v>7366</v>
      </c>
      <c r="J17" s="5">
        <v>6550</v>
      </c>
      <c r="K17" s="5">
        <v>1283</v>
      </c>
      <c r="L17" s="5">
        <v>6476</v>
      </c>
    </row>
    <row r="18" spans="1:12" x14ac:dyDescent="0.2">
      <c r="B18" t="s">
        <v>26</v>
      </c>
      <c r="C18" s="3">
        <v>82</v>
      </c>
      <c r="D18" s="3">
        <v>50</v>
      </c>
      <c r="E18" s="3">
        <v>62</v>
      </c>
      <c r="F18" s="3">
        <v>67</v>
      </c>
      <c r="G18" s="3">
        <v>42</v>
      </c>
      <c r="H18" s="3">
        <v>26</v>
      </c>
      <c r="I18" s="3">
        <v>15</v>
      </c>
      <c r="J18" s="3">
        <v>23</v>
      </c>
      <c r="K18" s="3">
        <v>35</v>
      </c>
      <c r="L18" s="3">
        <v>42</v>
      </c>
    </row>
    <row r="19" spans="1:12" x14ac:dyDescent="0.2">
      <c r="B19" t="s">
        <v>27</v>
      </c>
      <c r="I19" s="3">
        <v>7366</v>
      </c>
      <c r="J19" s="3">
        <v>6550</v>
      </c>
      <c r="K19" s="3">
        <v>1182</v>
      </c>
      <c r="L19" s="3">
        <v>6727</v>
      </c>
    </row>
    <row r="20" spans="1:12" x14ac:dyDescent="0.2">
      <c r="B20" t="s">
        <v>28</v>
      </c>
      <c r="I20" s="3">
        <v>0</v>
      </c>
      <c r="J20" s="3">
        <v>0</v>
      </c>
      <c r="K20" s="3">
        <v>101</v>
      </c>
      <c r="L20" s="3">
        <v>-251</v>
      </c>
    </row>
    <row r="21" spans="1:12" x14ac:dyDescent="0.2">
      <c r="B21" s="4" t="s">
        <v>29</v>
      </c>
      <c r="C21" s="5">
        <v>6824</v>
      </c>
      <c r="D21" s="5">
        <v>11787</v>
      </c>
      <c r="E21" s="5">
        <v>8584</v>
      </c>
      <c r="F21" s="5">
        <v>9019</v>
      </c>
      <c r="G21" s="5">
        <v>8584</v>
      </c>
      <c r="H21" s="5">
        <v>7098</v>
      </c>
      <c r="I21" s="5">
        <v>7351</v>
      </c>
      <c r="J21" s="5">
        <v>6527</v>
      </c>
      <c r="K21" s="5">
        <v>1248</v>
      </c>
      <c r="L21" s="5">
        <v>6434</v>
      </c>
    </row>
    <row r="23" spans="1:12" x14ac:dyDescent="0.2">
      <c r="A23" t="s">
        <v>30</v>
      </c>
    </row>
    <row r="24" spans="1:12" x14ac:dyDescent="0.2"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</row>
    <row r="25" spans="1:12" x14ac:dyDescent="0.2">
      <c r="B25" t="s">
        <v>31</v>
      </c>
    </row>
    <row r="26" spans="1:12" x14ac:dyDescent="0.2">
      <c r="B26" t="s">
        <v>32</v>
      </c>
      <c r="C26" s="3">
        <v>7021</v>
      </c>
      <c r="D26" s="3">
        <v>8517</v>
      </c>
      <c r="E26" s="3">
        <v>12803</v>
      </c>
      <c r="F26" s="3">
        <v>8442</v>
      </c>
      <c r="G26" s="3">
        <v>10414</v>
      </c>
      <c r="H26" s="3">
        <v>8958</v>
      </c>
      <c r="I26" s="3">
        <v>7309</v>
      </c>
      <c r="J26" s="3">
        <v>8555</v>
      </c>
      <c r="K26" s="3">
        <v>6006</v>
      </c>
      <c r="L26" s="3">
        <v>8926</v>
      </c>
    </row>
    <row r="27" spans="1:12" x14ac:dyDescent="0.2">
      <c r="B27" t="s">
        <v>33</v>
      </c>
      <c r="C27" s="3">
        <v>2130</v>
      </c>
      <c r="D27" s="3">
        <v>2682</v>
      </c>
      <c r="E27" s="3">
        <v>1088</v>
      </c>
      <c r="F27" s="3">
        <v>5017</v>
      </c>
      <c r="G27" s="3">
        <v>6707</v>
      </c>
      <c r="H27" s="3">
        <v>9052</v>
      </c>
      <c r="I27" s="3">
        <v>8322</v>
      </c>
      <c r="J27" s="3">
        <v>9595</v>
      </c>
      <c r="K27" s="3">
        <v>9352</v>
      </c>
      <c r="L27" s="3">
        <v>2025</v>
      </c>
    </row>
    <row r="28" spans="1:12" x14ac:dyDescent="0.2">
      <c r="B28" s="4" t="s">
        <v>34</v>
      </c>
      <c r="C28" s="5">
        <v>9151</v>
      </c>
      <c r="D28" s="5">
        <v>11199</v>
      </c>
      <c r="E28" s="5">
        <v>13891</v>
      </c>
      <c r="F28" s="5">
        <v>13459</v>
      </c>
      <c r="G28" s="5">
        <v>17121</v>
      </c>
      <c r="H28" s="5">
        <v>18010</v>
      </c>
      <c r="I28" s="5">
        <v>15631</v>
      </c>
      <c r="J28" s="5">
        <v>18150</v>
      </c>
      <c r="K28" s="5">
        <v>15358</v>
      </c>
      <c r="L28" s="5">
        <v>10951</v>
      </c>
    </row>
    <row r="29" spans="1:12" x14ac:dyDescent="0.2">
      <c r="B29" t="s">
        <v>35</v>
      </c>
      <c r="C29" s="3">
        <v>62</v>
      </c>
      <c r="D29" s="3">
        <v>138</v>
      </c>
      <c r="E29" s="3">
        <v>144</v>
      </c>
      <c r="F29" s="3">
        <v>3092</v>
      </c>
      <c r="G29" s="3">
        <v>3147</v>
      </c>
      <c r="H29" s="3">
        <v>3665</v>
      </c>
      <c r="I29" s="3">
        <v>4269</v>
      </c>
      <c r="J29" s="3">
        <v>4051</v>
      </c>
      <c r="K29" s="3">
        <v>5317</v>
      </c>
      <c r="L29" s="3">
        <v>5013</v>
      </c>
    </row>
    <row r="30" spans="1:12" x14ac:dyDescent="0.2">
      <c r="B30" t="s">
        <v>36</v>
      </c>
      <c r="C30" s="3">
        <v>3758</v>
      </c>
      <c r="D30" s="3">
        <v>4430</v>
      </c>
      <c r="E30" s="3">
        <v>4920</v>
      </c>
      <c r="F30" s="3">
        <v>4759</v>
      </c>
      <c r="G30" s="3">
        <v>4873</v>
      </c>
      <c r="H30" s="3">
        <v>4466</v>
      </c>
      <c r="I30" s="3">
        <v>3941</v>
      </c>
      <c r="J30" s="3">
        <v>3856</v>
      </c>
      <c r="K30" s="3">
        <v>3667</v>
      </c>
      <c r="L30" s="3">
        <v>3396</v>
      </c>
    </row>
    <row r="31" spans="1:12" x14ac:dyDescent="0.2">
      <c r="B31" t="s">
        <v>37</v>
      </c>
      <c r="C31" s="3">
        <v>2354</v>
      </c>
      <c r="D31" s="3">
        <v>2650</v>
      </c>
      <c r="E31" s="3">
        <v>3092</v>
      </c>
      <c r="F31" s="3">
        <v>3264</v>
      </c>
      <c r="G31" s="3">
        <v>3277</v>
      </c>
      <c r="H31" s="3">
        <v>3100</v>
      </c>
      <c r="I31" s="3">
        <v>2902</v>
      </c>
      <c r="J31" s="3">
        <v>2675</v>
      </c>
      <c r="K31" s="3">
        <v>2655</v>
      </c>
      <c r="L31" s="3">
        <v>2766</v>
      </c>
    </row>
    <row r="32" spans="1:12" x14ac:dyDescent="0.2">
      <c r="B32" t="s">
        <v>38</v>
      </c>
      <c r="C32" s="3">
        <v>2226</v>
      </c>
      <c r="D32" s="3">
        <v>3162</v>
      </c>
      <c r="E32" s="3">
        <v>3450</v>
      </c>
      <c r="F32" s="3">
        <v>2781</v>
      </c>
      <c r="G32" s="3">
        <v>2886</v>
      </c>
      <c r="H32" s="3">
        <v>3066</v>
      </c>
      <c r="I32" s="3">
        <v>2752</v>
      </c>
      <c r="J32" s="3">
        <v>2481</v>
      </c>
      <c r="K32" s="3">
        <v>2000</v>
      </c>
      <c r="L32" s="3">
        <v>1962</v>
      </c>
    </row>
    <row r="33" spans="2:12" x14ac:dyDescent="0.2">
      <c r="B33" t="s">
        <v>39</v>
      </c>
      <c r="E33" s="3">
        <v>0</v>
      </c>
      <c r="F33" s="3">
        <v>2973</v>
      </c>
      <c r="G33" s="3">
        <v>0</v>
      </c>
      <c r="H33" s="3">
        <v>679</v>
      </c>
      <c r="I33" s="3">
        <v>3900</v>
      </c>
      <c r="J33" s="3">
        <v>0</v>
      </c>
      <c r="K33" s="3">
        <v>7329</v>
      </c>
      <c r="L33" s="3">
        <v>6546</v>
      </c>
    </row>
    <row r="34" spans="2:12" x14ac:dyDescent="0.2">
      <c r="B34" t="s">
        <v>39</v>
      </c>
      <c r="J34" s="3">
        <v>2797</v>
      </c>
      <c r="K34" s="3">
        <v>219</v>
      </c>
      <c r="L34" s="3">
        <v>0</v>
      </c>
    </row>
    <row r="35" spans="2:12" x14ac:dyDescent="0.2">
      <c r="B35" s="4" t="s">
        <v>40</v>
      </c>
      <c r="C35" s="5">
        <v>17551</v>
      </c>
      <c r="D35" s="5">
        <v>21579</v>
      </c>
      <c r="E35" s="5">
        <v>25497</v>
      </c>
      <c r="F35" s="5">
        <v>30328</v>
      </c>
      <c r="G35" s="5">
        <v>31304</v>
      </c>
      <c r="H35" s="5">
        <v>32986</v>
      </c>
      <c r="I35" s="5">
        <v>33395</v>
      </c>
      <c r="J35" s="5">
        <v>34010</v>
      </c>
      <c r="K35" s="5">
        <v>36545</v>
      </c>
      <c r="L35" s="5">
        <v>30634</v>
      </c>
    </row>
    <row r="36" spans="2:12" x14ac:dyDescent="0.2">
      <c r="B36" t="s">
        <v>41</v>
      </c>
      <c r="C36" s="3">
        <v>6217</v>
      </c>
      <c r="D36" s="3">
        <v>6954</v>
      </c>
      <c r="E36" s="3">
        <v>7233</v>
      </c>
      <c r="F36" s="3">
        <v>9216</v>
      </c>
      <c r="G36" s="3">
        <v>10393</v>
      </c>
      <c r="H36" s="3">
        <v>9947</v>
      </c>
      <c r="I36" s="3">
        <v>12318</v>
      </c>
      <c r="J36" s="3">
        <v>16260</v>
      </c>
      <c r="K36" s="3">
        <v>20856</v>
      </c>
      <c r="L36" s="3">
        <v>19407</v>
      </c>
    </row>
    <row r="37" spans="2:12" x14ac:dyDescent="0.2">
      <c r="B37" t="s">
        <v>42</v>
      </c>
      <c r="C37" s="3">
        <v>538</v>
      </c>
      <c r="D37" s="3">
        <v>631</v>
      </c>
      <c r="E37" s="3">
        <v>1141</v>
      </c>
      <c r="F37" s="3">
        <v>1232</v>
      </c>
      <c r="G37" s="3">
        <v>1119</v>
      </c>
      <c r="H37" s="3">
        <v>3678</v>
      </c>
      <c r="I37" s="3">
        <v>3470</v>
      </c>
      <c r="J37" s="3">
        <v>989</v>
      </c>
      <c r="K37" s="3">
        <v>1096</v>
      </c>
      <c r="L37" s="3">
        <v>867</v>
      </c>
    </row>
    <row r="38" spans="2:12" x14ac:dyDescent="0.2">
      <c r="B38" t="s">
        <v>43</v>
      </c>
      <c r="C38" s="3">
        <v>1976</v>
      </c>
      <c r="D38" s="3">
        <v>2121</v>
      </c>
      <c r="E38" s="3">
        <v>3495</v>
      </c>
      <c r="F38" s="3">
        <v>3585</v>
      </c>
      <c r="G38" s="3">
        <v>4661</v>
      </c>
      <c r="H38" s="3">
        <v>4407</v>
      </c>
      <c r="I38" s="3">
        <v>4110</v>
      </c>
      <c r="J38" s="3">
        <v>4248</v>
      </c>
      <c r="K38" s="3">
        <v>4230</v>
      </c>
      <c r="L38" s="3">
        <v>4139</v>
      </c>
    </row>
    <row r="39" spans="2:12" x14ac:dyDescent="0.2">
      <c r="B39" t="s">
        <v>44</v>
      </c>
      <c r="C39" s="3">
        <v>9561</v>
      </c>
      <c r="D39" s="3">
        <v>14727</v>
      </c>
      <c r="E39" s="3">
        <v>14939</v>
      </c>
      <c r="F39" s="3">
        <v>14476</v>
      </c>
      <c r="G39" s="3">
        <v>14967</v>
      </c>
      <c r="H39" s="3">
        <v>14633</v>
      </c>
      <c r="I39" s="3">
        <v>12571</v>
      </c>
      <c r="J39" s="3">
        <v>10635</v>
      </c>
      <c r="K39" s="3">
        <v>8203</v>
      </c>
      <c r="L39" s="3">
        <v>8232</v>
      </c>
    </row>
    <row r="40" spans="2:12" x14ac:dyDescent="0.2">
      <c r="B40" t="s">
        <v>45</v>
      </c>
      <c r="K40" s="3">
        <v>330</v>
      </c>
      <c r="L40" s="3">
        <v>2667</v>
      </c>
    </row>
    <row r="41" spans="2:12" x14ac:dyDescent="0.2">
      <c r="B41" t="s">
        <v>46</v>
      </c>
      <c r="C41" s="3">
        <v>6183</v>
      </c>
      <c r="D41" s="3">
        <v>6356</v>
      </c>
      <c r="E41" s="3">
        <v>6430</v>
      </c>
      <c r="F41" s="3">
        <v>6527</v>
      </c>
      <c r="G41" s="3">
        <v>6744</v>
      </c>
      <c r="H41" s="3">
        <v>6533</v>
      </c>
      <c r="I41" s="3">
        <v>5989</v>
      </c>
      <c r="J41" s="3">
        <v>6097</v>
      </c>
      <c r="K41" s="3">
        <v>6729</v>
      </c>
      <c r="L41" s="3">
        <v>6682</v>
      </c>
    </row>
    <row r="42" spans="2:12" x14ac:dyDescent="0.2">
      <c r="B42" t="s">
        <v>47</v>
      </c>
      <c r="C42" s="3">
        <v>1953</v>
      </c>
      <c r="D42" s="3">
        <v>7511</v>
      </c>
      <c r="E42" s="3">
        <v>7770</v>
      </c>
      <c r="F42" s="3">
        <v>7405</v>
      </c>
      <c r="G42" s="3">
        <v>7415</v>
      </c>
      <c r="H42" s="3">
        <v>6689</v>
      </c>
      <c r="I42" s="3">
        <v>6000</v>
      </c>
      <c r="J42" s="3">
        <v>3676</v>
      </c>
      <c r="K42" s="3">
        <v>138</v>
      </c>
      <c r="L42" s="3">
        <v>51</v>
      </c>
    </row>
    <row r="43" spans="2:12" x14ac:dyDescent="0.2">
      <c r="B43" t="s">
        <v>48</v>
      </c>
      <c r="C43" s="3">
        <v>4224</v>
      </c>
      <c r="D43" s="3">
        <v>11665</v>
      </c>
      <c r="E43" s="3">
        <v>12219</v>
      </c>
      <c r="F43" s="3">
        <v>12255</v>
      </c>
      <c r="G43" s="3">
        <v>12312</v>
      </c>
      <c r="H43" s="3">
        <v>12100</v>
      </c>
      <c r="I43" s="3">
        <v>11289</v>
      </c>
      <c r="J43" s="3">
        <v>10629</v>
      </c>
      <c r="K43" s="3">
        <v>9401</v>
      </c>
      <c r="L43" s="3">
        <v>10263</v>
      </c>
    </row>
    <row r="44" spans="2:12" x14ac:dyDescent="0.2">
      <c r="B44" t="s">
        <v>49</v>
      </c>
      <c r="C44" s="3">
        <v>468</v>
      </c>
      <c r="D44" s="3">
        <v>1377</v>
      </c>
      <c r="E44" s="3">
        <v>1250</v>
      </c>
      <c r="F44" s="3">
        <v>1150</v>
      </c>
      <c r="G44" s="3">
        <v>1140</v>
      </c>
      <c r="H44" s="3">
        <v>1050</v>
      </c>
      <c r="I44" s="3">
        <v>854</v>
      </c>
      <c r="J44" s="3">
        <v>726</v>
      </c>
      <c r="K44" s="3">
        <v>368</v>
      </c>
      <c r="L44" s="3">
        <v>274</v>
      </c>
    </row>
    <row r="45" spans="2:12" x14ac:dyDescent="0.2">
      <c r="B45" s="4" t="s">
        <v>50</v>
      </c>
      <c r="C45" s="5">
        <v>48671</v>
      </c>
      <c r="D45" s="5">
        <v>72921</v>
      </c>
      <c r="E45" s="5">
        <v>79974</v>
      </c>
      <c r="F45" s="5">
        <v>86174</v>
      </c>
      <c r="G45" s="5">
        <v>90055</v>
      </c>
      <c r="H45" s="5">
        <v>92023</v>
      </c>
      <c r="I45" s="5">
        <v>89996</v>
      </c>
      <c r="J45" s="5">
        <v>87270</v>
      </c>
      <c r="K45" s="5">
        <v>87896</v>
      </c>
      <c r="L45" s="5">
        <v>83216</v>
      </c>
    </row>
    <row r="46" spans="2:12" x14ac:dyDescent="0.2">
      <c r="B46" t="s">
        <v>51</v>
      </c>
    </row>
    <row r="47" spans="2:12" x14ac:dyDescent="0.2">
      <c r="B47" t="s">
        <v>52</v>
      </c>
      <c r="C47" s="3">
        <v>6657</v>
      </c>
      <c r="D47" s="3">
        <v>8859</v>
      </c>
      <c r="E47" s="3">
        <v>9009</v>
      </c>
      <c r="F47" s="3">
        <v>8680</v>
      </c>
      <c r="G47" s="3">
        <v>9577</v>
      </c>
      <c r="H47" s="3">
        <v>9234</v>
      </c>
      <c r="I47" s="3">
        <v>9660</v>
      </c>
      <c r="J47" s="3">
        <v>9490</v>
      </c>
      <c r="K47" s="3">
        <v>8748</v>
      </c>
      <c r="L47" s="3">
        <v>8932</v>
      </c>
    </row>
    <row r="48" spans="2:12" x14ac:dyDescent="0.2">
      <c r="B48" t="s">
        <v>53</v>
      </c>
      <c r="C48" s="3">
        <v>6749</v>
      </c>
      <c r="D48" s="3">
        <v>8100</v>
      </c>
      <c r="E48" s="3">
        <v>12871</v>
      </c>
      <c r="F48" s="3">
        <v>16297</v>
      </c>
      <c r="G48" s="3">
        <v>16901</v>
      </c>
      <c r="H48" s="3">
        <v>19130</v>
      </c>
      <c r="I48" s="3">
        <v>13129</v>
      </c>
      <c r="J48" s="3">
        <v>12498</v>
      </c>
      <c r="K48" s="3">
        <v>13205</v>
      </c>
      <c r="L48" s="3">
        <v>13194</v>
      </c>
    </row>
    <row r="49" spans="2:12" x14ac:dyDescent="0.2">
      <c r="B49" t="s">
        <v>54</v>
      </c>
      <c r="C49" s="3">
        <v>51</v>
      </c>
      <c r="D49" s="3">
        <v>1276</v>
      </c>
      <c r="E49" s="3">
        <v>2041</v>
      </c>
      <c r="F49" s="3">
        <v>1577</v>
      </c>
      <c r="G49" s="3">
        <v>1024</v>
      </c>
      <c r="H49" s="3">
        <v>3552</v>
      </c>
      <c r="I49" s="3">
        <v>2676</v>
      </c>
      <c r="J49" s="3">
        <v>3527</v>
      </c>
      <c r="K49" s="3">
        <v>3298</v>
      </c>
      <c r="L49" s="3">
        <v>4997</v>
      </c>
    </row>
    <row r="50" spans="2:12" x14ac:dyDescent="0.2">
      <c r="B50" t="s">
        <v>55</v>
      </c>
      <c r="C50" s="3">
        <v>264</v>
      </c>
      <c r="D50" s="3">
        <v>273</v>
      </c>
      <c r="E50" s="3">
        <v>362</v>
      </c>
      <c r="F50" s="3">
        <v>471</v>
      </c>
      <c r="G50" s="3">
        <v>309</v>
      </c>
      <c r="H50" s="3">
        <v>400</v>
      </c>
      <c r="I50" s="3">
        <v>331</v>
      </c>
      <c r="J50" s="3">
        <v>307</v>
      </c>
      <c r="K50" s="3">
        <v>410</v>
      </c>
      <c r="L50" s="3">
        <v>378</v>
      </c>
    </row>
    <row r="51" spans="2:12" x14ac:dyDescent="0.2">
      <c r="B51" t="s">
        <v>56</v>
      </c>
      <c r="E51" s="3">
        <v>0</v>
      </c>
      <c r="F51" s="3">
        <v>796</v>
      </c>
      <c r="G51" s="3">
        <v>0</v>
      </c>
      <c r="H51" s="3">
        <v>58</v>
      </c>
      <c r="I51" s="3">
        <v>1133</v>
      </c>
      <c r="J51" s="3">
        <v>710</v>
      </c>
      <c r="K51" s="3">
        <v>37</v>
      </c>
      <c r="L51" s="3">
        <v>0</v>
      </c>
    </row>
    <row r="52" spans="2:12" x14ac:dyDescent="0.2">
      <c r="B52" t="s">
        <v>57</v>
      </c>
      <c r="J52" s="3">
        <v>0</v>
      </c>
      <c r="K52" s="3">
        <v>1496</v>
      </c>
      <c r="L52" s="3">
        <v>1722</v>
      </c>
    </row>
    <row r="53" spans="2:12" x14ac:dyDescent="0.2">
      <c r="B53" s="4" t="s">
        <v>58</v>
      </c>
      <c r="C53" s="5">
        <v>13721</v>
      </c>
      <c r="D53" s="5">
        <v>18508</v>
      </c>
      <c r="E53" s="5">
        <v>24283</v>
      </c>
      <c r="F53" s="5">
        <v>27821</v>
      </c>
      <c r="G53" s="5">
        <v>27811</v>
      </c>
      <c r="H53" s="5">
        <v>32374</v>
      </c>
      <c r="I53" s="5">
        <v>26929</v>
      </c>
      <c r="J53" s="5">
        <v>26532</v>
      </c>
      <c r="K53" s="5">
        <v>27194</v>
      </c>
      <c r="L53" s="5">
        <v>29223</v>
      </c>
    </row>
    <row r="54" spans="2:12" x14ac:dyDescent="0.2">
      <c r="B54" t="s">
        <v>59</v>
      </c>
      <c r="C54" s="3">
        <v>5059</v>
      </c>
      <c r="D54" s="3">
        <v>14041</v>
      </c>
      <c r="E54" s="3">
        <v>13656</v>
      </c>
      <c r="F54" s="3">
        <v>14736</v>
      </c>
      <c r="G54" s="3">
        <v>19154</v>
      </c>
      <c r="H54" s="3">
        <v>19063</v>
      </c>
      <c r="I54" s="3">
        <v>28311</v>
      </c>
      <c r="J54" s="3">
        <v>29684</v>
      </c>
      <c r="K54" s="3">
        <v>31182</v>
      </c>
      <c r="L54" s="3">
        <v>25364</v>
      </c>
    </row>
    <row r="55" spans="2:12" x14ac:dyDescent="0.2">
      <c r="B55" t="s">
        <v>60</v>
      </c>
      <c r="C55" s="3">
        <v>2965</v>
      </c>
      <c r="D55" s="3">
        <v>4794</v>
      </c>
      <c r="E55" s="3">
        <v>5420</v>
      </c>
      <c r="F55" s="3">
        <v>5468</v>
      </c>
      <c r="G55" s="3">
        <v>3498</v>
      </c>
      <c r="H55" s="3">
        <v>4389</v>
      </c>
      <c r="I55" s="3">
        <v>4301</v>
      </c>
      <c r="J55" s="3">
        <v>4081</v>
      </c>
      <c r="K55" s="3">
        <v>8021</v>
      </c>
      <c r="L55" s="3">
        <v>7638</v>
      </c>
    </row>
    <row r="56" spans="2:12" x14ac:dyDescent="0.2">
      <c r="B56" t="s">
        <v>61</v>
      </c>
      <c r="C56" s="3">
        <v>1580</v>
      </c>
      <c r="D56" s="3">
        <v>4261</v>
      </c>
      <c r="E56" s="3">
        <v>4694</v>
      </c>
      <c r="F56" s="3">
        <v>4981</v>
      </c>
      <c r="G56" s="3">
        <v>6152</v>
      </c>
      <c r="H56" s="3">
        <v>5636</v>
      </c>
      <c r="I56" s="3">
        <v>4691</v>
      </c>
      <c r="J56" s="3">
        <v>3753</v>
      </c>
      <c r="K56" s="3">
        <v>2522</v>
      </c>
      <c r="L56" s="3">
        <v>1933</v>
      </c>
    </row>
    <row r="57" spans="2:12" x14ac:dyDescent="0.2">
      <c r="B57" t="s">
        <v>62</v>
      </c>
      <c r="C57" s="3">
        <v>880</v>
      </c>
      <c r="D57" s="3">
        <v>880</v>
      </c>
      <c r="E57" s="3">
        <v>1760</v>
      </c>
      <c r="F57" s="3">
        <v>1760</v>
      </c>
      <c r="G57" s="3">
        <v>1760</v>
      </c>
      <c r="H57" s="3">
        <v>1760</v>
      </c>
      <c r="I57" s="3">
        <v>1760</v>
      </c>
      <c r="J57" s="3">
        <v>1760</v>
      </c>
      <c r="K57" s="3">
        <v>1760</v>
      </c>
      <c r="L57" s="3">
        <v>1760</v>
      </c>
    </row>
    <row r="58" spans="2:12" x14ac:dyDescent="0.2">
      <c r="B58" t="s">
        <v>63</v>
      </c>
      <c r="C58" s="3">
        <v>8537</v>
      </c>
      <c r="D58" s="3">
        <v>10057</v>
      </c>
      <c r="E58" s="3">
        <v>10332</v>
      </c>
      <c r="F58" s="3">
        <v>11379</v>
      </c>
      <c r="G58" s="3">
        <v>12276</v>
      </c>
      <c r="H58" s="3">
        <v>13154</v>
      </c>
      <c r="I58" s="3">
        <v>14016</v>
      </c>
      <c r="J58" s="3">
        <v>14993</v>
      </c>
      <c r="K58" s="3">
        <v>15864</v>
      </c>
      <c r="L58" s="3">
        <v>16520</v>
      </c>
    </row>
    <row r="59" spans="2:12" x14ac:dyDescent="0.2">
      <c r="B59" t="s">
        <v>64</v>
      </c>
      <c r="C59" s="3">
        <v>41537</v>
      </c>
      <c r="D59" s="3">
        <v>49278</v>
      </c>
      <c r="E59" s="3">
        <v>53621</v>
      </c>
      <c r="F59" s="3">
        <v>58045</v>
      </c>
      <c r="G59" s="3">
        <v>61660</v>
      </c>
      <c r="H59" s="3">
        <v>63408</v>
      </c>
      <c r="I59" s="3">
        <v>65018</v>
      </c>
      <c r="J59" s="3">
        <v>65502</v>
      </c>
      <c r="K59" s="3">
        <v>60430</v>
      </c>
      <c r="L59" s="3">
        <v>63234</v>
      </c>
    </row>
    <row r="60" spans="2:12" x14ac:dyDescent="0.2">
      <c r="B60" t="s">
        <v>65</v>
      </c>
      <c r="C60" s="3">
        <v>-757</v>
      </c>
      <c r="D60" s="3">
        <v>-1450</v>
      </c>
      <c r="E60" s="3">
        <v>-2774</v>
      </c>
      <c r="F60" s="3">
        <v>-3385</v>
      </c>
      <c r="G60" s="3">
        <v>-3432</v>
      </c>
      <c r="H60" s="3">
        <v>-5777</v>
      </c>
      <c r="I60" s="3">
        <v>-10174</v>
      </c>
      <c r="J60" s="3">
        <v>-11205</v>
      </c>
      <c r="K60" s="3">
        <v>-10305</v>
      </c>
      <c r="L60" s="3">
        <v>-12814</v>
      </c>
    </row>
    <row r="61" spans="2:12" x14ac:dyDescent="0.2">
      <c r="B61" t="s">
        <v>66</v>
      </c>
      <c r="C61" s="3">
        <v>-25398</v>
      </c>
      <c r="D61" s="3">
        <v>-27762</v>
      </c>
      <c r="E61" s="3">
        <v>-31304</v>
      </c>
      <c r="F61" s="3">
        <v>-35009</v>
      </c>
      <c r="G61" s="3">
        <v>-39091</v>
      </c>
      <c r="H61" s="3">
        <v>-42225</v>
      </c>
      <c r="I61" s="3">
        <v>-45066</v>
      </c>
      <c r="J61" s="3">
        <v>-47988</v>
      </c>
      <c r="K61" s="3">
        <v>-50677</v>
      </c>
      <c r="L61" s="3">
        <v>-51719</v>
      </c>
    </row>
    <row r="62" spans="2:12" x14ac:dyDescent="0.2">
      <c r="B62" s="4" t="s">
        <v>67</v>
      </c>
      <c r="C62" s="5">
        <v>24799</v>
      </c>
      <c r="D62" s="5">
        <v>31003</v>
      </c>
      <c r="E62" s="5">
        <v>31635</v>
      </c>
      <c r="F62" s="5">
        <v>32790</v>
      </c>
      <c r="G62" s="5">
        <v>33173</v>
      </c>
      <c r="H62" s="5">
        <v>30320</v>
      </c>
      <c r="I62" s="5">
        <v>25554</v>
      </c>
      <c r="J62" s="5">
        <v>23062</v>
      </c>
      <c r="K62" s="5">
        <v>17072</v>
      </c>
      <c r="L62" s="5">
        <v>16981</v>
      </c>
    </row>
    <row r="63" spans="2:12" x14ac:dyDescent="0.2">
      <c r="B63" t="s">
        <v>68</v>
      </c>
      <c r="C63" s="3">
        <v>547</v>
      </c>
      <c r="D63" s="3">
        <v>314</v>
      </c>
      <c r="E63" s="3">
        <v>286</v>
      </c>
      <c r="F63" s="3">
        <v>378</v>
      </c>
      <c r="G63" s="3">
        <v>267</v>
      </c>
      <c r="H63" s="3">
        <v>241</v>
      </c>
      <c r="I63" s="3">
        <v>210</v>
      </c>
      <c r="J63" s="3">
        <v>158</v>
      </c>
      <c r="K63" s="3">
        <v>1905</v>
      </c>
      <c r="L63" s="3">
        <v>2077</v>
      </c>
    </row>
    <row r="64" spans="2:12" x14ac:dyDescent="0.2">
      <c r="B64" s="4" t="s">
        <v>69</v>
      </c>
      <c r="C64" s="5">
        <v>25346</v>
      </c>
      <c r="D64" s="5">
        <v>31317</v>
      </c>
      <c r="E64" s="5">
        <v>31921</v>
      </c>
      <c r="F64" s="5">
        <v>33168</v>
      </c>
      <c r="G64" s="5">
        <v>33440</v>
      </c>
      <c r="H64" s="5">
        <v>30561</v>
      </c>
      <c r="I64" s="5">
        <v>25764</v>
      </c>
      <c r="J64" s="5">
        <v>23220</v>
      </c>
      <c r="K64" s="5">
        <v>18977</v>
      </c>
      <c r="L64" s="5">
        <v>19058</v>
      </c>
    </row>
    <row r="65" spans="1:12" x14ac:dyDescent="0.2">
      <c r="B65" s="4" t="s">
        <v>70</v>
      </c>
      <c r="C65" s="5">
        <v>48671</v>
      </c>
      <c r="D65" s="5">
        <v>72921</v>
      </c>
      <c r="E65" s="5">
        <v>79974</v>
      </c>
      <c r="F65" s="5">
        <v>86174</v>
      </c>
      <c r="G65" s="5">
        <v>90055</v>
      </c>
      <c r="H65" s="5">
        <v>92023</v>
      </c>
      <c r="I65" s="5">
        <v>89996</v>
      </c>
      <c r="J65" s="5">
        <v>87270</v>
      </c>
      <c r="K65" s="5">
        <v>87896</v>
      </c>
      <c r="L65" s="5">
        <v>83216</v>
      </c>
    </row>
    <row r="67" spans="1:12" x14ac:dyDescent="0.2">
      <c r="A67" t="s">
        <v>71</v>
      </c>
    </row>
    <row r="68" spans="1:12" x14ac:dyDescent="0.2">
      <c r="B68" t="s">
        <v>2</v>
      </c>
      <c r="C68" t="s">
        <v>3</v>
      </c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9</v>
      </c>
      <c r="J68" t="s">
        <v>10</v>
      </c>
      <c r="K68" t="s">
        <v>11</v>
      </c>
      <c r="L68" t="s">
        <v>12</v>
      </c>
    </row>
    <row r="69" spans="1:12" x14ac:dyDescent="0.2">
      <c r="B69" t="s">
        <v>25</v>
      </c>
      <c r="C69" s="3">
        <v>6906</v>
      </c>
      <c r="D69" s="3">
        <v>11837</v>
      </c>
      <c r="E69" s="3">
        <v>8646</v>
      </c>
      <c r="F69" s="3">
        <v>9086</v>
      </c>
      <c r="G69" s="3">
        <v>8626</v>
      </c>
      <c r="H69" s="3">
        <v>7124</v>
      </c>
      <c r="I69" s="3">
        <v>7366</v>
      </c>
      <c r="J69" s="3">
        <v>6550</v>
      </c>
      <c r="K69" s="3">
        <v>1283</v>
      </c>
      <c r="L69" s="3">
        <v>6476</v>
      </c>
    </row>
    <row r="70" spans="1:12" x14ac:dyDescent="0.2">
      <c r="B70" t="s">
        <v>72</v>
      </c>
      <c r="C70" s="3">
        <v>1236</v>
      </c>
      <c r="D70" s="3">
        <v>1443</v>
      </c>
      <c r="E70" s="3">
        <v>1954</v>
      </c>
      <c r="F70" s="3">
        <v>1982</v>
      </c>
      <c r="G70" s="3">
        <v>1977</v>
      </c>
      <c r="H70" s="3">
        <v>1976</v>
      </c>
      <c r="I70" s="3">
        <v>1970</v>
      </c>
      <c r="J70" s="3">
        <v>1787</v>
      </c>
      <c r="K70" s="3">
        <v>1260</v>
      </c>
      <c r="L70" s="3">
        <v>1086</v>
      </c>
    </row>
    <row r="71" spans="1:12" x14ac:dyDescent="0.2">
      <c r="B71" t="s">
        <v>73</v>
      </c>
      <c r="I71" s="3">
        <v>0</v>
      </c>
      <c r="J71" s="3">
        <v>0</v>
      </c>
      <c r="K71" s="3">
        <v>-101</v>
      </c>
      <c r="L71" s="3">
        <v>251</v>
      </c>
    </row>
    <row r="72" spans="1:12" x14ac:dyDescent="0.2">
      <c r="B72" t="s">
        <v>27</v>
      </c>
      <c r="I72" s="3">
        <v>7366</v>
      </c>
      <c r="J72" s="3">
        <v>6550</v>
      </c>
      <c r="K72" s="3">
        <v>1182</v>
      </c>
      <c r="L72" s="3">
        <v>6727</v>
      </c>
    </row>
    <row r="73" spans="1:12" x14ac:dyDescent="0.2">
      <c r="B73" t="s">
        <v>74</v>
      </c>
      <c r="C73" s="3">
        <v>241</v>
      </c>
      <c r="D73" s="3">
        <v>380</v>
      </c>
      <c r="E73" s="3">
        <v>354</v>
      </c>
      <c r="F73" s="3">
        <v>259</v>
      </c>
      <c r="G73" s="3">
        <v>227</v>
      </c>
      <c r="H73" s="3">
        <v>209</v>
      </c>
      <c r="I73" s="3">
        <v>236</v>
      </c>
      <c r="J73" s="3">
        <v>258</v>
      </c>
      <c r="K73" s="3">
        <v>219</v>
      </c>
      <c r="L73" s="3">
        <v>225</v>
      </c>
    </row>
    <row r="74" spans="1:12" x14ac:dyDescent="0.2">
      <c r="B74" t="s">
        <v>61</v>
      </c>
      <c r="C74" s="3">
        <v>353</v>
      </c>
      <c r="D74" s="3">
        <v>604</v>
      </c>
      <c r="E74" s="3">
        <v>1035</v>
      </c>
      <c r="F74" s="3">
        <v>632</v>
      </c>
      <c r="G74" s="3">
        <v>648</v>
      </c>
      <c r="H74" s="3">
        <v>-40</v>
      </c>
      <c r="I74" s="3">
        <v>73</v>
      </c>
      <c r="J74" s="3">
        <v>-856</v>
      </c>
      <c r="K74" s="3">
        <v>-1256</v>
      </c>
      <c r="L74" s="3">
        <v>-450</v>
      </c>
    </row>
    <row r="75" spans="1:12" x14ac:dyDescent="0.2">
      <c r="B75" t="s">
        <v>75</v>
      </c>
      <c r="C75" s="3">
        <v>-359</v>
      </c>
      <c r="D75" s="3">
        <v>-671</v>
      </c>
      <c r="E75" s="3">
        <v>-269</v>
      </c>
      <c r="F75" s="3">
        <v>-426</v>
      </c>
      <c r="G75" s="3">
        <v>-201</v>
      </c>
      <c r="H75" s="3">
        <v>-371</v>
      </c>
      <c r="I75" s="3">
        <v>-122</v>
      </c>
      <c r="J75" s="3">
        <v>-449</v>
      </c>
      <c r="K75" s="3">
        <v>-628</v>
      </c>
      <c r="L75" s="3">
        <v>-457</v>
      </c>
    </row>
    <row r="76" spans="1:12" x14ac:dyDescent="0.2">
      <c r="B76" t="s">
        <v>76</v>
      </c>
      <c r="C76" s="3">
        <v>61</v>
      </c>
      <c r="D76" s="3">
        <v>151</v>
      </c>
      <c r="E76" s="3">
        <v>7</v>
      </c>
      <c r="F76" s="3">
        <v>-130</v>
      </c>
      <c r="G76" s="3">
        <v>168</v>
      </c>
      <c r="H76" s="3">
        <v>415</v>
      </c>
      <c r="I76" s="3">
        <v>-137</v>
      </c>
      <c r="J76" s="3">
        <v>158</v>
      </c>
      <c r="K76" s="3">
        <v>281</v>
      </c>
      <c r="L76" s="3">
        <v>-38</v>
      </c>
    </row>
    <row r="77" spans="1:12" x14ac:dyDescent="0.2">
      <c r="B77" t="s">
        <v>77</v>
      </c>
      <c r="C77" s="3">
        <v>-43</v>
      </c>
      <c r="D77" s="3">
        <v>-645</v>
      </c>
      <c r="E77" s="3">
        <v>-220</v>
      </c>
      <c r="F77" s="3">
        <v>-98</v>
      </c>
      <c r="G77" s="3">
        <v>-670</v>
      </c>
      <c r="H77" s="3">
        <v>831</v>
      </c>
      <c r="I77" s="3">
        <v>-374</v>
      </c>
      <c r="J77" s="3">
        <v>1146</v>
      </c>
      <c r="K77" s="3">
        <v>1459</v>
      </c>
      <c r="L77" s="3">
        <v>189</v>
      </c>
    </row>
    <row r="78" spans="1:12" x14ac:dyDescent="0.2">
      <c r="B78" t="s">
        <v>78</v>
      </c>
      <c r="C78" s="3">
        <v>0</v>
      </c>
      <c r="D78" s="3">
        <v>-4713</v>
      </c>
    </row>
    <row r="79" spans="1:12" x14ac:dyDescent="0.2">
      <c r="B79" t="s">
        <v>17</v>
      </c>
      <c r="C79" s="3">
        <v>134</v>
      </c>
      <c r="D79" s="3">
        <v>264</v>
      </c>
      <c r="E79" s="3">
        <v>214</v>
      </c>
      <c r="F79" s="3">
        <v>166</v>
      </c>
      <c r="G79" s="3">
        <v>465</v>
      </c>
      <c r="H79" s="3">
        <v>761</v>
      </c>
      <c r="I79" s="3">
        <v>929</v>
      </c>
      <c r="J79" s="3">
        <v>647</v>
      </c>
      <c r="K79" s="3">
        <v>1218</v>
      </c>
      <c r="L79" s="3">
        <v>558</v>
      </c>
    </row>
    <row r="80" spans="1:12" x14ac:dyDescent="0.2">
      <c r="B80" t="s">
        <v>79</v>
      </c>
      <c r="C80" s="3">
        <v>221</v>
      </c>
      <c r="D80" s="3">
        <v>512</v>
      </c>
      <c r="E80" s="3">
        <v>-354</v>
      </c>
      <c r="F80" s="3">
        <v>254</v>
      </c>
      <c r="G80" s="3">
        <v>234</v>
      </c>
      <c r="H80" s="3">
        <v>149</v>
      </c>
      <c r="I80" s="3">
        <v>744</v>
      </c>
      <c r="J80" s="3">
        <v>-224</v>
      </c>
      <c r="K80" s="3">
        <v>-269</v>
      </c>
      <c r="L80" s="3">
        <v>682</v>
      </c>
    </row>
    <row r="81" spans="2:12" x14ac:dyDescent="0.2">
      <c r="B81" t="s">
        <v>80</v>
      </c>
      <c r="C81" s="3">
        <v>-564</v>
      </c>
      <c r="D81" s="3">
        <v>370</v>
      </c>
      <c r="E81" s="3">
        <v>-1893</v>
      </c>
      <c r="F81" s="3">
        <v>-1080</v>
      </c>
      <c r="G81" s="3">
        <v>-932</v>
      </c>
      <c r="H81" s="3">
        <v>-439</v>
      </c>
      <c r="I81" s="3">
        <v>-157</v>
      </c>
      <c r="J81" s="3">
        <v>-221</v>
      </c>
      <c r="K81" s="3">
        <v>3464</v>
      </c>
      <c r="L81" s="3">
        <v>-1202</v>
      </c>
    </row>
    <row r="82" spans="2:12" x14ac:dyDescent="0.2">
      <c r="B82" s="4" t="s">
        <v>81</v>
      </c>
      <c r="C82" s="5">
        <v>8186</v>
      </c>
      <c r="D82" s="5">
        <v>9532</v>
      </c>
      <c r="E82" s="5">
        <v>9474</v>
      </c>
      <c r="F82" s="5">
        <v>10645</v>
      </c>
      <c r="G82" s="5">
        <v>10542</v>
      </c>
      <c r="H82" s="5">
        <v>10615</v>
      </c>
      <c r="I82" s="5">
        <v>10528</v>
      </c>
      <c r="J82" s="5">
        <v>8796</v>
      </c>
      <c r="K82" s="5">
        <v>6930</v>
      </c>
      <c r="L82" s="5">
        <v>7320</v>
      </c>
    </row>
    <row r="83" spans="2:12" x14ac:dyDescent="0.2">
      <c r="B83" t="s">
        <v>82</v>
      </c>
      <c r="C83" s="3">
        <v>-2130</v>
      </c>
      <c r="D83" s="3">
        <v>-4579</v>
      </c>
    </row>
    <row r="84" spans="2:12" x14ac:dyDescent="0.2">
      <c r="B84" t="s">
        <v>83</v>
      </c>
      <c r="C84" s="3">
        <v>-22</v>
      </c>
      <c r="D84" s="3">
        <v>-132</v>
      </c>
      <c r="E84" s="3">
        <v>-4798</v>
      </c>
      <c r="F84" s="3">
        <v>-14824</v>
      </c>
      <c r="G84" s="3">
        <v>-14782</v>
      </c>
      <c r="H84" s="3">
        <v>-17800</v>
      </c>
      <c r="I84" s="3">
        <v>-15831</v>
      </c>
      <c r="J84" s="3">
        <v>-15499</v>
      </c>
      <c r="K84" s="3">
        <v>-17296</v>
      </c>
      <c r="L84" s="3">
        <v>-7789</v>
      </c>
    </row>
    <row r="85" spans="2:12" x14ac:dyDescent="0.2">
      <c r="B85" t="s">
        <v>84</v>
      </c>
      <c r="C85" s="3">
        <v>0</v>
      </c>
      <c r="D85" s="3">
        <v>4032</v>
      </c>
      <c r="E85" s="3">
        <v>5811</v>
      </c>
      <c r="F85" s="3">
        <v>7791</v>
      </c>
      <c r="G85" s="3">
        <v>12791</v>
      </c>
      <c r="H85" s="3">
        <v>12986</v>
      </c>
      <c r="I85" s="3">
        <v>14079</v>
      </c>
      <c r="J85" s="3">
        <v>16624</v>
      </c>
      <c r="K85" s="3">
        <v>16694</v>
      </c>
      <c r="L85" s="3">
        <v>14977</v>
      </c>
    </row>
    <row r="86" spans="2:12" x14ac:dyDescent="0.2">
      <c r="B86" t="s">
        <v>85</v>
      </c>
      <c r="C86" s="3">
        <v>-300</v>
      </c>
      <c r="D86" s="3">
        <v>-2511</v>
      </c>
      <c r="E86" s="3">
        <v>-971</v>
      </c>
      <c r="F86" s="3">
        <v>-1486</v>
      </c>
      <c r="G86" s="3">
        <v>-353</v>
      </c>
      <c r="H86" s="3">
        <v>-389</v>
      </c>
      <c r="I86" s="3">
        <v>-2491</v>
      </c>
      <c r="J86" s="3">
        <v>-838</v>
      </c>
      <c r="K86" s="3">
        <v>-3809</v>
      </c>
      <c r="L86" s="3">
        <v>-1040</v>
      </c>
    </row>
    <row r="87" spans="2:12" x14ac:dyDescent="0.2">
      <c r="B87" t="s">
        <v>86</v>
      </c>
      <c r="C87" s="3">
        <v>240</v>
      </c>
      <c r="D87" s="3">
        <v>972</v>
      </c>
      <c r="E87" s="3">
        <v>398</v>
      </c>
      <c r="F87" s="3">
        <v>20</v>
      </c>
      <c r="G87" s="3">
        <v>872</v>
      </c>
      <c r="H87" s="3">
        <v>148</v>
      </c>
      <c r="I87" s="3">
        <v>565</v>
      </c>
      <c r="J87" s="3">
        <v>1035</v>
      </c>
      <c r="K87" s="3">
        <v>3821</v>
      </c>
      <c r="L87" s="3">
        <v>1362</v>
      </c>
    </row>
    <row r="88" spans="2:12" x14ac:dyDescent="0.2">
      <c r="B88" t="s">
        <v>87</v>
      </c>
      <c r="C88" s="3">
        <v>-1993</v>
      </c>
      <c r="D88" s="3">
        <v>-2215</v>
      </c>
      <c r="E88" s="3">
        <v>-2920</v>
      </c>
      <c r="F88" s="3">
        <v>-2780</v>
      </c>
      <c r="G88" s="3">
        <v>-2550</v>
      </c>
      <c r="H88" s="3">
        <v>-2406</v>
      </c>
      <c r="I88" s="3">
        <v>-2553</v>
      </c>
      <c r="J88" s="3">
        <v>-2262</v>
      </c>
      <c r="K88" s="3">
        <v>-1675</v>
      </c>
      <c r="L88" s="3">
        <v>-1347</v>
      </c>
    </row>
    <row r="89" spans="2:12" x14ac:dyDescent="0.2">
      <c r="B89" t="s">
        <v>88</v>
      </c>
      <c r="C89" s="3">
        <v>104</v>
      </c>
      <c r="D89" s="3">
        <v>134</v>
      </c>
      <c r="E89" s="3">
        <v>101</v>
      </c>
      <c r="F89" s="3">
        <v>143</v>
      </c>
      <c r="G89" s="3">
        <v>111</v>
      </c>
      <c r="H89" s="3">
        <v>223</v>
      </c>
      <c r="I89" s="3">
        <v>85</v>
      </c>
      <c r="J89" s="3">
        <v>150</v>
      </c>
      <c r="K89" s="3">
        <v>104</v>
      </c>
      <c r="L89" s="3">
        <v>245</v>
      </c>
    </row>
    <row r="90" spans="2:12" x14ac:dyDescent="0.2">
      <c r="B90" t="s">
        <v>89</v>
      </c>
      <c r="C90" s="3">
        <v>-48</v>
      </c>
      <c r="D90" s="3">
        <v>-106</v>
      </c>
      <c r="E90" s="3">
        <v>-145</v>
      </c>
      <c r="F90" s="3">
        <v>-268</v>
      </c>
      <c r="G90" s="3">
        <v>-303</v>
      </c>
      <c r="H90" s="3">
        <v>-268</v>
      </c>
      <c r="I90" s="3">
        <v>-40</v>
      </c>
      <c r="J90" s="3">
        <v>-209</v>
      </c>
      <c r="K90" s="3">
        <v>-93</v>
      </c>
      <c r="L90" s="3">
        <v>-60</v>
      </c>
    </row>
    <row r="91" spans="2:12" x14ac:dyDescent="0.2">
      <c r="B91" s="4" t="s">
        <v>90</v>
      </c>
      <c r="C91" s="5">
        <v>-4149</v>
      </c>
      <c r="D91" s="5">
        <v>-4405</v>
      </c>
      <c r="E91" s="5">
        <v>-2524</v>
      </c>
      <c r="F91" s="5">
        <v>-11404</v>
      </c>
      <c r="G91" s="5">
        <v>-4214</v>
      </c>
      <c r="H91" s="5">
        <v>-7506</v>
      </c>
      <c r="I91" s="5">
        <v>-6186</v>
      </c>
      <c r="J91" s="5">
        <v>-999</v>
      </c>
      <c r="K91" s="5">
        <v>-2254</v>
      </c>
      <c r="L91" s="5">
        <v>6348</v>
      </c>
    </row>
    <row r="92" spans="2:12" x14ac:dyDescent="0.2">
      <c r="B92" t="s">
        <v>91</v>
      </c>
      <c r="C92" s="3">
        <v>14689</v>
      </c>
      <c r="D92" s="3">
        <v>15251</v>
      </c>
      <c r="E92" s="3">
        <v>27495</v>
      </c>
      <c r="F92" s="3">
        <v>42791</v>
      </c>
      <c r="G92" s="3">
        <v>43425</v>
      </c>
      <c r="H92" s="3">
        <v>41674</v>
      </c>
      <c r="I92" s="3">
        <v>40434</v>
      </c>
      <c r="J92" s="3">
        <v>27281</v>
      </c>
      <c r="K92" s="3">
        <v>29857</v>
      </c>
      <c r="L92" s="3">
        <v>27339</v>
      </c>
    </row>
    <row r="93" spans="2:12" x14ac:dyDescent="0.2">
      <c r="B93" t="s">
        <v>92</v>
      </c>
      <c r="C93" s="3">
        <v>-12326</v>
      </c>
      <c r="D93" s="3">
        <v>-13403</v>
      </c>
      <c r="E93" s="3">
        <v>-22530</v>
      </c>
      <c r="F93" s="3">
        <v>-38573</v>
      </c>
      <c r="G93" s="3">
        <v>-38714</v>
      </c>
      <c r="H93" s="3">
        <v>-36962</v>
      </c>
      <c r="I93" s="3">
        <v>-37738</v>
      </c>
      <c r="J93" s="3">
        <v>-25615</v>
      </c>
      <c r="K93" s="3">
        <v>-28768</v>
      </c>
      <c r="L93" s="3">
        <v>-30568</v>
      </c>
    </row>
    <row r="94" spans="2:12" x14ac:dyDescent="0.2">
      <c r="B94" t="s">
        <v>93</v>
      </c>
      <c r="C94" s="3">
        <v>664</v>
      </c>
      <c r="D94" s="3">
        <v>1666</v>
      </c>
      <c r="E94" s="3">
        <v>1569</v>
      </c>
      <c r="F94" s="3">
        <v>1489</v>
      </c>
      <c r="G94" s="3">
        <v>1328</v>
      </c>
      <c r="H94" s="3">
        <v>1532</v>
      </c>
      <c r="I94" s="3">
        <v>1245</v>
      </c>
      <c r="J94" s="3">
        <v>1434</v>
      </c>
      <c r="K94" s="3">
        <v>1595</v>
      </c>
      <c r="L94" s="3">
        <v>1476</v>
      </c>
    </row>
    <row r="95" spans="2:12" x14ac:dyDescent="0.2">
      <c r="B95" t="s">
        <v>94</v>
      </c>
      <c r="C95" s="3">
        <v>-1518</v>
      </c>
      <c r="D95" s="3">
        <v>-2961</v>
      </c>
      <c r="E95" s="3">
        <v>-4513</v>
      </c>
      <c r="F95" s="3">
        <v>-4559</v>
      </c>
      <c r="G95" s="3">
        <v>-4832</v>
      </c>
      <c r="H95" s="3">
        <v>-4162</v>
      </c>
      <c r="I95" s="3">
        <v>-3564</v>
      </c>
      <c r="J95" s="3">
        <v>-3681</v>
      </c>
      <c r="K95" s="3">
        <v>-3682</v>
      </c>
      <c r="L95" s="3">
        <v>-1912</v>
      </c>
    </row>
    <row r="96" spans="2:12" x14ac:dyDescent="0.2">
      <c r="B96" t="s">
        <v>95</v>
      </c>
      <c r="C96" s="3">
        <v>-3800</v>
      </c>
      <c r="D96" s="3">
        <v>-4068</v>
      </c>
      <c r="E96" s="3">
        <v>-4300</v>
      </c>
      <c r="F96" s="3">
        <v>-4595</v>
      </c>
      <c r="G96" s="3">
        <v>-4969</v>
      </c>
      <c r="H96" s="3">
        <v>-5350</v>
      </c>
      <c r="I96" s="3">
        <v>-5741</v>
      </c>
      <c r="J96" s="3">
        <v>-6043</v>
      </c>
      <c r="K96" s="3">
        <v>-6320</v>
      </c>
      <c r="L96" s="3">
        <v>-6644</v>
      </c>
    </row>
    <row r="97" spans="2:12" x14ac:dyDescent="0.2">
      <c r="B97" t="s">
        <v>96</v>
      </c>
      <c r="C97" s="3">
        <v>-2</v>
      </c>
      <c r="D97" s="3">
        <v>50</v>
      </c>
      <c r="E97" s="3">
        <v>45</v>
      </c>
      <c r="F97" s="3">
        <v>100</v>
      </c>
      <c r="G97" s="3">
        <v>17</v>
      </c>
      <c r="H97" s="3">
        <v>-363</v>
      </c>
      <c r="I97" s="3">
        <v>251</v>
      </c>
      <c r="J97" s="3">
        <v>79</v>
      </c>
      <c r="K97" s="3">
        <v>-91</v>
      </c>
      <c r="L97" s="3">
        <v>-243</v>
      </c>
    </row>
    <row r="98" spans="2:12" x14ac:dyDescent="0.2">
      <c r="B98" s="4" t="s">
        <v>97</v>
      </c>
      <c r="C98" s="5">
        <v>-2293</v>
      </c>
      <c r="D98" s="5">
        <v>-3465</v>
      </c>
      <c r="E98" s="5">
        <v>-2234</v>
      </c>
      <c r="F98" s="5">
        <v>-3347</v>
      </c>
      <c r="G98" s="5">
        <v>-3745</v>
      </c>
      <c r="H98" s="5">
        <v>-3631</v>
      </c>
      <c r="I98" s="5">
        <v>-5113</v>
      </c>
      <c r="J98" s="5">
        <v>-6545</v>
      </c>
      <c r="K98" s="5">
        <v>-7409</v>
      </c>
      <c r="L98" s="5">
        <v>-10552</v>
      </c>
    </row>
    <row r="99" spans="2:12" x14ac:dyDescent="0.2">
      <c r="B99" t="s">
        <v>98</v>
      </c>
      <c r="I99" s="3">
        <v>0</v>
      </c>
      <c r="J99" s="3">
        <v>0</v>
      </c>
      <c r="K99" s="3">
        <v>111</v>
      </c>
      <c r="L99" s="3">
        <v>307</v>
      </c>
    </row>
    <row r="100" spans="2:12" x14ac:dyDescent="0.2">
      <c r="B100" t="s">
        <v>99</v>
      </c>
      <c r="C100" s="3">
        <v>576</v>
      </c>
      <c r="D100" s="3">
        <v>-166</v>
      </c>
      <c r="E100" s="3">
        <v>-430</v>
      </c>
      <c r="F100" s="3">
        <v>-255</v>
      </c>
      <c r="G100" s="3">
        <v>-611</v>
      </c>
      <c r="H100" s="3">
        <v>-934</v>
      </c>
      <c r="I100" s="3">
        <v>-878</v>
      </c>
      <c r="J100" s="3">
        <v>-6</v>
      </c>
      <c r="K100" s="3">
        <v>241</v>
      </c>
      <c r="L100" s="3">
        <v>-262</v>
      </c>
    </row>
    <row r="101" spans="2:12" x14ac:dyDescent="0.2">
      <c r="B101" t="s">
        <v>100</v>
      </c>
      <c r="I101" s="3">
        <v>0</v>
      </c>
      <c r="J101" s="3">
        <v>0</v>
      </c>
      <c r="K101" s="3">
        <v>-58</v>
      </c>
      <c r="L101" s="3">
        <v>-421</v>
      </c>
    </row>
    <row r="102" spans="2:12" x14ac:dyDescent="0.2">
      <c r="B102" t="s">
        <v>101</v>
      </c>
      <c r="I102" s="3">
        <v>0</v>
      </c>
      <c r="J102" s="3">
        <v>0</v>
      </c>
      <c r="K102" s="3">
        <v>-38</v>
      </c>
      <c r="L102" s="3">
        <v>205</v>
      </c>
    </row>
    <row r="103" spans="2:12" x14ac:dyDescent="0.2">
      <c r="B103" t="s">
        <v>102</v>
      </c>
      <c r="I103" s="3">
        <v>0</v>
      </c>
      <c r="J103" s="3">
        <v>0</v>
      </c>
      <c r="K103" s="3">
        <v>15</v>
      </c>
      <c r="L103" s="3">
        <v>91</v>
      </c>
    </row>
    <row r="104" spans="2:12" x14ac:dyDescent="0.2">
      <c r="B104" s="4" t="s">
        <v>103</v>
      </c>
      <c r="C104" s="5">
        <v>2320</v>
      </c>
      <c r="D104" s="5">
        <v>1496</v>
      </c>
      <c r="E104" s="5">
        <v>4286</v>
      </c>
      <c r="F104" s="5">
        <v>-4361</v>
      </c>
      <c r="G104" s="5">
        <v>1972</v>
      </c>
      <c r="H104" s="5">
        <v>-1456</v>
      </c>
      <c r="I104" s="5">
        <v>-1649</v>
      </c>
      <c r="J104" s="5">
        <v>1246</v>
      </c>
      <c r="K104" s="5">
        <v>-2477</v>
      </c>
      <c r="L104" s="5">
        <v>2945</v>
      </c>
    </row>
  </sheetData>
  <sheetProtection formatCells="0" formatColumns="0" formatRows="0" insertColumns="0" insertRows="0" insertHyperlinks="0" deleteColumns="0" deleteRows="0" sort="0" autoFilter="0" pivotTables="0"/>
  <hyperlinks>
    <hyperlink ref="A1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2152-7825-904D-94B7-E11618EB0626}">
  <dimension ref="A1:L105"/>
  <sheetViews>
    <sheetView topLeftCell="A44" zoomScale="134" zoomScaleNormal="140" workbookViewId="0">
      <selection activeCell="B101" sqref="B101"/>
    </sheetView>
  </sheetViews>
  <sheetFormatPr baseColWidth="10" defaultColWidth="8.83203125" defaultRowHeight="15" x14ac:dyDescent="0.2"/>
  <cols>
    <col min="1" max="1" width="2" customWidth="1"/>
    <col min="2" max="2" width="134.33203125" bestFit="1" customWidth="1"/>
    <col min="3" max="12" width="9.33203125" bestFit="1" customWidth="1"/>
  </cols>
  <sheetData>
    <row r="1" spans="1:12" s="1" customFormat="1" x14ac:dyDescent="0.2">
      <c r="A1" s="2" t="s">
        <v>0</v>
      </c>
    </row>
    <row r="3" spans="1:12" x14ac:dyDescent="0.2">
      <c r="A3" t="s">
        <v>1</v>
      </c>
    </row>
    <row r="4" spans="1:12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">
      <c r="B5" t="s">
        <v>13</v>
      </c>
      <c r="C5" s="3">
        <v>30990</v>
      </c>
      <c r="D5" s="3">
        <v>35119</v>
      </c>
      <c r="E5" s="3">
        <v>46542</v>
      </c>
      <c r="F5" s="3">
        <v>48017</v>
      </c>
      <c r="G5" s="3">
        <v>46854</v>
      </c>
      <c r="H5" s="3">
        <v>45998</v>
      </c>
      <c r="I5" s="3">
        <v>44294</v>
      </c>
      <c r="J5" s="3">
        <v>41863</v>
      </c>
      <c r="K5" s="3">
        <v>35410</v>
      </c>
      <c r="L5" s="3">
        <v>31856</v>
      </c>
    </row>
    <row r="6" spans="1:12" x14ac:dyDescent="0.2">
      <c r="B6" t="s">
        <v>14</v>
      </c>
      <c r="C6" s="3">
        <v>11088</v>
      </c>
      <c r="D6" s="3">
        <v>12693</v>
      </c>
      <c r="E6" s="3">
        <v>18215</v>
      </c>
      <c r="F6" s="3">
        <v>19053</v>
      </c>
      <c r="G6" s="3">
        <v>18421</v>
      </c>
      <c r="H6" s="3">
        <v>17889</v>
      </c>
      <c r="I6" s="3">
        <v>17482</v>
      </c>
      <c r="J6" s="3">
        <v>16465</v>
      </c>
      <c r="K6" s="3">
        <v>13255</v>
      </c>
      <c r="L6" s="3">
        <v>11770</v>
      </c>
    </row>
    <row r="7" spans="1:12" x14ac:dyDescent="0.2">
      <c r="B7" s="4" t="s">
        <v>15</v>
      </c>
      <c r="C7" s="5">
        <v>19902</v>
      </c>
      <c r="D7" s="5">
        <v>22426</v>
      </c>
      <c r="E7" s="5">
        <v>28327</v>
      </c>
      <c r="F7" s="5">
        <v>28964</v>
      </c>
      <c r="G7" s="5">
        <v>28433</v>
      </c>
      <c r="H7" s="5">
        <v>28109</v>
      </c>
      <c r="I7" s="5">
        <v>26812</v>
      </c>
      <c r="J7" s="5">
        <v>25398</v>
      </c>
      <c r="K7" s="5">
        <v>22155</v>
      </c>
      <c r="L7" s="5">
        <v>20086</v>
      </c>
    </row>
    <row r="8" spans="1:12" x14ac:dyDescent="0.2">
      <c r="B8" s="7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">
      <c r="B9" t="s">
        <v>16</v>
      </c>
      <c r="C9" s="3">
        <v>11358</v>
      </c>
      <c r="D9" s="3">
        <v>13194</v>
      </c>
      <c r="E9" s="3">
        <v>17422</v>
      </c>
      <c r="F9" s="3">
        <v>17738</v>
      </c>
      <c r="G9" s="3">
        <v>17310</v>
      </c>
      <c r="H9" s="3">
        <v>17218</v>
      </c>
      <c r="I9" s="3">
        <v>16427</v>
      </c>
      <c r="J9" s="3">
        <v>15262</v>
      </c>
      <c r="K9" s="3">
        <v>12654</v>
      </c>
      <c r="L9" s="3">
        <v>10307</v>
      </c>
    </row>
    <row r="10" spans="1:12" x14ac:dyDescent="0.2">
      <c r="B10" t="s">
        <v>17</v>
      </c>
      <c r="C10" s="3">
        <v>313</v>
      </c>
      <c r="D10" s="3">
        <v>819</v>
      </c>
      <c r="E10" s="3">
        <v>732</v>
      </c>
      <c r="F10" s="3">
        <v>447</v>
      </c>
      <c r="G10" s="3">
        <v>895</v>
      </c>
      <c r="H10" s="3">
        <v>1183</v>
      </c>
      <c r="I10" s="3">
        <v>1657</v>
      </c>
      <c r="J10" s="3">
        <v>1510</v>
      </c>
      <c r="K10" s="3">
        <v>1902</v>
      </c>
      <c r="L10" s="3">
        <v>1079</v>
      </c>
    </row>
    <row r="11" spans="1:12" x14ac:dyDescent="0.2">
      <c r="B11" s="4" t="s">
        <v>18</v>
      </c>
      <c r="C11" s="5">
        <v>8231</v>
      </c>
      <c r="D11" s="5">
        <v>8413</v>
      </c>
      <c r="E11" s="5">
        <v>10173</v>
      </c>
      <c r="F11" s="5">
        <v>10779</v>
      </c>
      <c r="G11" s="5">
        <v>10228</v>
      </c>
      <c r="H11" s="5">
        <v>9708</v>
      </c>
      <c r="I11" s="5">
        <v>8728</v>
      </c>
      <c r="J11" s="5">
        <v>8626</v>
      </c>
      <c r="K11" s="5">
        <v>7599</v>
      </c>
      <c r="L11" s="5">
        <v>8700</v>
      </c>
    </row>
    <row r="12" spans="1:12" x14ac:dyDescent="0.2">
      <c r="B12" t="s">
        <v>19</v>
      </c>
      <c r="C12" s="3">
        <v>249</v>
      </c>
      <c r="D12" s="3">
        <v>317</v>
      </c>
      <c r="E12" s="3">
        <v>483</v>
      </c>
      <c r="F12" s="3">
        <v>471</v>
      </c>
      <c r="G12" s="3">
        <v>534</v>
      </c>
      <c r="H12" s="3">
        <v>594</v>
      </c>
      <c r="I12" s="3">
        <v>613</v>
      </c>
      <c r="J12" s="3">
        <v>642</v>
      </c>
      <c r="K12" s="3">
        <v>677</v>
      </c>
      <c r="L12" s="3">
        <v>682</v>
      </c>
    </row>
    <row r="13" spans="1:12" x14ac:dyDescent="0.2">
      <c r="B13" t="s">
        <v>20</v>
      </c>
      <c r="C13" s="3">
        <v>355</v>
      </c>
      <c r="D13" s="3">
        <v>733</v>
      </c>
      <c r="E13" s="3">
        <v>417</v>
      </c>
      <c r="F13" s="3">
        <v>397</v>
      </c>
      <c r="G13" s="3">
        <v>463</v>
      </c>
      <c r="H13" s="3">
        <v>483</v>
      </c>
      <c r="I13" s="3">
        <v>856</v>
      </c>
      <c r="J13" s="3">
        <v>733</v>
      </c>
      <c r="K13" s="3">
        <v>841</v>
      </c>
      <c r="L13" s="3">
        <v>919</v>
      </c>
    </row>
    <row r="14" spans="1:12" x14ac:dyDescent="0.2">
      <c r="B14" t="s">
        <v>21</v>
      </c>
      <c r="C14" s="3">
        <v>781</v>
      </c>
      <c r="D14" s="3">
        <v>1025</v>
      </c>
      <c r="E14" s="3">
        <v>690</v>
      </c>
      <c r="F14" s="3">
        <v>819</v>
      </c>
      <c r="G14" s="3">
        <v>602</v>
      </c>
      <c r="H14" s="3">
        <v>769</v>
      </c>
      <c r="I14" s="3">
        <v>489</v>
      </c>
      <c r="J14" s="3">
        <v>835</v>
      </c>
      <c r="K14" s="3">
        <v>1071</v>
      </c>
      <c r="L14" s="3">
        <v>1008</v>
      </c>
    </row>
    <row r="15" spans="1:12" x14ac:dyDescent="0.2">
      <c r="B15" t="s">
        <v>22</v>
      </c>
      <c r="C15" s="3">
        <v>40</v>
      </c>
      <c r="D15" s="3">
        <v>5185</v>
      </c>
      <c r="E15" s="3">
        <v>529</v>
      </c>
      <c r="F15" s="3">
        <v>137</v>
      </c>
      <c r="G15" s="3">
        <v>576</v>
      </c>
      <c r="H15" s="3">
        <v>-1263</v>
      </c>
      <c r="I15" s="3">
        <v>631</v>
      </c>
      <c r="J15" s="3">
        <v>-1234</v>
      </c>
      <c r="K15" s="3">
        <v>-1764</v>
      </c>
      <c r="L15" s="3">
        <v>-1121</v>
      </c>
    </row>
    <row r="16" spans="1:12" x14ac:dyDescent="0.2">
      <c r="B16" s="4" t="s">
        <v>23</v>
      </c>
      <c r="C16" s="5">
        <v>8946</v>
      </c>
      <c r="D16" s="5">
        <v>14207</v>
      </c>
      <c r="E16" s="5">
        <v>11458</v>
      </c>
      <c r="F16" s="5">
        <v>11809</v>
      </c>
      <c r="G16" s="5">
        <v>11477</v>
      </c>
      <c r="H16" s="5">
        <v>9325</v>
      </c>
      <c r="I16" s="5">
        <v>9605</v>
      </c>
      <c r="J16" s="5">
        <v>8136</v>
      </c>
      <c r="K16" s="5">
        <v>6742</v>
      </c>
      <c r="L16" s="5">
        <v>8350</v>
      </c>
    </row>
    <row r="17" spans="1:12" x14ac:dyDescent="0.2">
      <c r="B17" t="s">
        <v>24</v>
      </c>
      <c r="C17" s="3">
        <v>2040</v>
      </c>
      <c r="D17" s="3">
        <v>2370</v>
      </c>
      <c r="E17" s="3">
        <v>2812</v>
      </c>
      <c r="F17" s="3">
        <v>2723</v>
      </c>
      <c r="G17" s="3">
        <v>2851</v>
      </c>
      <c r="H17" s="3">
        <v>2201</v>
      </c>
      <c r="I17" s="3">
        <v>2239</v>
      </c>
      <c r="J17" s="3">
        <v>1586</v>
      </c>
      <c r="K17" s="3">
        <v>5560</v>
      </c>
      <c r="L17" s="3">
        <v>1623</v>
      </c>
    </row>
    <row r="18" spans="1:12" x14ac:dyDescent="0.2">
      <c r="B18" s="4" t="s">
        <v>25</v>
      </c>
      <c r="C18" s="5">
        <v>6906</v>
      </c>
      <c r="D18" s="5">
        <v>11837</v>
      </c>
      <c r="E18" s="5">
        <v>8646</v>
      </c>
      <c r="F18" s="5">
        <v>9086</v>
      </c>
      <c r="G18" s="5">
        <v>8626</v>
      </c>
      <c r="H18" s="5">
        <v>7124</v>
      </c>
      <c r="I18" s="5">
        <v>7366</v>
      </c>
      <c r="J18" s="5">
        <v>6550</v>
      </c>
      <c r="K18" s="5">
        <v>1283</v>
      </c>
      <c r="L18" s="5">
        <v>6476</v>
      </c>
    </row>
    <row r="19" spans="1:12" x14ac:dyDescent="0.2">
      <c r="B19" t="s">
        <v>26</v>
      </c>
      <c r="C19" s="3">
        <v>82</v>
      </c>
      <c r="D19" s="3">
        <v>50</v>
      </c>
      <c r="E19" s="3">
        <v>62</v>
      </c>
      <c r="F19" s="3">
        <v>67</v>
      </c>
      <c r="G19" s="3">
        <v>42</v>
      </c>
      <c r="H19" s="3">
        <v>26</v>
      </c>
      <c r="I19" s="3">
        <v>15</v>
      </c>
      <c r="J19" s="3">
        <v>23</v>
      </c>
      <c r="K19" s="3">
        <v>35</v>
      </c>
      <c r="L19" s="3">
        <v>42</v>
      </c>
    </row>
    <row r="20" spans="1:12" x14ac:dyDescent="0.2">
      <c r="B20" t="s">
        <v>27</v>
      </c>
      <c r="I20" s="3">
        <v>7366</v>
      </c>
      <c r="J20" s="3">
        <v>6550</v>
      </c>
      <c r="K20" s="3">
        <v>1182</v>
      </c>
      <c r="L20" s="3">
        <v>6727</v>
      </c>
    </row>
    <row r="21" spans="1:12" x14ac:dyDescent="0.2">
      <c r="B21" t="s">
        <v>28</v>
      </c>
      <c r="I21" s="3">
        <v>0</v>
      </c>
      <c r="J21" s="3">
        <v>0</v>
      </c>
      <c r="K21" s="3">
        <v>101</v>
      </c>
      <c r="L21" s="3">
        <v>-251</v>
      </c>
    </row>
    <row r="22" spans="1:12" x14ac:dyDescent="0.2">
      <c r="B22" s="4" t="s">
        <v>29</v>
      </c>
      <c r="C22" s="5">
        <v>6824</v>
      </c>
      <c r="D22" s="5">
        <v>11787</v>
      </c>
      <c r="E22" s="5">
        <v>8584</v>
      </c>
      <c r="F22" s="5">
        <v>9019</v>
      </c>
      <c r="G22" s="5">
        <v>8584</v>
      </c>
      <c r="H22" s="5">
        <v>7098</v>
      </c>
      <c r="I22" s="5">
        <v>7351</v>
      </c>
      <c r="J22" s="5">
        <v>6527</v>
      </c>
      <c r="K22" s="5">
        <v>1248</v>
      </c>
      <c r="L22" s="5">
        <v>6434</v>
      </c>
    </row>
    <row r="24" spans="1:12" x14ac:dyDescent="0.2">
      <c r="A24" t="s">
        <v>30</v>
      </c>
    </row>
    <row r="25" spans="1:12" x14ac:dyDescent="0.2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</row>
    <row r="26" spans="1:12" x14ac:dyDescent="0.2">
      <c r="B26" t="s">
        <v>31</v>
      </c>
    </row>
    <row r="27" spans="1:12" x14ac:dyDescent="0.2">
      <c r="B27" t="s">
        <v>32</v>
      </c>
      <c r="C27" s="3">
        <v>7021</v>
      </c>
      <c r="D27" s="3">
        <v>8517</v>
      </c>
      <c r="E27" s="3">
        <v>12803</v>
      </c>
      <c r="F27" s="3">
        <v>8442</v>
      </c>
      <c r="G27" s="3">
        <v>10414</v>
      </c>
      <c r="H27" s="3">
        <v>8958</v>
      </c>
      <c r="I27" s="3">
        <v>7309</v>
      </c>
      <c r="J27" s="3">
        <v>8555</v>
      </c>
      <c r="K27" s="3">
        <v>6006</v>
      </c>
      <c r="L27" s="3">
        <v>8926</v>
      </c>
    </row>
    <row r="28" spans="1:12" x14ac:dyDescent="0.2">
      <c r="B28" t="s">
        <v>33</v>
      </c>
      <c r="C28" s="3">
        <v>2130</v>
      </c>
      <c r="D28" s="3">
        <v>2682</v>
      </c>
      <c r="E28" s="3">
        <v>1088</v>
      </c>
      <c r="F28" s="3">
        <v>5017</v>
      </c>
      <c r="G28" s="3">
        <v>6707</v>
      </c>
      <c r="H28" s="3">
        <v>9052</v>
      </c>
      <c r="I28" s="3">
        <v>8322</v>
      </c>
      <c r="J28" s="3">
        <v>9595</v>
      </c>
      <c r="K28" s="3">
        <v>9352</v>
      </c>
      <c r="L28" s="3">
        <v>2025</v>
      </c>
    </row>
    <row r="29" spans="1:12" x14ac:dyDescent="0.2">
      <c r="B29" s="4" t="s">
        <v>34</v>
      </c>
      <c r="C29" s="5">
        <v>9151</v>
      </c>
      <c r="D29" s="5">
        <v>11199</v>
      </c>
      <c r="E29" s="5">
        <v>13891</v>
      </c>
      <c r="F29" s="5">
        <v>13459</v>
      </c>
      <c r="G29" s="5">
        <v>17121</v>
      </c>
      <c r="H29" s="5">
        <v>18010</v>
      </c>
      <c r="I29" s="5">
        <v>15631</v>
      </c>
      <c r="J29" s="5">
        <v>18150</v>
      </c>
      <c r="K29" s="5">
        <v>15358</v>
      </c>
      <c r="L29" s="5">
        <v>10951</v>
      </c>
    </row>
    <row r="30" spans="1:12" x14ac:dyDescent="0.2">
      <c r="B30" t="s">
        <v>35</v>
      </c>
      <c r="C30" s="3">
        <v>62</v>
      </c>
      <c r="D30" s="3">
        <v>138</v>
      </c>
      <c r="E30" s="3">
        <v>144</v>
      </c>
      <c r="F30" s="3">
        <v>3092</v>
      </c>
      <c r="G30" s="3">
        <v>3147</v>
      </c>
      <c r="H30" s="3">
        <v>3665</v>
      </c>
      <c r="I30" s="3">
        <v>4269</v>
      </c>
      <c r="J30" s="3">
        <v>4051</v>
      </c>
      <c r="K30" s="3">
        <v>5317</v>
      </c>
      <c r="L30" s="3">
        <v>5013</v>
      </c>
    </row>
    <row r="31" spans="1:12" x14ac:dyDescent="0.2">
      <c r="B31" t="s">
        <v>36</v>
      </c>
      <c r="C31" s="3">
        <v>3758</v>
      </c>
      <c r="D31" s="3">
        <v>4430</v>
      </c>
      <c r="E31" s="3">
        <v>4920</v>
      </c>
      <c r="F31" s="3">
        <v>4759</v>
      </c>
      <c r="G31" s="3">
        <v>4873</v>
      </c>
      <c r="H31" s="3">
        <v>4466</v>
      </c>
      <c r="I31" s="3">
        <v>3941</v>
      </c>
      <c r="J31" s="3">
        <v>3856</v>
      </c>
      <c r="K31" s="3">
        <v>3667</v>
      </c>
      <c r="L31" s="3">
        <v>3396</v>
      </c>
    </row>
    <row r="32" spans="1:12" x14ac:dyDescent="0.2">
      <c r="B32" t="s">
        <v>37</v>
      </c>
      <c r="C32" s="3">
        <v>2354</v>
      </c>
      <c r="D32" s="3">
        <v>2650</v>
      </c>
      <c r="E32" s="3">
        <v>3092</v>
      </c>
      <c r="F32" s="3">
        <v>3264</v>
      </c>
      <c r="G32" s="3">
        <v>3277</v>
      </c>
      <c r="H32" s="3">
        <v>3100</v>
      </c>
      <c r="I32" s="3">
        <v>2902</v>
      </c>
      <c r="J32" s="3">
        <v>2675</v>
      </c>
      <c r="K32" s="3">
        <v>2655</v>
      </c>
      <c r="L32" s="3">
        <v>2766</v>
      </c>
    </row>
    <row r="33" spans="2:12" x14ac:dyDescent="0.2">
      <c r="B33" t="s">
        <v>38</v>
      </c>
      <c r="C33" s="3">
        <v>2226</v>
      </c>
      <c r="D33" s="3">
        <v>3162</v>
      </c>
      <c r="E33" s="3">
        <v>3450</v>
      </c>
      <c r="F33" s="3">
        <v>2781</v>
      </c>
      <c r="G33" s="3">
        <v>2886</v>
      </c>
      <c r="H33" s="3">
        <v>3066</v>
      </c>
      <c r="I33" s="3">
        <v>2752</v>
      </c>
      <c r="J33" s="3">
        <v>2481</v>
      </c>
      <c r="K33" s="3">
        <v>2000</v>
      </c>
      <c r="L33" s="3">
        <v>1962</v>
      </c>
    </row>
    <row r="34" spans="2:12" x14ac:dyDescent="0.2">
      <c r="B34" t="s">
        <v>39</v>
      </c>
      <c r="E34" s="3">
        <v>0</v>
      </c>
      <c r="F34" s="3">
        <v>2973</v>
      </c>
      <c r="G34" s="3">
        <v>0</v>
      </c>
      <c r="H34" s="3">
        <v>679</v>
      </c>
      <c r="I34" s="3">
        <v>3900</v>
      </c>
      <c r="J34" s="3">
        <v>0</v>
      </c>
      <c r="K34" s="3">
        <v>7329</v>
      </c>
      <c r="L34" s="3">
        <v>6546</v>
      </c>
    </row>
    <row r="35" spans="2:12" x14ac:dyDescent="0.2">
      <c r="B35" t="s">
        <v>39</v>
      </c>
      <c r="J35" s="3">
        <v>2797</v>
      </c>
      <c r="K35" s="3">
        <v>219</v>
      </c>
      <c r="L35" s="3">
        <v>0</v>
      </c>
    </row>
    <row r="36" spans="2:12" x14ac:dyDescent="0.2">
      <c r="B36" s="4" t="s">
        <v>40</v>
      </c>
      <c r="C36" s="5">
        <v>17551</v>
      </c>
      <c r="D36" s="5">
        <v>21579</v>
      </c>
      <c r="E36" s="5">
        <v>25497</v>
      </c>
      <c r="F36" s="5">
        <v>30328</v>
      </c>
      <c r="G36" s="5">
        <v>31304</v>
      </c>
      <c r="H36" s="5">
        <v>32986</v>
      </c>
      <c r="I36" s="5">
        <v>33395</v>
      </c>
      <c r="J36" s="5">
        <v>34010</v>
      </c>
      <c r="K36" s="5">
        <v>36545</v>
      </c>
      <c r="L36" s="5">
        <v>30634</v>
      </c>
    </row>
    <row r="37" spans="2:12" x14ac:dyDescent="0.2">
      <c r="B37" t="s">
        <v>41</v>
      </c>
      <c r="C37" s="3">
        <v>6217</v>
      </c>
      <c r="D37" s="3">
        <v>6954</v>
      </c>
      <c r="E37" s="3">
        <v>7233</v>
      </c>
      <c r="F37" s="3">
        <v>9216</v>
      </c>
      <c r="G37" s="3">
        <v>10393</v>
      </c>
      <c r="H37" s="3">
        <v>9947</v>
      </c>
      <c r="I37" s="3">
        <v>12318</v>
      </c>
      <c r="J37" s="3">
        <v>16260</v>
      </c>
      <c r="K37" s="3">
        <v>20856</v>
      </c>
      <c r="L37" s="3">
        <v>19407</v>
      </c>
    </row>
    <row r="38" spans="2:12" x14ac:dyDescent="0.2">
      <c r="B38" t="s">
        <v>42</v>
      </c>
      <c r="C38" s="3">
        <v>538</v>
      </c>
      <c r="D38" s="3">
        <v>631</v>
      </c>
      <c r="E38" s="3">
        <v>1141</v>
      </c>
      <c r="F38" s="3">
        <v>1232</v>
      </c>
      <c r="G38" s="3">
        <v>1119</v>
      </c>
      <c r="H38" s="3">
        <v>3678</v>
      </c>
      <c r="I38" s="3">
        <v>3470</v>
      </c>
      <c r="J38" s="3">
        <v>989</v>
      </c>
      <c r="K38" s="3">
        <v>1096</v>
      </c>
      <c r="L38" s="3">
        <v>867</v>
      </c>
    </row>
    <row r="39" spans="2:12" x14ac:dyDescent="0.2">
      <c r="B39" t="s">
        <v>43</v>
      </c>
      <c r="C39" s="3">
        <v>1976</v>
      </c>
      <c r="D39" s="3">
        <v>2121</v>
      </c>
      <c r="E39" s="3">
        <v>3495</v>
      </c>
      <c r="F39" s="3">
        <v>3585</v>
      </c>
      <c r="G39" s="3">
        <v>4661</v>
      </c>
      <c r="H39" s="3">
        <v>4407</v>
      </c>
      <c r="I39" s="3">
        <v>4110</v>
      </c>
      <c r="J39" s="3">
        <v>4248</v>
      </c>
      <c r="K39" s="3">
        <v>4230</v>
      </c>
      <c r="L39" s="3">
        <v>4139</v>
      </c>
    </row>
    <row r="40" spans="2:12" x14ac:dyDescent="0.2">
      <c r="B40" t="s">
        <v>44</v>
      </c>
      <c r="C40" s="3">
        <v>9561</v>
      </c>
      <c r="D40" s="3">
        <v>14727</v>
      </c>
      <c r="E40" s="3">
        <v>14939</v>
      </c>
      <c r="F40" s="3">
        <v>14476</v>
      </c>
      <c r="G40" s="3">
        <v>14967</v>
      </c>
      <c r="H40" s="3">
        <v>14633</v>
      </c>
      <c r="I40" s="3">
        <v>12571</v>
      </c>
      <c r="J40" s="3">
        <v>10635</v>
      </c>
      <c r="K40" s="3">
        <v>8203</v>
      </c>
      <c r="L40" s="3">
        <v>8232</v>
      </c>
    </row>
    <row r="41" spans="2:12" x14ac:dyDescent="0.2">
      <c r="B41" t="s">
        <v>45</v>
      </c>
      <c r="K41" s="3">
        <v>330</v>
      </c>
      <c r="L41" s="3">
        <v>2667</v>
      </c>
    </row>
    <row r="42" spans="2:12" x14ac:dyDescent="0.2">
      <c r="B42" t="s">
        <v>46</v>
      </c>
      <c r="C42" s="3">
        <v>6183</v>
      </c>
      <c r="D42" s="3">
        <v>6356</v>
      </c>
      <c r="E42" s="3">
        <v>6430</v>
      </c>
      <c r="F42" s="3">
        <v>6527</v>
      </c>
      <c r="G42" s="3">
        <v>6744</v>
      </c>
      <c r="H42" s="3">
        <v>6533</v>
      </c>
      <c r="I42" s="3">
        <v>5989</v>
      </c>
      <c r="J42" s="3">
        <v>6097</v>
      </c>
      <c r="K42" s="3">
        <v>6729</v>
      </c>
      <c r="L42" s="3">
        <v>6682</v>
      </c>
    </row>
    <row r="43" spans="2:12" x14ac:dyDescent="0.2">
      <c r="B43" t="s">
        <v>47</v>
      </c>
      <c r="C43" s="3">
        <v>1953</v>
      </c>
      <c r="D43" s="3">
        <v>7511</v>
      </c>
      <c r="E43" s="3">
        <v>7770</v>
      </c>
      <c r="F43" s="3">
        <v>7405</v>
      </c>
      <c r="G43" s="3">
        <v>7415</v>
      </c>
      <c r="H43" s="3">
        <v>6689</v>
      </c>
      <c r="I43" s="3">
        <v>6000</v>
      </c>
      <c r="J43" s="3">
        <v>3676</v>
      </c>
      <c r="K43" s="3">
        <v>138</v>
      </c>
      <c r="L43" s="3">
        <v>51</v>
      </c>
    </row>
    <row r="44" spans="2:12" x14ac:dyDescent="0.2">
      <c r="B44" t="s">
        <v>48</v>
      </c>
      <c r="C44" s="3">
        <v>4224</v>
      </c>
      <c r="D44" s="3">
        <v>11665</v>
      </c>
      <c r="E44" s="3">
        <v>12219</v>
      </c>
      <c r="F44" s="3">
        <v>12255</v>
      </c>
      <c r="G44" s="3">
        <v>12312</v>
      </c>
      <c r="H44" s="3">
        <v>12100</v>
      </c>
      <c r="I44" s="3">
        <v>11289</v>
      </c>
      <c r="J44" s="3">
        <v>10629</v>
      </c>
      <c r="K44" s="3">
        <v>9401</v>
      </c>
      <c r="L44" s="3">
        <v>10263</v>
      </c>
    </row>
    <row r="45" spans="2:12" x14ac:dyDescent="0.2">
      <c r="B45" t="s">
        <v>49</v>
      </c>
      <c r="C45" s="3">
        <v>468</v>
      </c>
      <c r="D45" s="3">
        <v>1377</v>
      </c>
      <c r="E45" s="3">
        <v>1250</v>
      </c>
      <c r="F45" s="3">
        <v>1150</v>
      </c>
      <c r="G45" s="3">
        <v>1140</v>
      </c>
      <c r="H45" s="3">
        <v>1050</v>
      </c>
      <c r="I45" s="3">
        <v>854</v>
      </c>
      <c r="J45" s="3">
        <v>726</v>
      </c>
      <c r="K45" s="3">
        <v>368</v>
      </c>
      <c r="L45" s="3">
        <v>274</v>
      </c>
    </row>
    <row r="46" spans="2:12" x14ac:dyDescent="0.2">
      <c r="B46" s="4" t="s">
        <v>50</v>
      </c>
      <c r="C46" s="5">
        <v>48671</v>
      </c>
      <c r="D46" s="5">
        <v>72921</v>
      </c>
      <c r="E46" s="5">
        <v>79974</v>
      </c>
      <c r="F46" s="5">
        <v>86174</v>
      </c>
      <c r="G46" s="5">
        <v>90055</v>
      </c>
      <c r="H46" s="5">
        <v>92023</v>
      </c>
      <c r="I46" s="5">
        <v>89996</v>
      </c>
      <c r="J46" s="5">
        <v>87270</v>
      </c>
      <c r="K46" s="5">
        <v>87896</v>
      </c>
      <c r="L46" s="5">
        <v>83216</v>
      </c>
    </row>
    <row r="47" spans="2:12" x14ac:dyDescent="0.2">
      <c r="B47" t="s">
        <v>51</v>
      </c>
    </row>
    <row r="48" spans="2:12" x14ac:dyDescent="0.2">
      <c r="B48" t="s">
        <v>52</v>
      </c>
      <c r="C48" s="3">
        <v>6657</v>
      </c>
      <c r="D48" s="3">
        <v>8859</v>
      </c>
      <c r="E48" s="3">
        <v>9009</v>
      </c>
      <c r="F48" s="3">
        <v>8680</v>
      </c>
      <c r="G48" s="3">
        <v>9577</v>
      </c>
      <c r="H48" s="3">
        <v>9234</v>
      </c>
      <c r="I48" s="3">
        <v>9660</v>
      </c>
      <c r="J48" s="3">
        <v>9490</v>
      </c>
      <c r="K48" s="3">
        <v>8748</v>
      </c>
      <c r="L48" s="3">
        <v>8932</v>
      </c>
    </row>
    <row r="49" spans="2:12" x14ac:dyDescent="0.2">
      <c r="B49" t="s">
        <v>53</v>
      </c>
      <c r="C49" s="3">
        <v>6749</v>
      </c>
      <c r="D49" s="3">
        <v>8100</v>
      </c>
      <c r="E49" s="3">
        <v>12871</v>
      </c>
      <c r="F49" s="3">
        <v>16297</v>
      </c>
      <c r="G49" s="3">
        <v>16901</v>
      </c>
      <c r="H49" s="3">
        <v>19130</v>
      </c>
      <c r="I49" s="3">
        <v>13129</v>
      </c>
      <c r="J49" s="3">
        <v>12498</v>
      </c>
      <c r="K49" s="3">
        <v>13205</v>
      </c>
      <c r="L49" s="3">
        <v>13194</v>
      </c>
    </row>
    <row r="50" spans="2:12" x14ac:dyDescent="0.2">
      <c r="B50" t="s">
        <v>54</v>
      </c>
      <c r="C50" s="3">
        <v>51</v>
      </c>
      <c r="D50" s="3">
        <v>1276</v>
      </c>
      <c r="E50" s="3">
        <v>2041</v>
      </c>
      <c r="F50" s="3">
        <v>1577</v>
      </c>
      <c r="G50" s="3">
        <v>1024</v>
      </c>
      <c r="H50" s="3">
        <v>3552</v>
      </c>
      <c r="I50" s="3">
        <v>2676</v>
      </c>
      <c r="J50" s="3">
        <v>3527</v>
      </c>
      <c r="K50" s="3">
        <v>3298</v>
      </c>
      <c r="L50" s="3">
        <v>4997</v>
      </c>
    </row>
    <row r="51" spans="2:12" x14ac:dyDescent="0.2">
      <c r="B51" t="s">
        <v>55</v>
      </c>
      <c r="C51" s="3">
        <v>264</v>
      </c>
      <c r="D51" s="3">
        <v>273</v>
      </c>
      <c r="E51" s="3">
        <v>362</v>
      </c>
      <c r="F51" s="3">
        <v>471</v>
      </c>
      <c r="G51" s="3">
        <v>309</v>
      </c>
      <c r="H51" s="3">
        <v>400</v>
      </c>
      <c r="I51" s="3">
        <v>331</v>
      </c>
      <c r="J51" s="3">
        <v>307</v>
      </c>
      <c r="K51" s="3">
        <v>410</v>
      </c>
      <c r="L51" s="3">
        <v>378</v>
      </c>
    </row>
    <row r="52" spans="2:12" x14ac:dyDescent="0.2">
      <c r="B52" t="s">
        <v>56</v>
      </c>
      <c r="E52" s="3">
        <v>0</v>
      </c>
      <c r="F52" s="3">
        <v>796</v>
      </c>
      <c r="G52" s="3">
        <v>0</v>
      </c>
      <c r="H52" s="3">
        <v>58</v>
      </c>
      <c r="I52" s="3">
        <v>1133</v>
      </c>
      <c r="J52" s="3">
        <v>710</v>
      </c>
      <c r="K52" s="3">
        <v>37</v>
      </c>
      <c r="L52" s="3">
        <v>0</v>
      </c>
    </row>
    <row r="53" spans="2:12" x14ac:dyDescent="0.2">
      <c r="B53" t="s">
        <v>57</v>
      </c>
      <c r="J53" s="3">
        <v>0</v>
      </c>
      <c r="K53" s="3">
        <v>1496</v>
      </c>
      <c r="L53" s="3">
        <v>1722</v>
      </c>
    </row>
    <row r="54" spans="2:12" x14ac:dyDescent="0.2">
      <c r="B54" s="4" t="s">
        <v>58</v>
      </c>
      <c r="C54" s="5">
        <v>13721</v>
      </c>
      <c r="D54" s="5">
        <v>18508</v>
      </c>
      <c r="E54" s="5">
        <v>24283</v>
      </c>
      <c r="F54" s="5">
        <v>27821</v>
      </c>
      <c r="G54" s="5">
        <v>27811</v>
      </c>
      <c r="H54" s="5">
        <v>32374</v>
      </c>
      <c r="I54" s="5">
        <v>26929</v>
      </c>
      <c r="J54" s="5">
        <v>26532</v>
      </c>
      <c r="K54" s="5">
        <v>27194</v>
      </c>
      <c r="L54" s="5">
        <v>29223</v>
      </c>
    </row>
    <row r="55" spans="2:12" x14ac:dyDescent="0.2">
      <c r="B55" s="7" t="s">
        <v>59</v>
      </c>
      <c r="C55" s="3">
        <v>5059</v>
      </c>
      <c r="D55" s="3">
        <v>14041</v>
      </c>
      <c r="E55" s="3">
        <v>13656</v>
      </c>
      <c r="F55" s="3">
        <v>14736</v>
      </c>
      <c r="G55" s="3">
        <v>19154</v>
      </c>
      <c r="H55" s="3">
        <v>19063</v>
      </c>
      <c r="I55" s="3">
        <v>28311</v>
      </c>
      <c r="J55" s="3">
        <v>29684</v>
      </c>
      <c r="K55" s="3">
        <v>31182</v>
      </c>
      <c r="L55" s="3">
        <v>25364</v>
      </c>
    </row>
    <row r="56" spans="2:12" x14ac:dyDescent="0.2">
      <c r="B56" t="s">
        <v>60</v>
      </c>
      <c r="C56" s="3">
        <v>2965</v>
      </c>
      <c r="D56" s="3">
        <v>4794</v>
      </c>
      <c r="E56" s="3">
        <v>5420</v>
      </c>
      <c r="F56" s="3">
        <v>5468</v>
      </c>
      <c r="G56" s="3">
        <v>3498</v>
      </c>
      <c r="H56" s="3">
        <v>4389</v>
      </c>
      <c r="I56" s="3">
        <v>4301</v>
      </c>
      <c r="J56" s="3">
        <v>4081</v>
      </c>
      <c r="K56" s="3">
        <v>8021</v>
      </c>
      <c r="L56" s="3">
        <v>7638</v>
      </c>
    </row>
    <row r="57" spans="2:12" x14ac:dyDescent="0.2">
      <c r="B57" t="s">
        <v>61</v>
      </c>
      <c r="C57" s="3">
        <v>1580</v>
      </c>
      <c r="D57" s="3">
        <v>4261</v>
      </c>
      <c r="E57" s="3">
        <v>4694</v>
      </c>
      <c r="F57" s="3">
        <v>4981</v>
      </c>
      <c r="G57" s="3">
        <v>6152</v>
      </c>
      <c r="H57" s="3">
        <v>5636</v>
      </c>
      <c r="I57" s="3">
        <v>4691</v>
      </c>
      <c r="J57" s="3">
        <v>3753</v>
      </c>
      <c r="K57" s="3">
        <v>2522</v>
      </c>
      <c r="L57" s="3">
        <v>1933</v>
      </c>
    </row>
    <row r="58" spans="2:12" x14ac:dyDescent="0.2">
      <c r="B58" t="s">
        <v>62</v>
      </c>
      <c r="C58" s="3">
        <v>880</v>
      </c>
      <c r="D58" s="3">
        <v>880</v>
      </c>
      <c r="E58" s="3">
        <v>1760</v>
      </c>
      <c r="F58" s="3">
        <v>1760</v>
      </c>
      <c r="G58" s="3">
        <v>1760</v>
      </c>
      <c r="H58" s="3">
        <v>1760</v>
      </c>
      <c r="I58" s="3">
        <v>1760</v>
      </c>
      <c r="J58" s="3">
        <v>1760</v>
      </c>
      <c r="K58" s="3">
        <v>1760</v>
      </c>
      <c r="L58" s="3">
        <v>1760</v>
      </c>
    </row>
    <row r="59" spans="2:12" x14ac:dyDescent="0.2">
      <c r="B59" t="s">
        <v>63</v>
      </c>
      <c r="C59" s="3">
        <v>8537</v>
      </c>
      <c r="D59" s="3">
        <v>10057</v>
      </c>
      <c r="E59" s="3">
        <v>10332</v>
      </c>
      <c r="F59" s="3">
        <v>11379</v>
      </c>
      <c r="G59" s="3">
        <v>12276</v>
      </c>
      <c r="H59" s="3">
        <v>13154</v>
      </c>
      <c r="I59" s="3">
        <v>14016</v>
      </c>
      <c r="J59" s="3">
        <v>14993</v>
      </c>
      <c r="K59" s="3">
        <v>15864</v>
      </c>
      <c r="L59" s="3">
        <v>16520</v>
      </c>
    </row>
    <row r="60" spans="2:12" x14ac:dyDescent="0.2">
      <c r="B60" t="s">
        <v>64</v>
      </c>
      <c r="C60" s="3">
        <v>41537</v>
      </c>
      <c r="D60" s="3">
        <v>49278</v>
      </c>
      <c r="E60" s="3">
        <v>53621</v>
      </c>
      <c r="F60" s="3">
        <v>58045</v>
      </c>
      <c r="G60" s="3">
        <v>61660</v>
      </c>
      <c r="H60" s="3">
        <v>63408</v>
      </c>
      <c r="I60" s="3">
        <v>65018</v>
      </c>
      <c r="J60" s="3">
        <v>65502</v>
      </c>
      <c r="K60" s="3">
        <v>60430</v>
      </c>
      <c r="L60" s="3">
        <v>63234</v>
      </c>
    </row>
    <row r="61" spans="2:12" x14ac:dyDescent="0.2">
      <c r="B61" t="s">
        <v>65</v>
      </c>
      <c r="C61" s="3">
        <v>-757</v>
      </c>
      <c r="D61" s="3">
        <v>-1450</v>
      </c>
      <c r="E61" s="3">
        <v>-2774</v>
      </c>
      <c r="F61" s="3">
        <v>-3385</v>
      </c>
      <c r="G61" s="3">
        <v>-3432</v>
      </c>
      <c r="H61" s="3">
        <v>-5777</v>
      </c>
      <c r="I61" s="3">
        <v>-10174</v>
      </c>
      <c r="J61" s="3">
        <v>-11205</v>
      </c>
      <c r="K61" s="3">
        <v>-10305</v>
      </c>
      <c r="L61" s="3">
        <v>-12814</v>
      </c>
    </row>
    <row r="62" spans="2:12" x14ac:dyDescent="0.2">
      <c r="B62" t="s">
        <v>66</v>
      </c>
      <c r="C62" s="3">
        <v>-25398</v>
      </c>
      <c r="D62" s="3">
        <v>-27762</v>
      </c>
      <c r="E62" s="3">
        <v>-31304</v>
      </c>
      <c r="F62" s="3">
        <v>-35009</v>
      </c>
      <c r="G62" s="3">
        <v>-39091</v>
      </c>
      <c r="H62" s="3">
        <v>-42225</v>
      </c>
      <c r="I62" s="3">
        <v>-45066</v>
      </c>
      <c r="J62" s="3">
        <v>-47988</v>
      </c>
      <c r="K62" s="3">
        <v>-50677</v>
      </c>
      <c r="L62" s="3">
        <v>-51719</v>
      </c>
    </row>
    <row r="63" spans="2:12" x14ac:dyDescent="0.2">
      <c r="B63" s="4" t="s">
        <v>67</v>
      </c>
      <c r="C63" s="5">
        <v>24799</v>
      </c>
      <c r="D63" s="5">
        <v>31003</v>
      </c>
      <c r="E63" s="5">
        <v>31635</v>
      </c>
      <c r="F63" s="5">
        <v>32790</v>
      </c>
      <c r="G63" s="5">
        <v>33173</v>
      </c>
      <c r="H63" s="5">
        <v>30320</v>
      </c>
      <c r="I63" s="5">
        <v>25554</v>
      </c>
      <c r="J63" s="5">
        <v>23062</v>
      </c>
      <c r="K63" s="5">
        <v>17072</v>
      </c>
      <c r="L63" s="5">
        <v>16981</v>
      </c>
    </row>
    <row r="64" spans="2:12" x14ac:dyDescent="0.2">
      <c r="B64" t="s">
        <v>68</v>
      </c>
      <c r="C64" s="3">
        <v>547</v>
      </c>
      <c r="D64" s="3">
        <v>314</v>
      </c>
      <c r="E64" s="3">
        <v>286</v>
      </c>
      <c r="F64" s="3">
        <v>378</v>
      </c>
      <c r="G64" s="3">
        <v>267</v>
      </c>
      <c r="H64" s="3">
        <v>241</v>
      </c>
      <c r="I64" s="3">
        <v>210</v>
      </c>
      <c r="J64" s="3">
        <v>158</v>
      </c>
      <c r="K64" s="3">
        <v>1905</v>
      </c>
      <c r="L64" s="3">
        <v>2077</v>
      </c>
    </row>
    <row r="65" spans="1:12" x14ac:dyDescent="0.2">
      <c r="B65" s="4" t="s">
        <v>69</v>
      </c>
      <c r="C65" s="5">
        <v>25346</v>
      </c>
      <c r="D65" s="5">
        <v>31317</v>
      </c>
      <c r="E65" s="5">
        <v>31921</v>
      </c>
      <c r="F65" s="5">
        <v>33168</v>
      </c>
      <c r="G65" s="5">
        <v>33440</v>
      </c>
      <c r="H65" s="5">
        <v>30561</v>
      </c>
      <c r="I65" s="5">
        <v>25764</v>
      </c>
      <c r="J65" s="5">
        <v>23220</v>
      </c>
      <c r="K65" s="5">
        <v>18977</v>
      </c>
      <c r="L65" s="5">
        <v>19058</v>
      </c>
    </row>
    <row r="66" spans="1:12" x14ac:dyDescent="0.2">
      <c r="B66" s="4" t="s">
        <v>70</v>
      </c>
      <c r="C66" s="5">
        <v>48671</v>
      </c>
      <c r="D66" s="5">
        <v>72921</v>
      </c>
      <c r="E66" s="5">
        <v>79974</v>
      </c>
      <c r="F66" s="5">
        <v>86174</v>
      </c>
      <c r="G66" s="5">
        <v>90055</v>
      </c>
      <c r="H66" s="5">
        <v>92023</v>
      </c>
      <c r="I66" s="5">
        <v>89996</v>
      </c>
      <c r="J66" s="5">
        <v>87270</v>
      </c>
      <c r="K66" s="5">
        <v>87896</v>
      </c>
      <c r="L66" s="5">
        <v>83216</v>
      </c>
    </row>
    <row r="68" spans="1:12" x14ac:dyDescent="0.2">
      <c r="A68" t="s">
        <v>71</v>
      </c>
    </row>
    <row r="69" spans="1:12" x14ac:dyDescent="0.2">
      <c r="B69" t="s">
        <v>2</v>
      </c>
      <c r="C69" t="s">
        <v>3</v>
      </c>
      <c r="D69" t="s">
        <v>4</v>
      </c>
      <c r="E69" t="s">
        <v>5</v>
      </c>
      <c r="F69" t="s">
        <v>6</v>
      </c>
      <c r="G69" t="s">
        <v>7</v>
      </c>
      <c r="H69" t="s">
        <v>8</v>
      </c>
      <c r="I69" t="s">
        <v>9</v>
      </c>
      <c r="J69" t="s">
        <v>10</v>
      </c>
      <c r="K69" t="s">
        <v>11</v>
      </c>
      <c r="L69" t="s">
        <v>12</v>
      </c>
    </row>
    <row r="70" spans="1:12" x14ac:dyDescent="0.2">
      <c r="B70" t="s">
        <v>25</v>
      </c>
      <c r="C70" s="3">
        <v>6906</v>
      </c>
      <c r="D70" s="3">
        <v>11837</v>
      </c>
      <c r="E70" s="3">
        <v>8646</v>
      </c>
      <c r="F70" s="3">
        <v>9086</v>
      </c>
      <c r="G70" s="3">
        <v>8626</v>
      </c>
      <c r="H70" s="3">
        <v>7124</v>
      </c>
      <c r="I70" s="3">
        <v>7366</v>
      </c>
      <c r="J70" s="3">
        <v>6550</v>
      </c>
      <c r="K70" s="3">
        <v>1283</v>
      </c>
      <c r="L70" s="3">
        <v>6476</v>
      </c>
    </row>
    <row r="71" spans="1:12" x14ac:dyDescent="0.2">
      <c r="B71" t="s">
        <v>72</v>
      </c>
      <c r="C71" s="3">
        <v>1236</v>
      </c>
      <c r="D71" s="3">
        <v>1443</v>
      </c>
      <c r="E71" s="3">
        <v>1954</v>
      </c>
      <c r="F71" s="3">
        <v>1982</v>
      </c>
      <c r="G71" s="3">
        <v>1977</v>
      </c>
      <c r="H71" s="3">
        <v>1976</v>
      </c>
      <c r="I71" s="3">
        <v>1970</v>
      </c>
      <c r="J71" s="3">
        <v>1787</v>
      </c>
      <c r="K71" s="3">
        <v>1260</v>
      </c>
      <c r="L71" s="3">
        <v>1086</v>
      </c>
    </row>
    <row r="72" spans="1:12" x14ac:dyDescent="0.2">
      <c r="B72" t="s">
        <v>73</v>
      </c>
      <c r="I72" s="3">
        <v>0</v>
      </c>
      <c r="J72" s="3">
        <v>0</v>
      </c>
      <c r="K72" s="3">
        <v>-101</v>
      </c>
      <c r="L72" s="3">
        <v>251</v>
      </c>
    </row>
    <row r="73" spans="1:12" x14ac:dyDescent="0.2">
      <c r="B73" t="s">
        <v>27</v>
      </c>
      <c r="I73" s="3">
        <v>7366</v>
      </c>
      <c r="J73" s="3">
        <v>6550</v>
      </c>
      <c r="K73" s="3">
        <v>1182</v>
      </c>
      <c r="L73" s="3">
        <v>6727</v>
      </c>
    </row>
    <row r="74" spans="1:12" x14ac:dyDescent="0.2">
      <c r="B74" t="s">
        <v>74</v>
      </c>
      <c r="C74" s="3">
        <v>241</v>
      </c>
      <c r="D74" s="3">
        <v>380</v>
      </c>
      <c r="E74" s="3">
        <v>354</v>
      </c>
      <c r="F74" s="3">
        <v>259</v>
      </c>
      <c r="G74" s="3">
        <v>227</v>
      </c>
      <c r="H74" s="3">
        <v>209</v>
      </c>
      <c r="I74" s="3">
        <v>236</v>
      </c>
      <c r="J74" s="3">
        <v>258</v>
      </c>
      <c r="K74" s="3">
        <v>219</v>
      </c>
      <c r="L74" s="3">
        <v>225</v>
      </c>
    </row>
    <row r="75" spans="1:12" x14ac:dyDescent="0.2">
      <c r="B75" t="s">
        <v>61</v>
      </c>
      <c r="C75" s="3">
        <v>353</v>
      </c>
      <c r="D75" s="3">
        <v>604</v>
      </c>
      <c r="E75" s="3">
        <v>1035</v>
      </c>
      <c r="F75" s="3">
        <v>632</v>
      </c>
      <c r="G75" s="3">
        <v>648</v>
      </c>
      <c r="H75" s="3">
        <v>-40</v>
      </c>
      <c r="I75" s="3">
        <v>73</v>
      </c>
      <c r="J75" s="3">
        <v>-856</v>
      </c>
      <c r="K75" s="3">
        <v>-1256</v>
      </c>
      <c r="L75" s="3">
        <v>-450</v>
      </c>
    </row>
    <row r="76" spans="1:12" x14ac:dyDescent="0.2">
      <c r="B76" t="s">
        <v>75</v>
      </c>
      <c r="C76" s="3">
        <v>-359</v>
      </c>
      <c r="D76" s="3">
        <v>-671</v>
      </c>
      <c r="E76" s="3">
        <v>-269</v>
      </c>
      <c r="F76" s="3">
        <v>-426</v>
      </c>
      <c r="G76" s="3">
        <v>-201</v>
      </c>
      <c r="H76" s="3">
        <v>-371</v>
      </c>
      <c r="I76" s="3">
        <v>-122</v>
      </c>
      <c r="J76" s="3">
        <v>-449</v>
      </c>
      <c r="K76" s="3">
        <v>-628</v>
      </c>
      <c r="L76" s="3">
        <v>-457</v>
      </c>
    </row>
    <row r="77" spans="1:12" x14ac:dyDescent="0.2">
      <c r="B77" t="s">
        <v>76</v>
      </c>
      <c r="C77" s="3">
        <v>61</v>
      </c>
      <c r="D77" s="3">
        <v>151</v>
      </c>
      <c r="E77" s="3">
        <v>7</v>
      </c>
      <c r="F77" s="3">
        <v>-130</v>
      </c>
      <c r="G77" s="3">
        <v>168</v>
      </c>
      <c r="H77" s="3">
        <v>415</v>
      </c>
      <c r="I77" s="3">
        <v>-137</v>
      </c>
      <c r="J77" s="3">
        <v>158</v>
      </c>
      <c r="K77" s="3">
        <v>281</v>
      </c>
      <c r="L77" s="3">
        <v>-38</v>
      </c>
    </row>
    <row r="78" spans="1:12" x14ac:dyDescent="0.2">
      <c r="B78" t="s">
        <v>77</v>
      </c>
      <c r="C78" s="3">
        <v>-43</v>
      </c>
      <c r="D78" s="3">
        <v>-645</v>
      </c>
      <c r="E78" s="3">
        <v>-220</v>
      </c>
      <c r="F78" s="3">
        <v>-98</v>
      </c>
      <c r="G78" s="3">
        <v>-670</v>
      </c>
      <c r="H78" s="3">
        <v>831</v>
      </c>
      <c r="I78" s="3">
        <v>-374</v>
      </c>
      <c r="J78" s="3">
        <v>1146</v>
      </c>
      <c r="K78" s="3">
        <v>1459</v>
      </c>
      <c r="L78" s="3">
        <v>189</v>
      </c>
    </row>
    <row r="79" spans="1:12" x14ac:dyDescent="0.2">
      <c r="B79" t="s">
        <v>78</v>
      </c>
      <c r="C79" s="3">
        <v>0</v>
      </c>
      <c r="D79" s="3">
        <v>-4713</v>
      </c>
    </row>
    <row r="80" spans="1:12" x14ac:dyDescent="0.2">
      <c r="B80" t="s">
        <v>17</v>
      </c>
      <c r="C80" s="3">
        <v>134</v>
      </c>
      <c r="D80" s="3">
        <v>264</v>
      </c>
      <c r="E80" s="3">
        <v>214</v>
      </c>
      <c r="F80" s="3">
        <v>166</v>
      </c>
      <c r="G80" s="3">
        <v>465</v>
      </c>
      <c r="H80" s="3">
        <v>761</v>
      </c>
      <c r="I80" s="3">
        <v>929</v>
      </c>
      <c r="J80" s="3">
        <v>647</v>
      </c>
      <c r="K80" s="3">
        <v>1218</v>
      </c>
      <c r="L80" s="3">
        <v>558</v>
      </c>
    </row>
    <row r="81" spans="2:12" x14ac:dyDescent="0.2">
      <c r="B81" t="s">
        <v>79</v>
      </c>
      <c r="C81" s="3">
        <v>221</v>
      </c>
      <c r="D81" s="3">
        <v>512</v>
      </c>
      <c r="E81" s="3">
        <v>-354</v>
      </c>
      <c r="F81" s="3">
        <v>254</v>
      </c>
      <c r="G81" s="3">
        <v>234</v>
      </c>
      <c r="H81" s="3">
        <v>149</v>
      </c>
      <c r="I81" s="3">
        <v>744</v>
      </c>
      <c r="J81" s="3">
        <v>-224</v>
      </c>
      <c r="K81" s="3">
        <v>-269</v>
      </c>
      <c r="L81" s="3">
        <v>682</v>
      </c>
    </row>
    <row r="82" spans="2:12" x14ac:dyDescent="0.2">
      <c r="B82" t="s">
        <v>80</v>
      </c>
      <c r="C82" s="3">
        <v>-564</v>
      </c>
      <c r="D82" s="3">
        <v>370</v>
      </c>
      <c r="E82" s="3">
        <v>-1893</v>
      </c>
      <c r="F82" s="3">
        <v>-1080</v>
      </c>
      <c r="G82" s="3">
        <v>-932</v>
      </c>
      <c r="H82" s="3">
        <v>-439</v>
      </c>
      <c r="I82" s="3">
        <v>-157</v>
      </c>
      <c r="J82" s="3">
        <v>-221</v>
      </c>
      <c r="K82" s="3">
        <v>3464</v>
      </c>
      <c r="L82" s="3">
        <v>-1202</v>
      </c>
    </row>
    <row r="83" spans="2:12" x14ac:dyDescent="0.2">
      <c r="B83" s="4" t="s">
        <v>81</v>
      </c>
      <c r="C83" s="5">
        <v>8186</v>
      </c>
      <c r="D83" s="5">
        <v>9532</v>
      </c>
      <c r="E83" s="5">
        <v>9474</v>
      </c>
      <c r="F83" s="5">
        <v>10645</v>
      </c>
      <c r="G83" s="5">
        <v>10542</v>
      </c>
      <c r="H83" s="5">
        <v>10615</v>
      </c>
      <c r="I83" s="5">
        <v>10528</v>
      </c>
      <c r="J83" s="5">
        <v>8796</v>
      </c>
      <c r="K83" s="5">
        <v>6930</v>
      </c>
      <c r="L83" s="5">
        <v>7320</v>
      </c>
    </row>
    <row r="84" spans="2:12" x14ac:dyDescent="0.2">
      <c r="B84" s="7" t="s">
        <v>82</v>
      </c>
      <c r="C84" s="3">
        <v>-2130</v>
      </c>
      <c r="D84" s="3">
        <v>-4579</v>
      </c>
    </row>
    <row r="85" spans="2:12" x14ac:dyDescent="0.2">
      <c r="B85" t="s">
        <v>83</v>
      </c>
      <c r="C85" s="3">
        <v>-22</v>
      </c>
      <c r="D85" s="3">
        <v>-132</v>
      </c>
      <c r="E85" s="3">
        <v>-4798</v>
      </c>
      <c r="F85" s="3">
        <v>-14824</v>
      </c>
      <c r="G85" s="3">
        <v>-14782</v>
      </c>
      <c r="H85" s="3">
        <v>-17800</v>
      </c>
      <c r="I85" s="3">
        <v>-15831</v>
      </c>
      <c r="J85" s="3">
        <v>-15499</v>
      </c>
      <c r="K85" s="3">
        <v>-17296</v>
      </c>
      <c r="L85" s="3">
        <v>-7789</v>
      </c>
    </row>
    <row r="86" spans="2:12" x14ac:dyDescent="0.2">
      <c r="B86" t="s">
        <v>84</v>
      </c>
      <c r="C86" s="3">
        <v>0</v>
      </c>
      <c r="D86" s="3">
        <v>4032</v>
      </c>
      <c r="E86" s="3">
        <v>5811</v>
      </c>
      <c r="F86" s="3">
        <v>7791</v>
      </c>
      <c r="G86" s="3">
        <v>12791</v>
      </c>
      <c r="H86" s="3">
        <v>12986</v>
      </c>
      <c r="I86" s="3">
        <v>14079</v>
      </c>
      <c r="J86" s="3">
        <v>16624</v>
      </c>
      <c r="K86" s="3">
        <v>16694</v>
      </c>
      <c r="L86" s="3">
        <v>14977</v>
      </c>
    </row>
    <row r="87" spans="2:12" x14ac:dyDescent="0.2">
      <c r="B87" t="s">
        <v>85</v>
      </c>
      <c r="C87" s="3">
        <v>-300</v>
      </c>
      <c r="D87" s="3">
        <v>-2511</v>
      </c>
      <c r="E87" s="3">
        <v>-971</v>
      </c>
      <c r="F87" s="3">
        <v>-1486</v>
      </c>
      <c r="G87" s="3">
        <v>-353</v>
      </c>
      <c r="H87" s="3">
        <v>-389</v>
      </c>
      <c r="I87" s="3">
        <v>-2491</v>
      </c>
      <c r="J87" s="3">
        <v>-838</v>
      </c>
      <c r="K87" s="3">
        <v>-3809</v>
      </c>
      <c r="L87" s="3">
        <v>-1040</v>
      </c>
    </row>
    <row r="88" spans="2:12" x14ac:dyDescent="0.2">
      <c r="B88" t="s">
        <v>86</v>
      </c>
      <c r="C88" s="3">
        <v>240</v>
      </c>
      <c r="D88" s="3">
        <v>972</v>
      </c>
      <c r="E88" s="3">
        <v>398</v>
      </c>
      <c r="F88" s="3">
        <v>20</v>
      </c>
      <c r="G88" s="3">
        <v>872</v>
      </c>
      <c r="H88" s="3">
        <v>148</v>
      </c>
      <c r="I88" s="3">
        <v>565</v>
      </c>
      <c r="J88" s="3">
        <v>1035</v>
      </c>
      <c r="K88" s="3">
        <v>3821</v>
      </c>
      <c r="L88" s="3">
        <v>1362</v>
      </c>
    </row>
    <row r="89" spans="2:12" x14ac:dyDescent="0.2">
      <c r="B89" t="s">
        <v>87</v>
      </c>
      <c r="C89" s="3">
        <v>-1993</v>
      </c>
      <c r="D89" s="3">
        <v>-2215</v>
      </c>
      <c r="E89" s="3">
        <v>-2920</v>
      </c>
      <c r="F89" s="3">
        <v>-2780</v>
      </c>
      <c r="G89" s="3">
        <v>-2550</v>
      </c>
      <c r="H89" s="3">
        <v>-2406</v>
      </c>
      <c r="I89" s="3">
        <v>-2553</v>
      </c>
      <c r="J89" s="3">
        <v>-2262</v>
      </c>
      <c r="K89" s="3">
        <v>-1675</v>
      </c>
      <c r="L89" s="3">
        <v>-1347</v>
      </c>
    </row>
    <row r="90" spans="2:12" x14ac:dyDescent="0.2">
      <c r="B90" t="s">
        <v>88</v>
      </c>
      <c r="C90" s="3">
        <v>104</v>
      </c>
      <c r="D90" s="3">
        <v>134</v>
      </c>
      <c r="E90" s="3">
        <v>101</v>
      </c>
      <c r="F90" s="3">
        <v>143</v>
      </c>
      <c r="G90" s="3">
        <v>111</v>
      </c>
      <c r="H90" s="3">
        <v>223</v>
      </c>
      <c r="I90" s="3">
        <v>85</v>
      </c>
      <c r="J90" s="3">
        <v>150</v>
      </c>
      <c r="K90" s="3">
        <v>104</v>
      </c>
      <c r="L90" s="3">
        <v>245</v>
      </c>
    </row>
    <row r="91" spans="2:12" x14ac:dyDescent="0.2">
      <c r="B91" t="s">
        <v>89</v>
      </c>
      <c r="C91" s="3">
        <v>-48</v>
      </c>
      <c r="D91" s="3">
        <v>-106</v>
      </c>
      <c r="E91" s="3">
        <v>-145</v>
      </c>
      <c r="F91" s="3">
        <v>-268</v>
      </c>
      <c r="G91" s="3">
        <v>-303</v>
      </c>
      <c r="H91" s="3">
        <v>-268</v>
      </c>
      <c r="I91" s="3">
        <v>-40</v>
      </c>
      <c r="J91" s="3">
        <v>-209</v>
      </c>
      <c r="K91" s="3">
        <v>-93</v>
      </c>
      <c r="L91" s="3">
        <v>-60</v>
      </c>
    </row>
    <row r="92" spans="2:12" x14ac:dyDescent="0.2">
      <c r="B92" s="4" t="s">
        <v>90</v>
      </c>
      <c r="C92" s="5">
        <v>-4149</v>
      </c>
      <c r="D92" s="5">
        <v>-4405</v>
      </c>
      <c r="E92" s="5">
        <v>-2524</v>
      </c>
      <c r="F92" s="5">
        <v>-11404</v>
      </c>
      <c r="G92" s="5">
        <v>-4214</v>
      </c>
      <c r="H92" s="5">
        <v>-7506</v>
      </c>
      <c r="I92" s="5">
        <v>-6186</v>
      </c>
      <c r="J92" s="5">
        <v>-999</v>
      </c>
      <c r="K92" s="5">
        <v>-2254</v>
      </c>
      <c r="L92" s="5">
        <v>6348</v>
      </c>
    </row>
    <row r="93" spans="2:12" x14ac:dyDescent="0.2">
      <c r="B93" t="s">
        <v>91</v>
      </c>
      <c r="C93" s="3">
        <v>14689</v>
      </c>
      <c r="D93" s="3">
        <v>15251</v>
      </c>
      <c r="E93" s="3">
        <v>27495</v>
      </c>
      <c r="F93" s="3">
        <v>42791</v>
      </c>
      <c r="G93" s="3">
        <v>43425</v>
      </c>
      <c r="H93" s="3">
        <v>41674</v>
      </c>
      <c r="I93" s="3">
        <v>40434</v>
      </c>
      <c r="J93" s="3">
        <v>27281</v>
      </c>
      <c r="K93" s="3">
        <v>29857</v>
      </c>
      <c r="L93" s="3">
        <v>27339</v>
      </c>
    </row>
    <row r="94" spans="2:12" x14ac:dyDescent="0.2">
      <c r="B94" t="s">
        <v>92</v>
      </c>
      <c r="C94" s="3">
        <v>-12326</v>
      </c>
      <c r="D94" s="3">
        <v>-13403</v>
      </c>
      <c r="E94" s="3">
        <v>-22530</v>
      </c>
      <c r="F94" s="3">
        <v>-38573</v>
      </c>
      <c r="G94" s="3">
        <v>-38714</v>
      </c>
      <c r="H94" s="3">
        <v>-36962</v>
      </c>
      <c r="I94" s="3">
        <v>-37738</v>
      </c>
      <c r="J94" s="3">
        <v>-25615</v>
      </c>
      <c r="K94" s="3">
        <v>-28768</v>
      </c>
      <c r="L94" s="3">
        <v>-30568</v>
      </c>
    </row>
    <row r="95" spans="2:12" x14ac:dyDescent="0.2">
      <c r="B95" t="s">
        <v>93</v>
      </c>
      <c r="C95" s="3">
        <v>664</v>
      </c>
      <c r="D95" s="3">
        <v>1666</v>
      </c>
      <c r="E95" s="3">
        <v>1569</v>
      </c>
      <c r="F95" s="3">
        <v>1489</v>
      </c>
      <c r="G95" s="3">
        <v>1328</v>
      </c>
      <c r="H95" s="3">
        <v>1532</v>
      </c>
      <c r="I95" s="3">
        <v>1245</v>
      </c>
      <c r="J95" s="3">
        <v>1434</v>
      </c>
      <c r="K95" s="3">
        <v>1595</v>
      </c>
      <c r="L95" s="3">
        <v>1476</v>
      </c>
    </row>
    <row r="96" spans="2:12" x14ac:dyDescent="0.2">
      <c r="B96" t="s">
        <v>94</v>
      </c>
      <c r="C96" s="3">
        <v>-1518</v>
      </c>
      <c r="D96" s="3">
        <v>-2961</v>
      </c>
      <c r="E96" s="3">
        <v>-4513</v>
      </c>
      <c r="F96" s="3">
        <v>-4559</v>
      </c>
      <c r="G96" s="3">
        <v>-4832</v>
      </c>
      <c r="H96" s="3">
        <v>-4162</v>
      </c>
      <c r="I96" s="3">
        <v>-3564</v>
      </c>
      <c r="J96" s="3">
        <v>-3681</v>
      </c>
      <c r="K96" s="3">
        <v>-3682</v>
      </c>
      <c r="L96" s="3">
        <v>-1912</v>
      </c>
    </row>
    <row r="97" spans="2:12" x14ac:dyDescent="0.2">
      <c r="B97" t="s">
        <v>95</v>
      </c>
      <c r="C97" s="3">
        <v>-3800</v>
      </c>
      <c r="D97" s="3">
        <v>-4068</v>
      </c>
      <c r="E97" s="3">
        <v>-4300</v>
      </c>
      <c r="F97" s="3">
        <v>-4595</v>
      </c>
      <c r="G97" s="3">
        <v>-4969</v>
      </c>
      <c r="H97" s="3">
        <v>-5350</v>
      </c>
      <c r="I97" s="3">
        <v>-5741</v>
      </c>
      <c r="J97" s="3">
        <v>-6043</v>
      </c>
      <c r="K97" s="3">
        <v>-6320</v>
      </c>
      <c r="L97" s="3">
        <v>-6644</v>
      </c>
    </row>
    <row r="98" spans="2:12" x14ac:dyDescent="0.2">
      <c r="B98" t="s">
        <v>96</v>
      </c>
      <c r="C98" s="3">
        <v>-2</v>
      </c>
      <c r="D98" s="3">
        <v>50</v>
      </c>
      <c r="E98" s="3">
        <v>45</v>
      </c>
      <c r="F98" s="3">
        <v>100</v>
      </c>
      <c r="G98" s="3">
        <v>17</v>
      </c>
      <c r="H98" s="3">
        <v>-363</v>
      </c>
      <c r="I98" s="3">
        <v>251</v>
      </c>
      <c r="J98" s="3">
        <v>79</v>
      </c>
      <c r="K98" s="3">
        <v>-91</v>
      </c>
      <c r="L98" s="3">
        <v>-243</v>
      </c>
    </row>
    <row r="99" spans="2:12" x14ac:dyDescent="0.2">
      <c r="B99" s="4" t="s">
        <v>97</v>
      </c>
      <c r="C99" s="5">
        <v>-2293</v>
      </c>
      <c r="D99" s="5">
        <v>-3465</v>
      </c>
      <c r="E99" s="5">
        <v>-2234</v>
      </c>
      <c r="F99" s="5">
        <v>-3347</v>
      </c>
      <c r="G99" s="5">
        <v>-3745</v>
      </c>
      <c r="H99" s="5">
        <v>-3631</v>
      </c>
      <c r="I99" s="5">
        <v>-5113</v>
      </c>
      <c r="J99" s="5">
        <v>-6545</v>
      </c>
      <c r="K99" s="5">
        <v>-7409</v>
      </c>
      <c r="L99" s="5">
        <v>-10552</v>
      </c>
    </row>
    <row r="100" spans="2:12" x14ac:dyDescent="0.2">
      <c r="B100" t="s">
        <v>98</v>
      </c>
      <c r="I100" s="3">
        <v>0</v>
      </c>
      <c r="J100" s="3">
        <v>0</v>
      </c>
      <c r="K100" s="3">
        <v>111</v>
      </c>
      <c r="L100" s="3">
        <v>307</v>
      </c>
    </row>
    <row r="101" spans="2:12" x14ac:dyDescent="0.2">
      <c r="B101" t="s">
        <v>99</v>
      </c>
      <c r="C101" s="3">
        <v>576</v>
      </c>
      <c r="D101" s="3">
        <v>-166</v>
      </c>
      <c r="E101" s="3">
        <v>-430</v>
      </c>
      <c r="F101" s="3">
        <v>-255</v>
      </c>
      <c r="G101" s="3">
        <v>-611</v>
      </c>
      <c r="H101" s="3">
        <v>-934</v>
      </c>
      <c r="I101" s="3">
        <v>-878</v>
      </c>
      <c r="J101" s="3">
        <v>-6</v>
      </c>
      <c r="K101" s="3">
        <v>241</v>
      </c>
      <c r="L101" s="3">
        <v>-262</v>
      </c>
    </row>
    <row r="102" spans="2:12" x14ac:dyDescent="0.2">
      <c r="B102" t="s">
        <v>100</v>
      </c>
      <c r="I102" s="3">
        <v>0</v>
      </c>
      <c r="J102" s="3">
        <v>0</v>
      </c>
      <c r="K102" s="3">
        <v>-58</v>
      </c>
      <c r="L102" s="3">
        <v>-421</v>
      </c>
    </row>
    <row r="103" spans="2:12" x14ac:dyDescent="0.2">
      <c r="B103" t="s">
        <v>101</v>
      </c>
      <c r="I103" s="3">
        <v>0</v>
      </c>
      <c r="J103" s="3">
        <v>0</v>
      </c>
      <c r="K103" s="3">
        <v>-38</v>
      </c>
      <c r="L103" s="3">
        <v>205</v>
      </c>
    </row>
    <row r="104" spans="2:12" x14ac:dyDescent="0.2">
      <c r="B104" t="s">
        <v>102</v>
      </c>
      <c r="I104" s="3">
        <v>0</v>
      </c>
      <c r="J104" s="3">
        <v>0</v>
      </c>
      <c r="K104" s="3">
        <v>15</v>
      </c>
      <c r="L104" s="3">
        <v>91</v>
      </c>
    </row>
    <row r="105" spans="2:12" x14ac:dyDescent="0.2">
      <c r="B105" s="4" t="s">
        <v>103</v>
      </c>
      <c r="C105" s="5">
        <v>2320</v>
      </c>
      <c r="D105" s="5">
        <v>1496</v>
      </c>
      <c r="E105" s="5">
        <v>4286</v>
      </c>
      <c r="F105" s="5">
        <v>-4361</v>
      </c>
      <c r="G105" s="5">
        <v>1972</v>
      </c>
      <c r="H105" s="5">
        <v>-1456</v>
      </c>
      <c r="I105" s="5">
        <v>-1649</v>
      </c>
      <c r="J105" s="5">
        <v>1246</v>
      </c>
      <c r="K105" s="5">
        <v>-2477</v>
      </c>
      <c r="L105" s="5">
        <v>2945</v>
      </c>
    </row>
  </sheetData>
  <hyperlinks>
    <hyperlink ref="A1" r:id="rId1" xr:uid="{8230F494-4D98-1146-8542-9189D11CB4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EEBC-F43D-5F41-ABFE-7C49041FAC3B}">
  <dimension ref="A1:O19"/>
  <sheetViews>
    <sheetView zoomScale="139" workbookViewId="0">
      <selection activeCell="B2" sqref="B2"/>
    </sheetView>
  </sheetViews>
  <sheetFormatPr baseColWidth="10" defaultRowHeight="15" x14ac:dyDescent="0.2"/>
  <cols>
    <col min="2" max="2" width="42" customWidth="1"/>
  </cols>
  <sheetData>
    <row r="1" spans="1:15" s="13" customFormat="1" x14ac:dyDescent="0.2">
      <c r="A1" s="12" t="s">
        <v>119</v>
      </c>
      <c r="B1" s="12" t="s">
        <v>187</v>
      </c>
      <c r="C1" s="12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</row>
    <row r="2" spans="1:15" x14ac:dyDescent="0.2">
      <c r="A2" s="7" t="s">
        <v>104</v>
      </c>
      <c r="B2" s="7" t="s">
        <v>114</v>
      </c>
      <c r="C2" s="3">
        <v>30990</v>
      </c>
      <c r="D2" s="3">
        <v>35119</v>
      </c>
      <c r="E2" s="3">
        <v>46542</v>
      </c>
      <c r="F2" s="3">
        <v>48017</v>
      </c>
      <c r="G2" s="3">
        <v>46854</v>
      </c>
      <c r="H2" s="3">
        <v>45998</v>
      </c>
      <c r="I2" s="3">
        <v>44294</v>
      </c>
      <c r="J2" s="3">
        <v>41863</v>
      </c>
      <c r="K2" s="3">
        <v>35410</v>
      </c>
      <c r="L2" s="3">
        <v>31856</v>
      </c>
    </row>
    <row r="3" spans="1:15" x14ac:dyDescent="0.2">
      <c r="A3" s="7" t="s">
        <v>105</v>
      </c>
      <c r="B3" s="7" t="s">
        <v>106</v>
      </c>
      <c r="C3" s="3">
        <v>11088</v>
      </c>
      <c r="D3" s="3">
        <v>12693</v>
      </c>
      <c r="E3" s="3">
        <v>18215</v>
      </c>
      <c r="F3" s="3">
        <v>19053</v>
      </c>
      <c r="G3" s="3">
        <v>18421</v>
      </c>
      <c r="H3" s="3">
        <v>17889</v>
      </c>
      <c r="I3" s="3">
        <v>17482</v>
      </c>
      <c r="J3" s="3">
        <v>16465</v>
      </c>
      <c r="K3" s="3">
        <v>13255</v>
      </c>
      <c r="L3" s="3">
        <v>11770</v>
      </c>
    </row>
    <row r="4" spans="1:15" x14ac:dyDescent="0.2">
      <c r="A4" s="7" t="s">
        <v>105</v>
      </c>
      <c r="B4" s="7" t="s">
        <v>107</v>
      </c>
      <c r="C4" s="3">
        <v>11358</v>
      </c>
      <c r="D4" s="3">
        <v>13194</v>
      </c>
      <c r="E4" s="3">
        <v>17422</v>
      </c>
      <c r="F4" s="3">
        <v>17738</v>
      </c>
      <c r="G4" s="3">
        <v>17310</v>
      </c>
      <c r="H4" s="3">
        <v>17218</v>
      </c>
      <c r="I4" s="3">
        <v>16427</v>
      </c>
      <c r="J4" s="3">
        <v>15262</v>
      </c>
      <c r="K4" s="3">
        <v>12654</v>
      </c>
      <c r="L4" s="3">
        <v>10307</v>
      </c>
    </row>
    <row r="5" spans="1:15" x14ac:dyDescent="0.2">
      <c r="A5" s="7" t="s">
        <v>105</v>
      </c>
      <c r="B5" s="7" t="s">
        <v>108</v>
      </c>
      <c r="C5" s="3">
        <v>313</v>
      </c>
      <c r="D5" s="3">
        <v>819</v>
      </c>
      <c r="E5" s="3">
        <v>732</v>
      </c>
      <c r="F5" s="3">
        <v>447</v>
      </c>
      <c r="G5" s="3">
        <v>895</v>
      </c>
      <c r="H5" s="3">
        <v>1183</v>
      </c>
      <c r="I5" s="3">
        <v>1657</v>
      </c>
      <c r="J5" s="3">
        <v>1510</v>
      </c>
      <c r="K5" s="3">
        <v>1902</v>
      </c>
      <c r="L5" s="3">
        <v>1079</v>
      </c>
    </row>
    <row r="6" spans="1:15" x14ac:dyDescent="0.2">
      <c r="A6" s="7" t="s">
        <v>105</v>
      </c>
      <c r="B6" s="7" t="s">
        <v>109</v>
      </c>
      <c r="C6" s="3">
        <v>355</v>
      </c>
      <c r="D6" s="3">
        <v>733</v>
      </c>
      <c r="E6" s="3">
        <v>417</v>
      </c>
      <c r="F6" s="3">
        <v>397</v>
      </c>
      <c r="G6" s="3">
        <v>463</v>
      </c>
      <c r="H6" s="3">
        <v>483</v>
      </c>
      <c r="I6" s="3">
        <v>856</v>
      </c>
      <c r="J6" s="3">
        <v>733</v>
      </c>
      <c r="K6" s="3">
        <v>841</v>
      </c>
      <c r="L6" s="3">
        <v>919</v>
      </c>
    </row>
    <row r="7" spans="1:15" x14ac:dyDescent="0.2">
      <c r="A7" s="7" t="s">
        <v>105</v>
      </c>
      <c r="B7" s="7" t="s">
        <v>113</v>
      </c>
      <c r="C7" s="3">
        <v>2040</v>
      </c>
      <c r="D7" s="3">
        <v>2370</v>
      </c>
      <c r="E7" s="3">
        <v>2812</v>
      </c>
      <c r="F7" s="3">
        <v>2723</v>
      </c>
      <c r="G7" s="3">
        <v>2851</v>
      </c>
      <c r="H7" s="3">
        <v>2201</v>
      </c>
      <c r="I7" s="3">
        <v>2239</v>
      </c>
      <c r="J7" s="3">
        <v>1586</v>
      </c>
      <c r="K7" s="3">
        <v>5560</v>
      </c>
      <c r="L7" s="3">
        <v>1623</v>
      </c>
    </row>
    <row r="8" spans="1:15" x14ac:dyDescent="0.2">
      <c r="A8" s="7" t="s">
        <v>110</v>
      </c>
      <c r="B8" s="7" t="s">
        <v>109</v>
      </c>
      <c r="C8" s="3">
        <v>249</v>
      </c>
      <c r="D8" s="3">
        <v>317</v>
      </c>
      <c r="E8" s="3">
        <v>483</v>
      </c>
      <c r="F8" s="3">
        <v>471</v>
      </c>
      <c r="G8" s="3">
        <v>534</v>
      </c>
      <c r="H8" s="3">
        <v>594</v>
      </c>
      <c r="I8" s="3">
        <v>613</v>
      </c>
      <c r="J8" s="3">
        <v>642</v>
      </c>
      <c r="K8" s="3">
        <v>677</v>
      </c>
      <c r="L8" s="3">
        <v>682</v>
      </c>
    </row>
    <row r="9" spans="1:15" x14ac:dyDescent="0.2">
      <c r="A9" s="7" t="s">
        <v>110</v>
      </c>
      <c r="B9" s="7" t="s">
        <v>111</v>
      </c>
      <c r="C9" s="3">
        <v>781</v>
      </c>
      <c r="D9" s="3">
        <v>1025</v>
      </c>
      <c r="E9" s="3">
        <v>690</v>
      </c>
      <c r="F9" s="3">
        <v>819</v>
      </c>
      <c r="G9" s="3">
        <v>602</v>
      </c>
      <c r="H9" s="3">
        <v>769</v>
      </c>
      <c r="I9" s="3">
        <v>489</v>
      </c>
      <c r="J9" s="3">
        <v>835</v>
      </c>
      <c r="K9" s="3">
        <v>1071</v>
      </c>
      <c r="L9" s="3">
        <v>1008</v>
      </c>
    </row>
    <row r="10" spans="1:15" x14ac:dyDescent="0.2">
      <c r="A10" s="7" t="s">
        <v>110</v>
      </c>
      <c r="B10" s="7" t="s">
        <v>112</v>
      </c>
      <c r="C10" s="3">
        <v>40</v>
      </c>
      <c r="D10" s="3">
        <v>5185</v>
      </c>
      <c r="E10" s="3">
        <v>529</v>
      </c>
      <c r="F10" s="3">
        <v>137</v>
      </c>
      <c r="G10" s="3">
        <v>576</v>
      </c>
      <c r="H10" s="3">
        <v>-1263</v>
      </c>
      <c r="I10" s="3">
        <v>631</v>
      </c>
      <c r="J10" s="3">
        <v>-1234</v>
      </c>
      <c r="K10" s="3">
        <v>-1764</v>
      </c>
      <c r="L10" s="3">
        <v>-1121</v>
      </c>
    </row>
    <row r="11" spans="1:15" s="9" customFormat="1" x14ac:dyDescent="0.2">
      <c r="B11" s="10" t="s">
        <v>118</v>
      </c>
      <c r="C11" s="11">
        <f>C2-C3-C4-C5-C6-C7+C8+C9+C10</f>
        <v>6906</v>
      </c>
      <c r="D11" s="11">
        <f t="shared" ref="D11:K11" si="0">D2-D3-D4-D5-D6-D7+D8+D9+D10</f>
        <v>11837</v>
      </c>
      <c r="E11" s="11">
        <f t="shared" si="0"/>
        <v>8646</v>
      </c>
      <c r="F11" s="11">
        <f t="shared" si="0"/>
        <v>9086</v>
      </c>
      <c r="G11" s="11">
        <f t="shared" si="0"/>
        <v>8626</v>
      </c>
      <c r="H11" s="11">
        <f t="shared" si="0"/>
        <v>7124</v>
      </c>
      <c r="I11" s="11">
        <f t="shared" si="0"/>
        <v>7366</v>
      </c>
      <c r="J11" s="11">
        <f t="shared" si="0"/>
        <v>6550</v>
      </c>
      <c r="K11" s="11">
        <f t="shared" si="0"/>
        <v>1182</v>
      </c>
      <c r="L11" s="11">
        <f>L2-L3-L4-L5-L6-L7+L8+L9+L10</f>
        <v>6727</v>
      </c>
    </row>
    <row r="12" spans="1:15" x14ac:dyDescent="0.2">
      <c r="B12" s="7" t="s">
        <v>115</v>
      </c>
      <c r="C12" s="3">
        <v>82</v>
      </c>
      <c r="D12" s="3">
        <v>50</v>
      </c>
      <c r="E12" s="3">
        <v>62</v>
      </c>
      <c r="F12" s="3">
        <v>67</v>
      </c>
      <c r="G12" s="3">
        <v>42</v>
      </c>
      <c r="H12" s="3">
        <v>26</v>
      </c>
      <c r="I12" s="3">
        <v>15</v>
      </c>
      <c r="J12" s="3">
        <v>23</v>
      </c>
      <c r="K12" s="3">
        <v>35</v>
      </c>
      <c r="L12" s="3">
        <v>42</v>
      </c>
    </row>
    <row r="13" spans="1:15" x14ac:dyDescent="0.2">
      <c r="B13" s="7" t="s">
        <v>117</v>
      </c>
      <c r="C13" s="7"/>
      <c r="D13" s="7"/>
      <c r="E13" s="7"/>
      <c r="F13" s="7"/>
      <c r="G13" s="7"/>
      <c r="H13" s="7"/>
      <c r="I13" s="8">
        <v>7366</v>
      </c>
      <c r="J13" s="8">
        <v>6550</v>
      </c>
      <c r="K13" s="8">
        <v>1182</v>
      </c>
      <c r="L13" s="8">
        <v>6727</v>
      </c>
    </row>
    <row r="14" spans="1:15" x14ac:dyDescent="0.2">
      <c r="B14" s="7" t="s">
        <v>116</v>
      </c>
      <c r="C14" s="7"/>
      <c r="D14" s="7"/>
      <c r="E14" s="7"/>
      <c r="F14" s="7"/>
      <c r="G14" s="7"/>
      <c r="H14" s="7"/>
      <c r="I14" s="8">
        <v>0</v>
      </c>
      <c r="J14" s="8">
        <v>0</v>
      </c>
      <c r="K14" s="8">
        <v>101</v>
      </c>
      <c r="L14" s="8">
        <v>-251</v>
      </c>
    </row>
    <row r="15" spans="1:15" x14ac:dyDescent="0.2">
      <c r="A15" s="7"/>
      <c r="B15" s="7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F16" s="6"/>
      <c r="G16" s="6"/>
      <c r="H16" s="6"/>
      <c r="I16" s="6"/>
      <c r="J16" s="6"/>
      <c r="K16" s="6"/>
      <c r="L16" s="6"/>
      <c r="M16" s="6"/>
      <c r="N16" s="6"/>
      <c r="O16" s="6"/>
    </row>
    <row r="18" spans="2:15" x14ac:dyDescent="0.2">
      <c r="B18" s="7"/>
      <c r="L18" s="3"/>
      <c r="M18" s="3"/>
      <c r="N18" s="3"/>
      <c r="O18" s="3"/>
    </row>
    <row r="19" spans="2:15" x14ac:dyDescent="0.2">
      <c r="B19" s="7"/>
      <c r="L19" s="3"/>
      <c r="M19" s="3"/>
      <c r="N19" s="3"/>
      <c r="O1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6670-0F51-8249-A851-83E2954D9935}">
  <dimension ref="A1:M31"/>
  <sheetViews>
    <sheetView topLeftCell="A11" zoomScale="165" workbookViewId="0">
      <selection activeCell="B30" sqref="B30"/>
    </sheetView>
  </sheetViews>
  <sheetFormatPr baseColWidth="10" defaultRowHeight="15" x14ac:dyDescent="0.2"/>
  <cols>
    <col min="1" max="1" width="20.6640625" customWidth="1"/>
    <col min="2" max="2" width="42.6640625" customWidth="1"/>
  </cols>
  <sheetData>
    <row r="1" spans="1:13" s="13" customFormat="1" x14ac:dyDescent="0.2">
      <c r="A1" s="12" t="s">
        <v>129</v>
      </c>
      <c r="B1" s="12" t="s">
        <v>30</v>
      </c>
      <c r="C1" s="12" t="s">
        <v>119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 x14ac:dyDescent="0.2">
      <c r="A2" s="7" t="s">
        <v>122</v>
      </c>
      <c r="B2" s="7" t="s">
        <v>120</v>
      </c>
      <c r="C2" s="7" t="s">
        <v>31</v>
      </c>
      <c r="D2" s="3">
        <v>7021</v>
      </c>
      <c r="E2" s="3">
        <v>8517</v>
      </c>
      <c r="F2" s="3">
        <v>12803</v>
      </c>
      <c r="G2" s="3">
        <v>8442</v>
      </c>
      <c r="H2" s="3">
        <v>10414</v>
      </c>
      <c r="I2" s="3">
        <v>8958</v>
      </c>
      <c r="J2" s="3">
        <v>7309</v>
      </c>
      <c r="K2" s="3">
        <v>8555</v>
      </c>
      <c r="L2" s="3">
        <v>6006</v>
      </c>
      <c r="M2" s="3">
        <v>8926</v>
      </c>
    </row>
    <row r="3" spans="1:13" x14ac:dyDescent="0.2">
      <c r="A3" s="7" t="s">
        <v>122</v>
      </c>
      <c r="B3" s="7" t="s">
        <v>121</v>
      </c>
      <c r="C3" s="7" t="s">
        <v>31</v>
      </c>
      <c r="D3" s="3">
        <v>2130</v>
      </c>
      <c r="E3" s="3">
        <v>2682</v>
      </c>
      <c r="F3" s="3">
        <v>1088</v>
      </c>
      <c r="G3" s="3">
        <v>5017</v>
      </c>
      <c r="H3" s="3">
        <v>6707</v>
      </c>
      <c r="I3" s="3">
        <v>9052</v>
      </c>
      <c r="J3" s="3">
        <v>8322</v>
      </c>
      <c r="K3" s="3">
        <v>9595</v>
      </c>
      <c r="L3" s="3">
        <v>9352</v>
      </c>
      <c r="M3" s="3">
        <v>2025</v>
      </c>
    </row>
    <row r="4" spans="1:13" x14ac:dyDescent="0.2">
      <c r="A4" s="7" t="s">
        <v>122</v>
      </c>
      <c r="B4" s="7" t="s">
        <v>123</v>
      </c>
      <c r="C4" s="7" t="s">
        <v>31</v>
      </c>
      <c r="D4" s="3">
        <v>62</v>
      </c>
      <c r="E4" s="3">
        <v>138</v>
      </c>
      <c r="F4" s="3">
        <v>144</v>
      </c>
      <c r="G4" s="3">
        <v>3092</v>
      </c>
      <c r="H4" s="3">
        <v>3147</v>
      </c>
      <c r="I4" s="3">
        <v>3665</v>
      </c>
      <c r="J4" s="3">
        <v>4269</v>
      </c>
      <c r="K4" s="3">
        <v>4051</v>
      </c>
      <c r="L4" s="3">
        <v>5317</v>
      </c>
      <c r="M4" s="3">
        <v>5013</v>
      </c>
    </row>
    <row r="5" spans="1:13" x14ac:dyDescent="0.2">
      <c r="A5" s="7" t="s">
        <v>122</v>
      </c>
      <c r="B5" s="7" t="s">
        <v>127</v>
      </c>
      <c r="C5" s="7" t="s">
        <v>31</v>
      </c>
      <c r="D5" s="3">
        <v>3758</v>
      </c>
      <c r="E5" s="3">
        <v>4430</v>
      </c>
      <c r="F5" s="3">
        <v>4920</v>
      </c>
      <c r="G5" s="3">
        <v>4759</v>
      </c>
      <c r="H5" s="3">
        <v>4873</v>
      </c>
      <c r="I5" s="3">
        <v>4466</v>
      </c>
      <c r="J5" s="3">
        <v>3941</v>
      </c>
      <c r="K5" s="3">
        <v>3856</v>
      </c>
      <c r="L5" s="3">
        <v>3667</v>
      </c>
      <c r="M5" s="3">
        <v>3396</v>
      </c>
    </row>
    <row r="6" spans="1:13" x14ac:dyDescent="0.2">
      <c r="A6" s="7" t="s">
        <v>122</v>
      </c>
      <c r="B6" s="7" t="s">
        <v>37</v>
      </c>
      <c r="C6" s="7" t="s">
        <v>31</v>
      </c>
      <c r="D6" s="3">
        <v>2354</v>
      </c>
      <c r="E6" s="3">
        <v>2650</v>
      </c>
      <c r="F6" s="3">
        <v>3092</v>
      </c>
      <c r="G6" s="3">
        <v>3264</v>
      </c>
      <c r="H6" s="3">
        <v>3277</v>
      </c>
      <c r="I6" s="3">
        <v>3100</v>
      </c>
      <c r="J6" s="3">
        <v>2902</v>
      </c>
      <c r="K6" s="3">
        <v>2675</v>
      </c>
      <c r="L6" s="3">
        <v>2655</v>
      </c>
      <c r="M6" s="3">
        <v>2766</v>
      </c>
    </row>
    <row r="7" spans="1:13" x14ac:dyDescent="0.2">
      <c r="A7" s="7" t="s">
        <v>128</v>
      </c>
      <c r="B7" t="s">
        <v>38</v>
      </c>
      <c r="C7" s="7" t="s">
        <v>31</v>
      </c>
      <c r="D7" s="3">
        <v>2226</v>
      </c>
      <c r="E7" s="3">
        <v>3162</v>
      </c>
      <c r="F7" s="3">
        <v>3450</v>
      </c>
      <c r="G7" s="3">
        <v>2781</v>
      </c>
      <c r="H7" s="3">
        <v>2886</v>
      </c>
      <c r="I7" s="3">
        <v>3066</v>
      </c>
      <c r="J7" s="3">
        <v>2752</v>
      </c>
      <c r="K7" s="3">
        <v>2481</v>
      </c>
      <c r="L7" s="3">
        <v>2000</v>
      </c>
      <c r="M7" s="3">
        <v>1962</v>
      </c>
    </row>
    <row r="8" spans="1:13" x14ac:dyDescent="0.2">
      <c r="A8" s="7" t="s">
        <v>128</v>
      </c>
      <c r="B8" s="7" t="s">
        <v>124</v>
      </c>
      <c r="C8" s="7" t="s">
        <v>31</v>
      </c>
      <c r="F8" s="3">
        <v>0</v>
      </c>
      <c r="G8" s="3">
        <v>2973</v>
      </c>
      <c r="H8" s="3">
        <v>0</v>
      </c>
      <c r="I8" s="3">
        <v>679</v>
      </c>
      <c r="J8" s="3">
        <v>3900</v>
      </c>
      <c r="K8" s="3">
        <v>2797</v>
      </c>
      <c r="L8" s="8">
        <f>7329+219</f>
        <v>7548</v>
      </c>
      <c r="M8" s="3">
        <v>6546</v>
      </c>
    </row>
    <row r="9" spans="1:13" x14ac:dyDescent="0.2">
      <c r="A9" s="7" t="s">
        <v>125</v>
      </c>
      <c r="B9" t="s">
        <v>41</v>
      </c>
      <c r="C9" s="7" t="s">
        <v>31</v>
      </c>
      <c r="D9" s="3">
        <v>6217</v>
      </c>
      <c r="E9" s="3">
        <v>6954</v>
      </c>
      <c r="F9" s="3">
        <v>7233</v>
      </c>
      <c r="G9" s="3">
        <v>9216</v>
      </c>
      <c r="H9" s="3">
        <v>10393</v>
      </c>
      <c r="I9" s="3">
        <v>9947</v>
      </c>
      <c r="J9" s="3">
        <v>12318</v>
      </c>
      <c r="K9" s="3">
        <v>16260</v>
      </c>
      <c r="L9" s="3">
        <v>20856</v>
      </c>
      <c r="M9" s="3">
        <v>19407</v>
      </c>
    </row>
    <row r="10" spans="1:13" x14ac:dyDescent="0.2">
      <c r="A10" s="7" t="s">
        <v>125</v>
      </c>
      <c r="B10" t="s">
        <v>42</v>
      </c>
      <c r="C10" s="7" t="s">
        <v>31</v>
      </c>
      <c r="D10" s="3">
        <v>538</v>
      </c>
      <c r="E10" s="3">
        <v>631</v>
      </c>
      <c r="F10" s="3">
        <v>1141</v>
      </c>
      <c r="G10" s="3">
        <v>1232</v>
      </c>
      <c r="H10" s="3">
        <v>1119</v>
      </c>
      <c r="I10" s="3">
        <v>3678</v>
      </c>
      <c r="J10" s="3">
        <v>3470</v>
      </c>
      <c r="K10" s="3">
        <v>989</v>
      </c>
      <c r="L10" s="3">
        <v>1096</v>
      </c>
      <c r="M10" s="3">
        <v>867</v>
      </c>
    </row>
    <row r="11" spans="1:13" x14ac:dyDescent="0.2">
      <c r="A11" s="7" t="s">
        <v>125</v>
      </c>
      <c r="B11" t="s">
        <v>43</v>
      </c>
      <c r="C11" s="7" t="s">
        <v>31</v>
      </c>
      <c r="D11" s="3">
        <v>1976</v>
      </c>
      <c r="E11" s="3">
        <v>2121</v>
      </c>
      <c r="F11" s="3">
        <v>3495</v>
      </c>
      <c r="G11" s="3">
        <v>3585</v>
      </c>
      <c r="H11" s="3">
        <v>4661</v>
      </c>
      <c r="I11" s="3">
        <v>4407</v>
      </c>
      <c r="J11" s="3">
        <v>4110</v>
      </c>
      <c r="K11" s="3">
        <v>4248</v>
      </c>
      <c r="L11" s="3">
        <v>4230</v>
      </c>
      <c r="M11" s="3">
        <v>4139</v>
      </c>
    </row>
    <row r="12" spans="1:13" x14ac:dyDescent="0.2">
      <c r="A12" s="7" t="s">
        <v>125</v>
      </c>
      <c r="B12" t="s">
        <v>44</v>
      </c>
      <c r="C12" s="7" t="s">
        <v>31</v>
      </c>
      <c r="D12" s="3">
        <v>9561</v>
      </c>
      <c r="E12" s="3">
        <v>14727</v>
      </c>
      <c r="F12" s="3">
        <v>14939</v>
      </c>
      <c r="G12" s="3">
        <v>14476</v>
      </c>
      <c r="H12" s="3">
        <v>14967</v>
      </c>
      <c r="I12" s="3">
        <v>14633</v>
      </c>
      <c r="J12" s="3">
        <v>12571</v>
      </c>
      <c r="K12" s="3">
        <v>10635</v>
      </c>
      <c r="L12" s="3">
        <v>8203</v>
      </c>
      <c r="M12" s="3">
        <v>8232</v>
      </c>
    </row>
    <row r="13" spans="1:13" x14ac:dyDescent="0.2">
      <c r="A13" s="7" t="s">
        <v>125</v>
      </c>
      <c r="B13" t="s">
        <v>45</v>
      </c>
      <c r="C13" s="7" t="s">
        <v>31</v>
      </c>
      <c r="L13" s="3">
        <v>330</v>
      </c>
      <c r="M13" s="3">
        <v>2667</v>
      </c>
    </row>
    <row r="14" spans="1:13" x14ac:dyDescent="0.2">
      <c r="A14" s="7" t="s">
        <v>126</v>
      </c>
      <c r="B14" t="s">
        <v>46</v>
      </c>
      <c r="C14" s="7" t="s">
        <v>31</v>
      </c>
      <c r="D14" s="3">
        <v>6183</v>
      </c>
      <c r="E14" s="3">
        <v>6356</v>
      </c>
      <c r="F14" s="3">
        <v>6430</v>
      </c>
      <c r="G14" s="3">
        <v>6527</v>
      </c>
      <c r="H14" s="3">
        <v>6744</v>
      </c>
      <c r="I14" s="3">
        <v>6533</v>
      </c>
      <c r="J14" s="3">
        <v>5989</v>
      </c>
      <c r="K14" s="3">
        <v>6097</v>
      </c>
      <c r="L14" s="3">
        <v>6729</v>
      </c>
      <c r="M14" s="3">
        <v>6682</v>
      </c>
    </row>
    <row r="15" spans="1:13" x14ac:dyDescent="0.2">
      <c r="A15" s="7" t="s">
        <v>126</v>
      </c>
      <c r="B15" t="s">
        <v>47</v>
      </c>
      <c r="C15" s="7" t="s">
        <v>31</v>
      </c>
      <c r="D15" s="3">
        <v>1953</v>
      </c>
      <c r="E15" s="3">
        <v>7511</v>
      </c>
      <c r="F15" s="3">
        <v>7770</v>
      </c>
      <c r="G15" s="3">
        <v>7405</v>
      </c>
      <c r="H15" s="3">
        <v>7415</v>
      </c>
      <c r="I15" s="3">
        <v>6689</v>
      </c>
      <c r="J15" s="3">
        <v>6000</v>
      </c>
      <c r="K15" s="3">
        <v>3676</v>
      </c>
      <c r="L15" s="3">
        <v>138</v>
      </c>
      <c r="M15" s="3">
        <v>51</v>
      </c>
    </row>
    <row r="16" spans="1:13" x14ac:dyDescent="0.2">
      <c r="A16" s="7" t="s">
        <v>126</v>
      </c>
      <c r="B16" t="s">
        <v>48</v>
      </c>
      <c r="C16" s="7" t="s">
        <v>31</v>
      </c>
      <c r="D16" s="3">
        <v>4224</v>
      </c>
      <c r="E16" s="3">
        <v>11665</v>
      </c>
      <c r="F16" s="3">
        <v>12219</v>
      </c>
      <c r="G16" s="3">
        <v>12255</v>
      </c>
      <c r="H16" s="3">
        <v>12312</v>
      </c>
      <c r="I16" s="3">
        <v>12100</v>
      </c>
      <c r="J16" s="3">
        <v>11289</v>
      </c>
      <c r="K16" s="3">
        <v>10629</v>
      </c>
      <c r="L16" s="3">
        <v>9401</v>
      </c>
      <c r="M16" s="3">
        <v>10263</v>
      </c>
    </row>
    <row r="17" spans="1:13" x14ac:dyDescent="0.2">
      <c r="A17" s="7" t="s">
        <v>126</v>
      </c>
      <c r="B17" t="s">
        <v>49</v>
      </c>
      <c r="C17" s="7" t="s">
        <v>31</v>
      </c>
      <c r="D17" s="3">
        <v>468</v>
      </c>
      <c r="E17" s="3">
        <v>1377</v>
      </c>
      <c r="F17" s="3">
        <v>1250</v>
      </c>
      <c r="G17" s="3">
        <v>1150</v>
      </c>
      <c r="H17" s="3">
        <v>1140</v>
      </c>
      <c r="I17" s="3">
        <v>1050</v>
      </c>
      <c r="J17" s="3">
        <v>854</v>
      </c>
      <c r="K17" s="3">
        <v>726</v>
      </c>
      <c r="L17" s="3">
        <v>368</v>
      </c>
      <c r="M17" s="3">
        <v>274</v>
      </c>
    </row>
    <row r="18" spans="1:13" x14ac:dyDescent="0.2">
      <c r="A18" s="7" t="s">
        <v>130</v>
      </c>
      <c r="B18" t="s">
        <v>52</v>
      </c>
      <c r="C18" s="7" t="s">
        <v>51</v>
      </c>
      <c r="D18" s="3">
        <v>6657</v>
      </c>
      <c r="E18" s="3">
        <v>8859</v>
      </c>
      <c r="F18" s="3">
        <v>9009</v>
      </c>
      <c r="G18" s="3">
        <v>8680</v>
      </c>
      <c r="H18" s="3">
        <v>9577</v>
      </c>
      <c r="I18" s="3">
        <v>9234</v>
      </c>
      <c r="J18" s="3">
        <v>9660</v>
      </c>
      <c r="K18" s="3">
        <v>9490</v>
      </c>
      <c r="L18" s="3">
        <v>8748</v>
      </c>
      <c r="M18" s="3">
        <v>8932</v>
      </c>
    </row>
    <row r="19" spans="1:13" x14ac:dyDescent="0.2">
      <c r="A19" s="7" t="s">
        <v>130</v>
      </c>
      <c r="B19" t="s">
        <v>53</v>
      </c>
      <c r="C19" s="7" t="s">
        <v>51</v>
      </c>
      <c r="D19" s="3">
        <v>6749</v>
      </c>
      <c r="E19" s="3">
        <v>8100</v>
      </c>
      <c r="F19" s="3">
        <v>12871</v>
      </c>
      <c r="G19" s="3">
        <v>16297</v>
      </c>
      <c r="H19" s="3">
        <v>16901</v>
      </c>
      <c r="I19" s="3">
        <v>19130</v>
      </c>
      <c r="J19" s="3">
        <v>13129</v>
      </c>
      <c r="K19" s="3">
        <v>12498</v>
      </c>
      <c r="L19" s="3">
        <v>13205</v>
      </c>
      <c r="M19" s="3">
        <v>13194</v>
      </c>
    </row>
    <row r="20" spans="1:13" x14ac:dyDescent="0.2">
      <c r="A20" s="7" t="s">
        <v>130</v>
      </c>
      <c r="B20" t="s">
        <v>54</v>
      </c>
      <c r="C20" s="7" t="s">
        <v>51</v>
      </c>
      <c r="D20" s="3">
        <v>51</v>
      </c>
      <c r="E20" s="3">
        <v>1276</v>
      </c>
      <c r="F20" s="3">
        <v>2041</v>
      </c>
      <c r="G20" s="3">
        <v>1577</v>
      </c>
      <c r="H20" s="3">
        <v>1024</v>
      </c>
      <c r="I20" s="3">
        <v>3552</v>
      </c>
      <c r="J20" s="3">
        <v>2676</v>
      </c>
      <c r="K20" s="3">
        <v>3527</v>
      </c>
      <c r="L20" s="3">
        <v>3298</v>
      </c>
      <c r="M20" s="3">
        <v>4997</v>
      </c>
    </row>
    <row r="21" spans="1:13" x14ac:dyDescent="0.2">
      <c r="A21" s="7" t="s">
        <v>130</v>
      </c>
      <c r="B21" t="s">
        <v>55</v>
      </c>
      <c r="C21" s="7" t="s">
        <v>51</v>
      </c>
      <c r="D21" s="3">
        <v>264</v>
      </c>
      <c r="E21" s="3">
        <v>273</v>
      </c>
      <c r="F21" s="3">
        <v>362</v>
      </c>
      <c r="G21" s="3">
        <v>471</v>
      </c>
      <c r="H21" s="3">
        <v>309</v>
      </c>
      <c r="I21" s="3">
        <v>400</v>
      </c>
      <c r="J21" s="3">
        <v>331</v>
      </c>
      <c r="K21" s="3">
        <v>307</v>
      </c>
      <c r="L21" s="3">
        <v>410</v>
      </c>
      <c r="M21" s="3">
        <v>378</v>
      </c>
    </row>
    <row r="22" spans="1:13" x14ac:dyDescent="0.2">
      <c r="A22" s="7" t="s">
        <v>130</v>
      </c>
      <c r="B22" t="s">
        <v>56</v>
      </c>
      <c r="C22" s="7" t="s">
        <v>51</v>
      </c>
      <c r="F22" s="3">
        <v>0</v>
      </c>
      <c r="G22" s="3">
        <v>796</v>
      </c>
      <c r="H22" s="3">
        <v>0</v>
      </c>
      <c r="I22" s="3">
        <v>58</v>
      </c>
      <c r="J22" s="3">
        <v>1133</v>
      </c>
      <c r="K22" s="3">
        <v>710</v>
      </c>
      <c r="L22" s="3">
        <f>37 + 1496</f>
        <v>1533</v>
      </c>
      <c r="M22" s="3">
        <v>1722</v>
      </c>
    </row>
    <row r="23" spans="1:13" x14ac:dyDescent="0.2">
      <c r="A23" s="7" t="s">
        <v>125</v>
      </c>
      <c r="B23" s="7" t="s">
        <v>59</v>
      </c>
      <c r="C23" s="7" t="s">
        <v>51</v>
      </c>
      <c r="D23" s="3">
        <v>5059</v>
      </c>
      <c r="E23" s="3">
        <v>14041</v>
      </c>
      <c r="F23" s="3">
        <v>13656</v>
      </c>
      <c r="G23" s="3">
        <v>14736</v>
      </c>
      <c r="H23" s="3">
        <v>19154</v>
      </c>
      <c r="I23" s="3">
        <v>19063</v>
      </c>
      <c r="J23" s="3">
        <v>28311</v>
      </c>
      <c r="K23" s="3">
        <v>29684</v>
      </c>
      <c r="L23" s="3">
        <v>31182</v>
      </c>
      <c r="M23" s="3">
        <v>25364</v>
      </c>
    </row>
    <row r="24" spans="1:13" x14ac:dyDescent="0.2">
      <c r="A24" s="7" t="s">
        <v>125</v>
      </c>
      <c r="B24" t="s">
        <v>60</v>
      </c>
      <c r="C24" s="7" t="s">
        <v>51</v>
      </c>
      <c r="D24" s="3">
        <v>2965</v>
      </c>
      <c r="E24" s="3">
        <v>4794</v>
      </c>
      <c r="F24" s="3">
        <v>5420</v>
      </c>
      <c r="G24" s="3">
        <v>5468</v>
      </c>
      <c r="H24" s="3">
        <v>3498</v>
      </c>
      <c r="I24" s="3">
        <v>4389</v>
      </c>
      <c r="J24" s="3">
        <v>4301</v>
      </c>
      <c r="K24" s="3">
        <v>4081</v>
      </c>
      <c r="L24" s="3">
        <v>8021</v>
      </c>
      <c r="M24" s="3">
        <v>7638</v>
      </c>
    </row>
    <row r="25" spans="1:13" x14ac:dyDescent="0.2">
      <c r="A25" s="7" t="s">
        <v>125</v>
      </c>
      <c r="B25" t="s">
        <v>61</v>
      </c>
      <c r="C25" s="7" t="s">
        <v>51</v>
      </c>
      <c r="D25" s="3">
        <v>1580</v>
      </c>
      <c r="E25" s="3">
        <v>4261</v>
      </c>
      <c r="F25" s="3">
        <v>4694</v>
      </c>
      <c r="G25" s="3">
        <v>4981</v>
      </c>
      <c r="H25" s="3">
        <v>6152</v>
      </c>
      <c r="I25" s="3">
        <v>5636</v>
      </c>
      <c r="J25" s="3">
        <v>4691</v>
      </c>
      <c r="K25" s="3">
        <v>3753</v>
      </c>
      <c r="L25" s="3">
        <v>2522</v>
      </c>
      <c r="M25" s="3">
        <v>1933</v>
      </c>
    </row>
    <row r="26" spans="1:13" x14ac:dyDescent="0.2">
      <c r="A26" s="7" t="s">
        <v>132</v>
      </c>
      <c r="B26" t="s">
        <v>62</v>
      </c>
      <c r="C26" s="7" t="s">
        <v>132</v>
      </c>
      <c r="D26" s="3">
        <v>880</v>
      </c>
      <c r="E26" s="3">
        <v>880</v>
      </c>
      <c r="F26" s="3">
        <v>1760</v>
      </c>
      <c r="G26" s="3">
        <v>1760</v>
      </c>
      <c r="H26" s="3">
        <v>1760</v>
      </c>
      <c r="I26" s="3">
        <v>1760</v>
      </c>
      <c r="J26" s="3">
        <v>1760</v>
      </c>
      <c r="K26" s="3">
        <v>1760</v>
      </c>
      <c r="L26" s="3">
        <v>1760</v>
      </c>
      <c r="M26" s="3">
        <v>1760</v>
      </c>
    </row>
    <row r="27" spans="1:13" x14ac:dyDescent="0.2">
      <c r="A27" s="7" t="s">
        <v>132</v>
      </c>
      <c r="B27" t="s">
        <v>63</v>
      </c>
      <c r="C27" s="7" t="s">
        <v>132</v>
      </c>
      <c r="D27" s="3">
        <v>8537</v>
      </c>
      <c r="E27" s="3">
        <v>10057</v>
      </c>
      <c r="F27" s="3">
        <v>10332</v>
      </c>
      <c r="G27" s="3">
        <v>11379</v>
      </c>
      <c r="H27" s="3">
        <v>12276</v>
      </c>
      <c r="I27" s="3">
        <v>13154</v>
      </c>
      <c r="J27" s="3">
        <v>14016</v>
      </c>
      <c r="K27" s="3">
        <v>14993</v>
      </c>
      <c r="L27" s="3">
        <v>15864</v>
      </c>
      <c r="M27" s="3">
        <v>16520</v>
      </c>
    </row>
    <row r="28" spans="1:13" x14ac:dyDescent="0.2">
      <c r="A28" s="7" t="s">
        <v>132</v>
      </c>
      <c r="B28" t="s">
        <v>64</v>
      </c>
      <c r="C28" s="7" t="s">
        <v>132</v>
      </c>
      <c r="D28" s="3">
        <v>41537</v>
      </c>
      <c r="E28" s="3">
        <v>49278</v>
      </c>
      <c r="F28" s="3">
        <v>53621</v>
      </c>
      <c r="G28" s="3">
        <v>58045</v>
      </c>
      <c r="H28" s="3">
        <v>61660</v>
      </c>
      <c r="I28" s="3">
        <v>63408</v>
      </c>
      <c r="J28" s="3">
        <v>65018</v>
      </c>
      <c r="K28" s="3">
        <v>65502</v>
      </c>
      <c r="L28" s="3">
        <v>60430</v>
      </c>
      <c r="M28" s="3">
        <v>63234</v>
      </c>
    </row>
    <row r="29" spans="1:13" x14ac:dyDescent="0.2">
      <c r="A29" s="7" t="s">
        <v>132</v>
      </c>
      <c r="B29" t="s">
        <v>65</v>
      </c>
      <c r="C29" s="7" t="s">
        <v>132</v>
      </c>
      <c r="D29" s="3">
        <v>-757</v>
      </c>
      <c r="E29" s="3">
        <v>-1450</v>
      </c>
      <c r="F29" s="3">
        <v>-2774</v>
      </c>
      <c r="G29" s="3">
        <v>-3385</v>
      </c>
      <c r="H29" s="3">
        <v>-3432</v>
      </c>
      <c r="I29" s="3">
        <v>-5777</v>
      </c>
      <c r="J29" s="3">
        <v>-10174</v>
      </c>
      <c r="K29" s="3">
        <v>-11205</v>
      </c>
      <c r="L29" s="3">
        <v>-10305</v>
      </c>
      <c r="M29" s="3">
        <v>-12814</v>
      </c>
    </row>
    <row r="30" spans="1:13" x14ac:dyDescent="0.2">
      <c r="A30" s="7" t="s">
        <v>132</v>
      </c>
      <c r="B30" t="s">
        <v>66</v>
      </c>
      <c r="C30" s="7" t="s">
        <v>132</v>
      </c>
      <c r="D30" s="3">
        <v>-25398</v>
      </c>
      <c r="E30" s="3">
        <v>-27762</v>
      </c>
      <c r="F30" s="3">
        <v>-31304</v>
      </c>
      <c r="G30" s="3">
        <v>-35009</v>
      </c>
      <c r="H30" s="3">
        <v>-39091</v>
      </c>
      <c r="I30" s="3">
        <v>-42225</v>
      </c>
      <c r="J30" s="3">
        <v>-45066</v>
      </c>
      <c r="K30" s="3">
        <v>-47988</v>
      </c>
      <c r="L30" s="3">
        <v>-50677</v>
      </c>
      <c r="M30" s="3">
        <v>-51719</v>
      </c>
    </row>
    <row r="31" spans="1:13" x14ac:dyDescent="0.2">
      <c r="A31" s="7" t="s">
        <v>132</v>
      </c>
      <c r="B31" s="7" t="s">
        <v>131</v>
      </c>
      <c r="C31" s="7" t="s">
        <v>132</v>
      </c>
      <c r="D31" s="3">
        <v>547</v>
      </c>
      <c r="E31" s="3">
        <v>314</v>
      </c>
      <c r="F31" s="3">
        <v>286</v>
      </c>
      <c r="G31" s="3">
        <v>378</v>
      </c>
      <c r="H31" s="3">
        <v>267</v>
      </c>
      <c r="I31" s="3">
        <v>241</v>
      </c>
      <c r="J31" s="3">
        <v>210</v>
      </c>
      <c r="K31" s="3">
        <v>158</v>
      </c>
      <c r="L31" s="3">
        <v>1905</v>
      </c>
      <c r="M31" s="3">
        <v>2077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7BCD-76BE-D54C-9B91-1E72F4BD76D8}">
  <dimension ref="A1:O28"/>
  <sheetViews>
    <sheetView zoomScale="178" workbookViewId="0">
      <selection activeCell="C17" sqref="C17"/>
    </sheetView>
  </sheetViews>
  <sheetFormatPr baseColWidth="10" defaultRowHeight="15" x14ac:dyDescent="0.2"/>
  <cols>
    <col min="1" max="1" width="76.5" customWidth="1"/>
  </cols>
  <sheetData>
    <row r="1" spans="1:15" x14ac:dyDescent="0.2">
      <c r="B1" s="7" t="s">
        <v>119</v>
      </c>
      <c r="D1" s="7" t="s">
        <v>146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133</v>
      </c>
      <c r="B2" s="7" t="s">
        <v>145</v>
      </c>
      <c r="F2" s="3">
        <v>6906</v>
      </c>
      <c r="G2" s="3">
        <v>11837</v>
      </c>
      <c r="H2" s="3">
        <v>8646</v>
      </c>
      <c r="I2" s="3">
        <v>9086</v>
      </c>
      <c r="J2" s="3">
        <v>8626</v>
      </c>
      <c r="K2" s="3">
        <v>7124</v>
      </c>
      <c r="L2" s="3">
        <v>7366</v>
      </c>
      <c r="M2" s="3">
        <v>6550</v>
      </c>
      <c r="N2" s="3">
        <v>1283</v>
      </c>
      <c r="O2" s="3">
        <v>6476</v>
      </c>
    </row>
    <row r="3" spans="1:15" x14ac:dyDescent="0.2">
      <c r="A3" t="s">
        <v>134</v>
      </c>
      <c r="B3" s="7" t="s">
        <v>145</v>
      </c>
      <c r="F3" s="3">
        <v>1236</v>
      </c>
      <c r="G3" s="3">
        <v>1443</v>
      </c>
      <c r="H3" s="3">
        <v>1954</v>
      </c>
      <c r="I3" s="3">
        <v>1982</v>
      </c>
      <c r="J3" s="3">
        <v>1977</v>
      </c>
      <c r="K3" s="3">
        <v>1976</v>
      </c>
      <c r="L3" s="3">
        <v>1970</v>
      </c>
      <c r="M3" s="3">
        <v>1787</v>
      </c>
      <c r="N3" s="3">
        <v>1260</v>
      </c>
      <c r="O3" s="3">
        <v>1086</v>
      </c>
    </row>
    <row r="4" spans="1:15" x14ac:dyDescent="0.2">
      <c r="A4" t="s">
        <v>135</v>
      </c>
      <c r="B4" s="7" t="s">
        <v>145</v>
      </c>
      <c r="L4" s="3">
        <v>0</v>
      </c>
      <c r="M4" s="3">
        <v>0</v>
      </c>
      <c r="N4" s="3">
        <v>-101</v>
      </c>
      <c r="O4" s="3">
        <v>251</v>
      </c>
    </row>
    <row r="5" spans="1:15" x14ac:dyDescent="0.2">
      <c r="A5" t="s">
        <v>136</v>
      </c>
      <c r="B5" s="7" t="s">
        <v>145</v>
      </c>
      <c r="F5" s="3">
        <v>241</v>
      </c>
      <c r="G5" s="3">
        <v>380</v>
      </c>
      <c r="H5" s="3">
        <v>354</v>
      </c>
      <c r="I5" s="3">
        <v>259</v>
      </c>
      <c r="J5" s="3">
        <v>227</v>
      </c>
      <c r="K5" s="3">
        <v>209</v>
      </c>
      <c r="L5" s="3">
        <v>236</v>
      </c>
      <c r="M5" s="3">
        <v>258</v>
      </c>
      <c r="N5" s="3">
        <v>219</v>
      </c>
      <c r="O5" s="3">
        <v>225</v>
      </c>
    </row>
    <row r="6" spans="1:15" x14ac:dyDescent="0.2">
      <c r="A6" t="s">
        <v>137</v>
      </c>
      <c r="B6" s="7" t="s">
        <v>145</v>
      </c>
      <c r="F6" s="3">
        <v>353</v>
      </c>
      <c r="G6" s="3">
        <v>604</v>
      </c>
      <c r="H6" s="3">
        <v>1035</v>
      </c>
      <c r="I6" s="3">
        <v>632</v>
      </c>
      <c r="J6" s="3">
        <v>648</v>
      </c>
      <c r="K6" s="3">
        <v>-40</v>
      </c>
      <c r="L6" s="3">
        <v>73</v>
      </c>
      <c r="M6" s="3">
        <v>-856</v>
      </c>
      <c r="N6" s="3">
        <v>-1256</v>
      </c>
      <c r="O6" s="3">
        <v>-450</v>
      </c>
    </row>
    <row r="7" spans="1:15" x14ac:dyDescent="0.2">
      <c r="A7" t="s">
        <v>138</v>
      </c>
      <c r="B7" s="7" t="s">
        <v>145</v>
      </c>
      <c r="F7" s="3">
        <v>-359</v>
      </c>
      <c r="G7" s="3">
        <v>-671</v>
      </c>
      <c r="H7" s="3">
        <v>-269</v>
      </c>
      <c r="I7" s="3">
        <v>-426</v>
      </c>
      <c r="J7" s="3">
        <v>-201</v>
      </c>
      <c r="K7" s="3">
        <v>-371</v>
      </c>
      <c r="L7" s="3">
        <v>-122</v>
      </c>
      <c r="M7" s="3">
        <v>-449</v>
      </c>
      <c r="N7" s="3">
        <v>-628</v>
      </c>
      <c r="O7" s="3">
        <v>-457</v>
      </c>
    </row>
    <row r="8" spans="1:15" x14ac:dyDescent="0.2">
      <c r="A8" t="s">
        <v>139</v>
      </c>
      <c r="B8" s="7" t="s">
        <v>145</v>
      </c>
      <c r="F8" s="3">
        <v>61</v>
      </c>
      <c r="G8" s="3">
        <v>151</v>
      </c>
      <c r="H8" s="3">
        <v>7</v>
      </c>
      <c r="I8" s="3">
        <v>-130</v>
      </c>
      <c r="J8" s="3">
        <v>168</v>
      </c>
      <c r="K8" s="3">
        <v>415</v>
      </c>
      <c r="L8" s="3">
        <v>-137</v>
      </c>
      <c r="M8" s="3">
        <v>158</v>
      </c>
      <c r="N8" s="3">
        <v>281</v>
      </c>
      <c r="O8" s="3">
        <v>-38</v>
      </c>
    </row>
    <row r="9" spans="1:15" x14ac:dyDescent="0.2">
      <c r="A9" t="s">
        <v>140</v>
      </c>
      <c r="B9" s="7" t="s">
        <v>145</v>
      </c>
      <c r="F9" s="3">
        <v>-43</v>
      </c>
      <c r="G9" s="3">
        <v>-645</v>
      </c>
      <c r="H9" s="3">
        <v>-220</v>
      </c>
      <c r="I9" s="3">
        <v>-98</v>
      </c>
      <c r="J9" s="3">
        <v>-670</v>
      </c>
      <c r="K9" s="3">
        <v>831</v>
      </c>
      <c r="L9" s="3">
        <v>-374</v>
      </c>
      <c r="M9" s="3">
        <v>1146</v>
      </c>
      <c r="N9" s="3">
        <v>1459</v>
      </c>
      <c r="O9" s="3">
        <v>189</v>
      </c>
    </row>
    <row r="10" spans="1:15" x14ac:dyDescent="0.2">
      <c r="A10" t="s">
        <v>141</v>
      </c>
      <c r="B10" s="7" t="s">
        <v>145</v>
      </c>
      <c r="F10" s="3">
        <v>0</v>
      </c>
      <c r="G10" s="3">
        <v>-4713</v>
      </c>
    </row>
    <row r="11" spans="1:15" x14ac:dyDescent="0.2">
      <c r="A11" t="s">
        <v>142</v>
      </c>
      <c r="B11" s="7" t="s">
        <v>145</v>
      </c>
      <c r="F11" s="3">
        <v>134</v>
      </c>
      <c r="G11" s="3">
        <v>264</v>
      </c>
      <c r="H11" s="3">
        <v>214</v>
      </c>
      <c r="I11" s="3">
        <v>166</v>
      </c>
      <c r="J11" s="3">
        <v>465</v>
      </c>
      <c r="K11" s="3">
        <v>761</v>
      </c>
      <c r="L11" s="3">
        <v>929</v>
      </c>
      <c r="M11" s="3">
        <v>647</v>
      </c>
      <c r="N11" s="3">
        <v>1218</v>
      </c>
      <c r="O11" s="3">
        <v>558</v>
      </c>
    </row>
    <row r="12" spans="1:15" x14ac:dyDescent="0.2">
      <c r="A12" t="s">
        <v>143</v>
      </c>
      <c r="B12" s="7" t="s">
        <v>145</v>
      </c>
      <c r="F12" s="3">
        <v>221</v>
      </c>
      <c r="G12" s="3">
        <v>512</v>
      </c>
      <c r="H12" s="3">
        <v>-354</v>
      </c>
      <c r="I12" s="3">
        <v>254</v>
      </c>
      <c r="J12" s="3">
        <v>234</v>
      </c>
      <c r="K12" s="3">
        <v>149</v>
      </c>
      <c r="L12" s="3">
        <v>744</v>
      </c>
      <c r="M12" s="3">
        <v>-224</v>
      </c>
      <c r="N12" s="3">
        <v>-269</v>
      </c>
      <c r="O12" s="3">
        <v>682</v>
      </c>
    </row>
    <row r="13" spans="1:15" x14ac:dyDescent="0.2">
      <c r="A13" t="s">
        <v>144</v>
      </c>
      <c r="B13" s="7" t="s">
        <v>145</v>
      </c>
      <c r="F13" s="3">
        <v>-564</v>
      </c>
      <c r="G13" s="3">
        <v>370</v>
      </c>
      <c r="H13" s="3">
        <v>-1893</v>
      </c>
      <c r="I13" s="3">
        <v>-1080</v>
      </c>
      <c r="J13" s="3">
        <v>-932</v>
      </c>
      <c r="K13" s="3">
        <v>-439</v>
      </c>
      <c r="L13" s="3">
        <v>-157</v>
      </c>
      <c r="M13" s="3">
        <v>-221</v>
      </c>
      <c r="N13" s="3">
        <v>3464</v>
      </c>
      <c r="O13" s="3">
        <v>-1202</v>
      </c>
    </row>
    <row r="14" spans="1:15" x14ac:dyDescent="0.2">
      <c r="A14" t="s">
        <v>83</v>
      </c>
      <c r="B14" s="7" t="s">
        <v>154</v>
      </c>
      <c r="D14" s="7" t="s">
        <v>147</v>
      </c>
      <c r="F14" s="3">
        <v>-2152</v>
      </c>
      <c r="G14" s="3">
        <v>-4711</v>
      </c>
      <c r="H14" s="3">
        <v>-4798</v>
      </c>
      <c r="I14" s="3">
        <v>-14824</v>
      </c>
      <c r="J14" s="3">
        <v>-14782</v>
      </c>
      <c r="K14" s="3">
        <v>-17800</v>
      </c>
      <c r="L14" s="3">
        <v>-15831</v>
      </c>
      <c r="M14" s="3">
        <v>-15499</v>
      </c>
      <c r="N14" s="3">
        <v>-17296</v>
      </c>
      <c r="O14" s="3">
        <v>-7789</v>
      </c>
    </row>
    <row r="15" spans="1:15" x14ac:dyDescent="0.2">
      <c r="A15" s="7" t="s">
        <v>149</v>
      </c>
      <c r="B15" s="7" t="s">
        <v>154</v>
      </c>
      <c r="D15" s="7" t="s">
        <v>148</v>
      </c>
      <c r="F15" s="3">
        <v>0</v>
      </c>
      <c r="G15" s="3">
        <v>4032</v>
      </c>
      <c r="H15" s="3">
        <v>5811</v>
      </c>
      <c r="I15" s="3">
        <v>7791</v>
      </c>
      <c r="J15" s="3">
        <v>12791</v>
      </c>
      <c r="K15" s="3">
        <v>12986</v>
      </c>
      <c r="L15" s="3">
        <v>14079</v>
      </c>
      <c r="M15" s="3">
        <v>16624</v>
      </c>
      <c r="N15" s="3">
        <v>16694</v>
      </c>
      <c r="O15" s="3">
        <v>14977</v>
      </c>
    </row>
    <row r="16" spans="1:15" x14ac:dyDescent="0.2">
      <c r="A16" s="7" t="s">
        <v>150</v>
      </c>
      <c r="B16" s="7" t="s">
        <v>154</v>
      </c>
      <c r="D16" s="7" t="s">
        <v>147</v>
      </c>
      <c r="F16" s="3">
        <v>-300</v>
      </c>
      <c r="G16" s="3">
        <v>-2511</v>
      </c>
      <c r="H16" s="3">
        <v>-971</v>
      </c>
      <c r="I16" s="3">
        <v>-1486</v>
      </c>
      <c r="J16" s="3">
        <v>-353</v>
      </c>
      <c r="K16" s="3">
        <v>-389</v>
      </c>
      <c r="L16" s="3">
        <v>-2491</v>
      </c>
      <c r="M16" s="3">
        <v>-838</v>
      </c>
      <c r="N16" s="3">
        <v>-3809</v>
      </c>
      <c r="O16" s="3">
        <v>-1040</v>
      </c>
    </row>
    <row r="17" spans="1:15" x14ac:dyDescent="0.2">
      <c r="A17" s="7" t="s">
        <v>151</v>
      </c>
      <c r="B17" s="7" t="s">
        <v>154</v>
      </c>
      <c r="D17" s="7" t="s">
        <v>148</v>
      </c>
      <c r="F17" s="3">
        <v>240</v>
      </c>
      <c r="G17" s="3">
        <v>972</v>
      </c>
      <c r="H17" s="3">
        <v>398</v>
      </c>
      <c r="I17" s="3">
        <v>20</v>
      </c>
      <c r="J17" s="3">
        <v>872</v>
      </c>
      <c r="K17" s="3">
        <v>148</v>
      </c>
      <c r="L17" s="3">
        <v>565</v>
      </c>
      <c r="M17" s="3">
        <v>1035</v>
      </c>
      <c r="N17" s="3">
        <v>3821</v>
      </c>
      <c r="O17" s="3">
        <v>1362</v>
      </c>
    </row>
    <row r="18" spans="1:15" x14ac:dyDescent="0.2">
      <c r="A18" s="7" t="s">
        <v>152</v>
      </c>
      <c r="B18" s="7" t="s">
        <v>154</v>
      </c>
      <c r="D18" s="7" t="s">
        <v>147</v>
      </c>
      <c r="F18" s="3">
        <v>-1993</v>
      </c>
      <c r="G18" s="3">
        <v>-2215</v>
      </c>
      <c r="H18" s="3">
        <v>-2920</v>
      </c>
      <c r="I18" s="3">
        <v>-2780</v>
      </c>
      <c r="J18" s="3">
        <v>-2550</v>
      </c>
      <c r="K18" s="3">
        <v>-2406</v>
      </c>
      <c r="L18" s="3">
        <v>-2553</v>
      </c>
      <c r="M18" s="3">
        <v>-2262</v>
      </c>
      <c r="N18" s="3">
        <v>-1675</v>
      </c>
      <c r="O18" s="3">
        <v>-1347</v>
      </c>
    </row>
    <row r="19" spans="1:15" x14ac:dyDescent="0.2">
      <c r="A19" s="7" t="s">
        <v>153</v>
      </c>
      <c r="B19" s="7" t="s">
        <v>154</v>
      </c>
      <c r="D19" s="7" t="s">
        <v>148</v>
      </c>
      <c r="F19" s="3">
        <v>104</v>
      </c>
      <c r="G19" s="3">
        <v>134</v>
      </c>
      <c r="H19" s="3">
        <v>101</v>
      </c>
      <c r="I19" s="3">
        <v>143</v>
      </c>
      <c r="J19" s="3">
        <v>111</v>
      </c>
      <c r="K19" s="3">
        <v>223</v>
      </c>
      <c r="L19" s="3">
        <v>85</v>
      </c>
      <c r="M19" s="3">
        <v>150</v>
      </c>
      <c r="N19" s="3">
        <v>104</v>
      </c>
      <c r="O19" s="3">
        <v>245</v>
      </c>
    </row>
    <row r="20" spans="1:15" x14ac:dyDescent="0.2">
      <c r="A20" t="s">
        <v>89</v>
      </c>
      <c r="B20" s="7" t="s">
        <v>154</v>
      </c>
      <c r="F20" s="3">
        <v>-48</v>
      </c>
      <c r="G20" s="3">
        <v>-106</v>
      </c>
      <c r="H20" s="3">
        <v>-145</v>
      </c>
      <c r="I20" s="3">
        <v>-268</v>
      </c>
      <c r="J20" s="3">
        <v>-303</v>
      </c>
      <c r="K20" s="3">
        <v>-268</v>
      </c>
      <c r="L20" s="3">
        <v>-40</v>
      </c>
      <c r="M20" s="3">
        <v>-209</v>
      </c>
      <c r="N20" s="3">
        <v>-93</v>
      </c>
      <c r="O20" s="3">
        <v>-60</v>
      </c>
    </row>
    <row r="21" spans="1:15" x14ac:dyDescent="0.2">
      <c r="A21" t="s">
        <v>91</v>
      </c>
      <c r="B21" s="7" t="s">
        <v>155</v>
      </c>
      <c r="F21" s="3">
        <v>14689</v>
      </c>
      <c r="G21" s="3">
        <v>15251</v>
      </c>
      <c r="H21" s="3">
        <v>27495</v>
      </c>
      <c r="I21" s="3">
        <v>42791</v>
      </c>
      <c r="J21" s="3">
        <v>43425</v>
      </c>
      <c r="K21" s="3">
        <v>41674</v>
      </c>
      <c r="L21" s="3">
        <v>40434</v>
      </c>
      <c r="M21" s="3">
        <v>27281</v>
      </c>
      <c r="N21" s="3">
        <v>29857</v>
      </c>
      <c r="O21" s="3">
        <v>27339</v>
      </c>
    </row>
    <row r="22" spans="1:15" x14ac:dyDescent="0.2">
      <c r="A22" t="s">
        <v>92</v>
      </c>
      <c r="B22" s="7" t="s">
        <v>155</v>
      </c>
      <c r="F22" s="3">
        <v>-12326</v>
      </c>
      <c r="G22" s="3">
        <v>-13403</v>
      </c>
      <c r="H22" s="3">
        <v>-22530</v>
      </c>
      <c r="I22" s="3">
        <v>-38573</v>
      </c>
      <c r="J22" s="3">
        <v>-38714</v>
      </c>
      <c r="K22" s="3">
        <v>-36962</v>
      </c>
      <c r="L22" s="3">
        <v>-37738</v>
      </c>
      <c r="M22" s="3">
        <v>-25615</v>
      </c>
      <c r="N22" s="3">
        <v>-28768</v>
      </c>
      <c r="O22" s="3">
        <v>-30568</v>
      </c>
    </row>
    <row r="23" spans="1:15" x14ac:dyDescent="0.2">
      <c r="A23" t="s">
        <v>93</v>
      </c>
      <c r="B23" s="7" t="s">
        <v>155</v>
      </c>
      <c r="F23" s="3">
        <v>664</v>
      </c>
      <c r="G23" s="3">
        <v>1666</v>
      </c>
      <c r="H23" s="3">
        <v>1569</v>
      </c>
      <c r="I23" s="3">
        <v>1489</v>
      </c>
      <c r="J23" s="3">
        <v>1328</v>
      </c>
      <c r="K23" s="3">
        <v>1532</v>
      </c>
      <c r="L23" s="3">
        <v>1245</v>
      </c>
      <c r="M23" s="3">
        <v>1434</v>
      </c>
      <c r="N23" s="3">
        <v>1595</v>
      </c>
      <c r="O23" s="3">
        <v>1476</v>
      </c>
    </row>
    <row r="24" spans="1:15" x14ac:dyDescent="0.2">
      <c r="A24" t="s">
        <v>94</v>
      </c>
      <c r="B24" s="7" t="s">
        <v>155</v>
      </c>
      <c r="F24" s="3">
        <v>-1518</v>
      </c>
      <c r="G24" s="3">
        <v>-2961</v>
      </c>
      <c r="H24" s="3">
        <v>-4513</v>
      </c>
      <c r="I24" s="3">
        <v>-4559</v>
      </c>
      <c r="J24" s="3">
        <v>-4832</v>
      </c>
      <c r="K24" s="3">
        <v>-4162</v>
      </c>
      <c r="L24" s="3">
        <v>-3564</v>
      </c>
      <c r="M24" s="3">
        <v>-3681</v>
      </c>
      <c r="N24" s="3">
        <v>-3682</v>
      </c>
      <c r="O24" s="3">
        <v>-1912</v>
      </c>
    </row>
    <row r="25" spans="1:15" x14ac:dyDescent="0.2">
      <c r="A25" t="s">
        <v>95</v>
      </c>
      <c r="B25" s="7" t="s">
        <v>155</v>
      </c>
      <c r="F25" s="3">
        <v>-3800</v>
      </c>
      <c r="G25" s="3">
        <v>-4068</v>
      </c>
      <c r="H25" s="3">
        <v>-4300</v>
      </c>
      <c r="I25" s="3">
        <v>-4595</v>
      </c>
      <c r="J25" s="3">
        <v>-4969</v>
      </c>
      <c r="K25" s="3">
        <v>-5350</v>
      </c>
      <c r="L25" s="3">
        <v>-5741</v>
      </c>
      <c r="M25" s="3">
        <v>-6043</v>
      </c>
      <c r="N25" s="3">
        <v>-6320</v>
      </c>
      <c r="O25" s="3">
        <v>-6644</v>
      </c>
    </row>
    <row r="26" spans="1:15" x14ac:dyDescent="0.2">
      <c r="A26" t="s">
        <v>96</v>
      </c>
      <c r="B26" s="7" t="s">
        <v>155</v>
      </c>
      <c r="F26" s="3">
        <v>-2</v>
      </c>
      <c r="G26" s="3">
        <v>50</v>
      </c>
      <c r="H26" s="3">
        <v>45</v>
      </c>
      <c r="I26" s="3">
        <v>100</v>
      </c>
      <c r="J26" s="3">
        <v>17</v>
      </c>
      <c r="K26" s="3">
        <v>-363</v>
      </c>
      <c r="L26" s="3">
        <v>251</v>
      </c>
      <c r="M26" s="3">
        <v>79</v>
      </c>
      <c r="N26" s="3">
        <v>-91</v>
      </c>
      <c r="O26" s="3">
        <v>-243</v>
      </c>
    </row>
    <row r="27" spans="1:15" x14ac:dyDescent="0.2">
      <c r="A27" s="7" t="s">
        <v>157</v>
      </c>
      <c r="B27" s="7" t="s">
        <v>158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30</v>
      </c>
      <c r="O27" s="14">
        <v>182</v>
      </c>
    </row>
    <row r="28" spans="1:15" x14ac:dyDescent="0.2">
      <c r="A28" s="7" t="s">
        <v>156</v>
      </c>
      <c r="F28" s="3">
        <v>576</v>
      </c>
      <c r="G28" s="3">
        <v>-166</v>
      </c>
      <c r="H28" s="3">
        <v>-430</v>
      </c>
      <c r="I28" s="3">
        <v>-255</v>
      </c>
      <c r="J28" s="3">
        <v>-611</v>
      </c>
      <c r="K28" s="3">
        <v>-934</v>
      </c>
      <c r="L28" s="3">
        <v>-878</v>
      </c>
      <c r="M28" s="3">
        <v>-6</v>
      </c>
      <c r="N28" s="3">
        <v>241</v>
      </c>
      <c r="O28" s="3">
        <v>-262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F59D-C76B-0246-8C60-63BB3A6C343C}">
  <dimension ref="A1:Q38"/>
  <sheetViews>
    <sheetView tabSelected="1" topLeftCell="A25" zoomScale="150" workbookViewId="0">
      <selection activeCell="A37" sqref="A37"/>
    </sheetView>
  </sheetViews>
  <sheetFormatPr baseColWidth="10" defaultRowHeight="15" x14ac:dyDescent="0.2"/>
  <cols>
    <col min="1" max="16" width="43" bestFit="1" customWidth="1"/>
    <col min="17" max="18" width="10.1640625" bestFit="1" customWidth="1"/>
    <col min="19" max="19" width="15" bestFit="1" customWidth="1"/>
    <col min="20" max="20" width="21.5" bestFit="1" customWidth="1"/>
    <col min="21" max="21" width="23.33203125" bestFit="1" customWidth="1"/>
    <col min="22" max="22" width="18" bestFit="1" customWidth="1"/>
    <col min="23" max="23" width="20" bestFit="1" customWidth="1"/>
    <col min="24" max="24" width="30.5" bestFit="1" customWidth="1"/>
    <col min="25" max="25" width="32.33203125" bestFit="1" customWidth="1"/>
    <col min="26" max="26" width="31.83203125" bestFit="1" customWidth="1"/>
    <col min="27" max="27" width="33.6640625" bestFit="1" customWidth="1"/>
    <col min="28" max="28" width="22.1640625" bestFit="1" customWidth="1"/>
    <col min="29" max="29" width="24.1640625" bestFit="1" customWidth="1"/>
    <col min="30" max="30" width="29.1640625" bestFit="1" customWidth="1"/>
    <col min="31" max="31" width="31" bestFit="1" customWidth="1"/>
    <col min="32" max="32" width="32.6640625" bestFit="1" customWidth="1"/>
    <col min="33" max="33" width="34.6640625" bestFit="1" customWidth="1"/>
    <col min="34" max="34" width="10.1640625" bestFit="1" customWidth="1"/>
    <col min="35" max="35" width="7.5" bestFit="1" customWidth="1"/>
    <col min="36" max="36" width="9.33203125" bestFit="1" customWidth="1"/>
    <col min="37" max="37" width="7.5" bestFit="1" customWidth="1"/>
    <col min="38" max="38" width="9.33203125" bestFit="1" customWidth="1"/>
    <col min="39" max="39" width="7.5" bestFit="1" customWidth="1"/>
    <col min="40" max="40" width="9.33203125" bestFit="1" customWidth="1"/>
    <col min="41" max="41" width="7.5" bestFit="1" customWidth="1"/>
    <col min="42" max="42" width="9.33203125" bestFit="1" customWidth="1"/>
    <col min="43" max="43" width="7.5" bestFit="1" customWidth="1"/>
    <col min="44" max="44" width="9.33203125" bestFit="1" customWidth="1"/>
    <col min="45" max="45" width="7.5" bestFit="1" customWidth="1"/>
    <col min="46" max="46" width="9.33203125" bestFit="1" customWidth="1"/>
    <col min="47" max="47" width="7.5" bestFit="1" customWidth="1"/>
    <col min="48" max="48" width="9.33203125" bestFit="1" customWidth="1"/>
    <col min="49" max="49" width="7.5" bestFit="1" customWidth="1"/>
    <col min="50" max="50" width="9.33203125" bestFit="1" customWidth="1"/>
    <col min="51" max="51" width="7.5" bestFit="1" customWidth="1"/>
    <col min="52" max="52" width="9.33203125" bestFit="1" customWidth="1"/>
    <col min="53" max="53" width="8.5" bestFit="1" customWidth="1"/>
    <col min="54" max="54" width="10.33203125" bestFit="1" customWidth="1"/>
    <col min="55" max="55" width="8.83203125" bestFit="1" customWidth="1"/>
    <col min="56" max="56" width="10.6640625" bestFit="1" customWidth="1"/>
    <col min="57" max="57" width="10.1640625" bestFit="1" customWidth="1"/>
    <col min="58" max="58" width="7.5" bestFit="1" customWidth="1"/>
    <col min="59" max="60" width="9.33203125" bestFit="1" customWidth="1"/>
    <col min="61" max="61" width="7.5" bestFit="1" customWidth="1"/>
    <col min="62" max="63" width="9.33203125" bestFit="1" customWidth="1"/>
    <col min="64" max="64" width="7.5" bestFit="1" customWidth="1"/>
    <col min="65" max="66" width="9.33203125" bestFit="1" customWidth="1"/>
    <col min="67" max="67" width="7.5" bestFit="1" customWidth="1"/>
    <col min="68" max="69" width="9.33203125" bestFit="1" customWidth="1"/>
    <col min="70" max="70" width="7.5" bestFit="1" customWidth="1"/>
    <col min="71" max="72" width="9.33203125" bestFit="1" customWidth="1"/>
    <col min="73" max="73" width="8.5" bestFit="1" customWidth="1"/>
    <col min="74" max="74" width="10.33203125" bestFit="1" customWidth="1"/>
    <col min="75" max="75" width="9.33203125" bestFit="1" customWidth="1"/>
    <col min="76" max="76" width="8.5" bestFit="1" customWidth="1"/>
    <col min="77" max="77" width="10.33203125" bestFit="1" customWidth="1"/>
    <col min="78" max="78" width="9.33203125" bestFit="1" customWidth="1"/>
    <col min="79" max="79" width="8.5" bestFit="1" customWidth="1"/>
    <col min="80" max="81" width="10.33203125" bestFit="1" customWidth="1"/>
    <col min="82" max="83" width="8.83203125" bestFit="1" customWidth="1"/>
    <col min="84" max="85" width="10.6640625" bestFit="1" customWidth="1"/>
    <col min="86" max="87" width="10.1640625" bestFit="1" customWidth="1"/>
    <col min="88" max="90" width="16.1640625" bestFit="1" customWidth="1"/>
    <col min="91" max="92" width="11.6640625" bestFit="1" customWidth="1"/>
    <col min="93" max="96" width="16.1640625" bestFit="1" customWidth="1"/>
    <col min="97" max="98" width="11.6640625" bestFit="1" customWidth="1"/>
    <col min="99" max="102" width="16.1640625" bestFit="1" customWidth="1"/>
    <col min="103" max="104" width="11.6640625" bestFit="1" customWidth="1"/>
    <col min="105" max="106" width="17.1640625" bestFit="1" customWidth="1"/>
    <col min="107" max="108" width="16.1640625" bestFit="1" customWidth="1"/>
    <col min="109" max="110" width="11.6640625" bestFit="1" customWidth="1"/>
    <col min="111" max="112" width="17.1640625" bestFit="1" customWidth="1"/>
    <col min="113" max="114" width="16.1640625" bestFit="1" customWidth="1"/>
    <col min="115" max="116" width="11.6640625" bestFit="1" customWidth="1"/>
    <col min="117" max="120" width="16.1640625" bestFit="1" customWidth="1"/>
    <col min="121" max="122" width="11.6640625" bestFit="1" customWidth="1"/>
    <col min="123" max="126" width="16.1640625" bestFit="1" customWidth="1"/>
    <col min="127" max="128" width="11.6640625" bestFit="1" customWidth="1"/>
    <col min="129" max="132" width="16.1640625" bestFit="1" customWidth="1"/>
    <col min="133" max="134" width="11.6640625" bestFit="1" customWidth="1"/>
    <col min="135" max="138" width="16.1640625" bestFit="1" customWidth="1"/>
    <col min="139" max="140" width="11.6640625" bestFit="1" customWidth="1"/>
    <col min="141" max="144" width="16.1640625" bestFit="1" customWidth="1"/>
    <col min="145" max="146" width="11.6640625" bestFit="1" customWidth="1"/>
    <col min="147" max="148" width="17.1640625" bestFit="1" customWidth="1"/>
    <col min="149" max="150" width="16.1640625" bestFit="1" customWidth="1"/>
    <col min="151" max="152" width="11.6640625" bestFit="1" customWidth="1"/>
    <col min="153" max="154" width="17.1640625" bestFit="1" customWidth="1"/>
    <col min="155" max="156" width="16.1640625" bestFit="1" customWidth="1"/>
    <col min="157" max="158" width="11.6640625" bestFit="1" customWidth="1"/>
    <col min="159" max="162" width="17.1640625" bestFit="1" customWidth="1"/>
    <col min="163" max="166" width="11.6640625" bestFit="1" customWidth="1"/>
    <col min="167" max="170" width="17.5" bestFit="1" customWidth="1"/>
    <col min="171" max="172" width="16" bestFit="1" customWidth="1"/>
    <col min="173" max="174" width="11.6640625" bestFit="1" customWidth="1"/>
    <col min="175" max="180" width="16.1640625" bestFit="1" customWidth="1"/>
    <col min="181" max="183" width="11.6640625" bestFit="1" customWidth="1"/>
    <col min="184" max="189" width="16.1640625" bestFit="1" customWidth="1"/>
    <col min="190" max="192" width="11.6640625" bestFit="1" customWidth="1"/>
    <col min="193" max="198" width="16.1640625" bestFit="1" customWidth="1"/>
    <col min="199" max="201" width="11.6640625" bestFit="1" customWidth="1"/>
    <col min="202" max="207" width="16.1640625" bestFit="1" customWidth="1"/>
    <col min="208" max="210" width="11.6640625" bestFit="1" customWidth="1"/>
    <col min="211" max="216" width="16.1640625" bestFit="1" customWidth="1"/>
    <col min="217" max="219" width="11.6640625" bestFit="1" customWidth="1"/>
    <col min="220" max="222" width="17.1640625" bestFit="1" customWidth="1"/>
    <col min="223" max="225" width="16.1640625" bestFit="1" customWidth="1"/>
    <col min="226" max="228" width="11.6640625" bestFit="1" customWidth="1"/>
    <col min="229" max="231" width="17.1640625" bestFit="1" customWidth="1"/>
    <col min="232" max="234" width="16.1640625" bestFit="1" customWidth="1"/>
    <col min="235" max="237" width="11.6640625" bestFit="1" customWidth="1"/>
    <col min="238" max="243" width="17.1640625" bestFit="1" customWidth="1"/>
    <col min="244" max="249" width="11.6640625" bestFit="1" customWidth="1"/>
    <col min="250" max="255" width="17.5" bestFit="1" customWidth="1"/>
    <col min="256" max="258" width="16" bestFit="1" customWidth="1"/>
  </cols>
  <sheetData>
    <row r="1" spans="1:11" x14ac:dyDescent="0.2">
      <c r="A1" s="20" t="s">
        <v>161</v>
      </c>
      <c r="B1" s="17" t="s">
        <v>177</v>
      </c>
      <c r="C1" s="24" t="s">
        <v>178</v>
      </c>
      <c r="D1" s="24" t="s">
        <v>179</v>
      </c>
      <c r="E1" s="24" t="s">
        <v>180</v>
      </c>
      <c r="F1" s="24" t="s">
        <v>181</v>
      </c>
      <c r="G1" s="24" t="s">
        <v>182</v>
      </c>
      <c r="H1" s="24" t="s">
        <v>183</v>
      </c>
      <c r="I1" s="24" t="s">
        <v>184</v>
      </c>
      <c r="J1" s="24" t="s">
        <v>185</v>
      </c>
      <c r="K1" s="27" t="s">
        <v>186</v>
      </c>
    </row>
    <row r="2" spans="1:11" x14ac:dyDescent="0.2">
      <c r="A2" s="25" t="s">
        <v>105</v>
      </c>
      <c r="B2" s="28">
        <v>25154</v>
      </c>
      <c r="C2" s="32">
        <v>29809</v>
      </c>
      <c r="D2" s="32">
        <v>39598</v>
      </c>
      <c r="E2" s="32">
        <v>40358</v>
      </c>
      <c r="F2" s="32">
        <v>39940</v>
      </c>
      <c r="G2" s="32">
        <v>38974</v>
      </c>
      <c r="H2" s="32">
        <v>38661</v>
      </c>
      <c r="I2" s="32">
        <v>35556</v>
      </c>
      <c r="J2" s="32">
        <v>34212</v>
      </c>
      <c r="K2" s="29">
        <v>25698</v>
      </c>
    </row>
    <row r="3" spans="1:11" x14ac:dyDescent="0.2">
      <c r="A3" s="26" t="s">
        <v>110</v>
      </c>
      <c r="B3" s="30">
        <v>1070</v>
      </c>
      <c r="C3" s="33">
        <v>6527</v>
      </c>
      <c r="D3" s="33">
        <v>1702</v>
      </c>
      <c r="E3" s="33">
        <v>1427</v>
      </c>
      <c r="F3" s="33">
        <v>1712</v>
      </c>
      <c r="G3" s="33">
        <v>100</v>
      </c>
      <c r="H3" s="33">
        <v>1733</v>
      </c>
      <c r="I3" s="33">
        <v>243</v>
      </c>
      <c r="J3" s="33">
        <v>-16</v>
      </c>
      <c r="K3" s="31">
        <v>569</v>
      </c>
    </row>
    <row r="4" spans="1:11" x14ac:dyDescent="0.2">
      <c r="A4" s="34" t="s">
        <v>104</v>
      </c>
      <c r="B4" s="35">
        <v>30990</v>
      </c>
      <c r="C4" s="36">
        <v>35119</v>
      </c>
      <c r="D4" s="36">
        <v>46542</v>
      </c>
      <c r="E4" s="36">
        <v>48017</v>
      </c>
      <c r="F4" s="36">
        <v>46854</v>
      </c>
      <c r="G4" s="36">
        <v>45998</v>
      </c>
      <c r="H4" s="36">
        <v>44294</v>
      </c>
      <c r="I4" s="36">
        <v>41863</v>
      </c>
      <c r="J4" s="36">
        <v>35410</v>
      </c>
      <c r="K4" s="37">
        <v>31856</v>
      </c>
    </row>
    <row r="5" spans="1:11" s="41" customFormat="1" x14ac:dyDescent="0.2">
      <c r="A5" s="41" t="s">
        <v>172</v>
      </c>
      <c r="B5" s="41">
        <f>B4-B2</f>
        <v>5836</v>
      </c>
      <c r="C5" s="41">
        <f t="shared" ref="C5:K5" si="0">C4-C2</f>
        <v>5310</v>
      </c>
      <c r="D5" s="41">
        <f t="shared" si="0"/>
        <v>6944</v>
      </c>
      <c r="E5" s="41">
        <f t="shared" si="0"/>
        <v>7659</v>
      </c>
      <c r="F5" s="41">
        <f t="shared" si="0"/>
        <v>6914</v>
      </c>
      <c r="G5" s="41">
        <f t="shared" si="0"/>
        <v>7024</v>
      </c>
      <c r="H5" s="41">
        <f t="shared" si="0"/>
        <v>5633</v>
      </c>
      <c r="I5" s="41">
        <f t="shared" si="0"/>
        <v>6307</v>
      </c>
      <c r="J5" s="41">
        <f t="shared" si="0"/>
        <v>1198</v>
      </c>
      <c r="K5" s="41">
        <f t="shared" si="0"/>
        <v>6158</v>
      </c>
    </row>
    <row r="6" spans="1:11" s="16" customFormat="1" x14ac:dyDescent="0.2">
      <c r="A6" s="15" t="s">
        <v>173</v>
      </c>
      <c r="B6" s="39">
        <f>(B3/B4)</f>
        <v>3.452726686027751E-2</v>
      </c>
      <c r="C6" s="39">
        <f t="shared" ref="C6:K6" si="1">(C3/C4)</f>
        <v>0.1858538113272018</v>
      </c>
      <c r="D6" s="39">
        <f t="shared" si="1"/>
        <v>3.6569120364402047E-2</v>
      </c>
      <c r="E6" s="39">
        <f t="shared" si="1"/>
        <v>2.9718641314534437E-2</v>
      </c>
      <c r="F6" s="39">
        <f t="shared" si="1"/>
        <v>3.6539036154864049E-2</v>
      </c>
      <c r="G6" s="39">
        <f t="shared" si="1"/>
        <v>2.174007565546328E-3</v>
      </c>
      <c r="H6" s="39">
        <f t="shared" si="1"/>
        <v>3.9124937914841743E-2</v>
      </c>
      <c r="I6" s="39">
        <f t="shared" si="1"/>
        <v>5.8046484962855031E-3</v>
      </c>
      <c r="J6" s="39">
        <f t="shared" si="1"/>
        <v>-4.5184975995481505E-4</v>
      </c>
      <c r="K6" s="39">
        <f t="shared" si="1"/>
        <v>1.7861627322953291E-2</v>
      </c>
    </row>
    <row r="7" spans="1:11" s="16" customFormat="1" x14ac:dyDescent="0.2">
      <c r="A7" s="15" t="s">
        <v>174</v>
      </c>
      <c r="B7" s="40">
        <f>B2/B4</f>
        <v>0.8116811874798322</v>
      </c>
      <c r="C7" s="40">
        <f t="shared" ref="C7:K7" si="2">C2/C4</f>
        <v>0.8487997949827728</v>
      </c>
      <c r="D7" s="40">
        <f t="shared" si="2"/>
        <v>0.85080142666838554</v>
      </c>
      <c r="E7" s="40">
        <f t="shared" si="2"/>
        <v>0.84049399171126893</v>
      </c>
      <c r="F7" s="40">
        <f t="shared" si="2"/>
        <v>0.8524352243138259</v>
      </c>
      <c r="G7" s="40">
        <f t="shared" si="2"/>
        <v>0.84729770859602593</v>
      </c>
      <c r="H7" s="40">
        <f t="shared" si="2"/>
        <v>0.87282701946087504</v>
      </c>
      <c r="I7" s="40">
        <f t="shared" si="2"/>
        <v>0.84934190096266393</v>
      </c>
      <c r="J7" s="40">
        <f t="shared" si="2"/>
        <v>0.96616774922338322</v>
      </c>
      <c r="K7" s="40">
        <f t="shared" si="2"/>
        <v>0.80669261677548976</v>
      </c>
    </row>
    <row r="8" spans="1:11" x14ac:dyDescent="0.2">
      <c r="A8" s="7" t="s">
        <v>175</v>
      </c>
      <c r="B8" s="7" t="s">
        <v>176</v>
      </c>
      <c r="C8" s="38">
        <f>(C4-B4)/B4</f>
        <v>0.13323652791222976</v>
      </c>
      <c r="D8" s="38">
        <f t="shared" ref="D8:K8" si="3">(D4-C4)/C4</f>
        <v>0.32526552578376378</v>
      </c>
      <c r="E8" s="38">
        <f t="shared" si="3"/>
        <v>3.1691805251170983E-2</v>
      </c>
      <c r="F8" s="38">
        <f t="shared" si="3"/>
        <v>-2.4220588541558199E-2</v>
      </c>
      <c r="G8" s="38">
        <f t="shared" si="3"/>
        <v>-1.8269518077432025E-2</v>
      </c>
      <c r="H8" s="38">
        <f t="shared" si="3"/>
        <v>-3.7045088916909434E-2</v>
      </c>
      <c r="I8" s="38">
        <f t="shared" si="3"/>
        <v>-5.4883279902469863E-2</v>
      </c>
      <c r="J8" s="38">
        <f t="shared" si="3"/>
        <v>-0.15414566562358167</v>
      </c>
      <c r="K8" s="38">
        <f t="shared" si="3"/>
        <v>-0.10036712792996329</v>
      </c>
    </row>
    <row r="25" spans="1:11" x14ac:dyDescent="0.2">
      <c r="A25" s="20" t="s">
        <v>161</v>
      </c>
      <c r="B25" s="17" t="s">
        <v>162</v>
      </c>
      <c r="C25" s="24" t="s">
        <v>163</v>
      </c>
      <c r="D25" s="24" t="s">
        <v>164</v>
      </c>
      <c r="E25" s="24" t="s">
        <v>165</v>
      </c>
      <c r="F25" s="24" t="s">
        <v>166</v>
      </c>
      <c r="G25" s="24" t="s">
        <v>167</v>
      </c>
      <c r="H25" s="24" t="s">
        <v>168</v>
      </c>
      <c r="I25" s="24" t="s">
        <v>169</v>
      </c>
      <c r="J25" s="24" t="s">
        <v>170</v>
      </c>
      <c r="K25" s="27" t="s">
        <v>171</v>
      </c>
    </row>
    <row r="26" spans="1:11" x14ac:dyDescent="0.2">
      <c r="A26" s="25" t="s">
        <v>31</v>
      </c>
      <c r="B26" s="28">
        <v>48671</v>
      </c>
      <c r="C26" s="32">
        <v>72921</v>
      </c>
      <c r="D26" s="32">
        <v>79974</v>
      </c>
      <c r="E26" s="32">
        <v>86174</v>
      </c>
      <c r="F26" s="32">
        <v>90055</v>
      </c>
      <c r="G26" s="32">
        <v>92023</v>
      </c>
      <c r="H26" s="32">
        <v>89996</v>
      </c>
      <c r="I26" s="32">
        <v>87270</v>
      </c>
      <c r="J26" s="32">
        <v>87896</v>
      </c>
      <c r="K26" s="29">
        <v>83216</v>
      </c>
    </row>
    <row r="27" spans="1:11" x14ac:dyDescent="0.2">
      <c r="A27" s="26" t="s">
        <v>51</v>
      </c>
      <c r="B27" s="30">
        <v>23325</v>
      </c>
      <c r="C27" s="33">
        <v>41604</v>
      </c>
      <c r="D27" s="33">
        <v>48053</v>
      </c>
      <c r="E27" s="33">
        <v>53006</v>
      </c>
      <c r="F27" s="33">
        <v>56615</v>
      </c>
      <c r="G27" s="33">
        <v>61462</v>
      </c>
      <c r="H27" s="33">
        <v>64232</v>
      </c>
      <c r="I27" s="33">
        <v>64050</v>
      </c>
      <c r="J27" s="33">
        <v>68919</v>
      </c>
      <c r="K27" s="31">
        <v>64158</v>
      </c>
    </row>
    <row r="28" spans="1:11" x14ac:dyDescent="0.2">
      <c r="A28" s="34" t="s">
        <v>132</v>
      </c>
      <c r="B28" s="35">
        <v>25346</v>
      </c>
      <c r="C28" s="36">
        <v>31317</v>
      </c>
      <c r="D28" s="36">
        <v>31921</v>
      </c>
      <c r="E28" s="36">
        <v>33168</v>
      </c>
      <c r="F28" s="36">
        <v>33440</v>
      </c>
      <c r="G28" s="36">
        <v>30561</v>
      </c>
      <c r="H28" s="36">
        <v>25764</v>
      </c>
      <c r="I28" s="36">
        <v>23220</v>
      </c>
      <c r="J28" s="36">
        <v>18977</v>
      </c>
      <c r="K28" s="37">
        <v>19058</v>
      </c>
    </row>
    <row r="29" spans="1:11" x14ac:dyDescent="0.2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</row>
    <row r="30" spans="1:11" x14ac:dyDescent="0.2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</row>
    <row r="31" spans="1:11" x14ac:dyDescent="0.2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</row>
    <row r="32" spans="1:11" x14ac:dyDescent="0.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7" x14ac:dyDescent="0.2">
      <c r="C33" s="44"/>
      <c r="D33" s="44"/>
      <c r="E33" s="44"/>
      <c r="F33" s="44"/>
      <c r="G33" s="44"/>
      <c r="H33" s="44"/>
      <c r="I33" s="44"/>
      <c r="J33" s="44"/>
      <c r="K33" s="44"/>
    </row>
    <row r="35" spans="1:17" x14ac:dyDescent="0.2">
      <c r="A35" s="42" t="s">
        <v>119</v>
      </c>
      <c r="B35" s="23" t="s">
        <v>31</v>
      </c>
    </row>
    <row r="37" spans="1:17" x14ac:dyDescent="0.2">
      <c r="A37" s="20" t="s">
        <v>159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9"/>
    </row>
    <row r="38" spans="1:17" x14ac:dyDescent="0.2">
      <c r="A38" s="21" t="s">
        <v>124</v>
      </c>
      <c r="B38" s="22" t="s">
        <v>47</v>
      </c>
      <c r="C38" s="22" t="s">
        <v>120</v>
      </c>
      <c r="D38" s="22" t="s">
        <v>45</v>
      </c>
      <c r="E38" s="22" t="s">
        <v>41</v>
      </c>
      <c r="F38" s="22" t="s">
        <v>48</v>
      </c>
      <c r="G38" s="22" t="s">
        <v>37</v>
      </c>
      <c r="H38" s="22" t="s">
        <v>123</v>
      </c>
      <c r="I38" s="22" t="s">
        <v>43</v>
      </c>
      <c r="J38" s="22" t="s">
        <v>49</v>
      </c>
      <c r="K38" s="22" t="s">
        <v>42</v>
      </c>
      <c r="L38" s="22" t="s">
        <v>38</v>
      </c>
      <c r="M38" s="22" t="s">
        <v>44</v>
      </c>
      <c r="N38" s="22" t="s">
        <v>121</v>
      </c>
      <c r="O38" s="22" t="s">
        <v>127</v>
      </c>
      <c r="P38" s="22" t="s">
        <v>46</v>
      </c>
      <c r="Q38" s="23" t="s">
        <v>160</v>
      </c>
    </row>
  </sheetData>
  <conditionalFormatting sqref="B7:K7">
    <cfRule type="colorScale" priority="3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K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6562-DA60-BD4E-9453-4185E6E98FC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COCA COLA CO</vt:lpstr>
      <vt:lpstr>Working Sheet</vt:lpstr>
      <vt:lpstr>P&amp;LS</vt:lpstr>
      <vt:lpstr>BS</vt:lpstr>
      <vt:lpstr>CFS</vt:lpstr>
      <vt:lpstr>Pivot Tables</vt:lpstr>
      <vt:lpstr>Dashboard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sunam.niroula-W216975418</cp:lastModifiedBy>
  <dcterms:created xsi:type="dcterms:W3CDTF">2016-07-27T10:12:29Z</dcterms:created>
  <dcterms:modified xsi:type="dcterms:W3CDTF">2025-07-31T15:05:56Z</dcterms:modified>
  <cp:category/>
</cp:coreProperties>
</file>