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m 5 Class Work\5 Fundamentals Of Statistical Analysis - Bhumika Mam\"/>
    </mc:Choice>
  </mc:AlternateContent>
  <xr:revisionPtr revIDLastSave="0" documentId="13_ncr:1_{B903019D-AF0A-471F-BC01-AD7A2B929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N8" i="1" l="1"/>
  <c r="N9" i="1" s="1"/>
  <c r="N10" i="1" s="1"/>
  <c r="N11" i="1" s="1"/>
  <c r="N12" i="1" s="1"/>
  <c r="N13" i="1" s="1"/>
  <c r="N14" i="1" s="1"/>
  <c r="N15" i="1" s="1"/>
  <c r="N16" i="1" s="1"/>
  <c r="N17" i="1" s="1"/>
  <c r="M18" i="1"/>
  <c r="G26" i="1" s="1"/>
  <c r="G24" i="1"/>
  <c r="K34" i="1" s="1"/>
  <c r="P9" i="1"/>
  <c r="P10" i="1"/>
  <c r="P11" i="1"/>
  <c r="P12" i="1"/>
  <c r="P13" i="1"/>
  <c r="P14" i="1"/>
  <c r="P15" i="1"/>
  <c r="P16" i="1"/>
  <c r="P17" i="1"/>
  <c r="P8" i="1"/>
  <c r="J42" i="1" l="1"/>
  <c r="K25" i="1"/>
  <c r="P18" i="1"/>
  <c r="G25" i="1" s="1"/>
  <c r="F36" i="1" s="1"/>
  <c r="F6" i="1" l="1"/>
  <c r="F5" i="1"/>
  <c r="F4" i="1"/>
</calcChain>
</file>

<file path=xl/sharedStrings.xml><?xml version="1.0" encoding="utf-8"?>
<sst xmlns="http://schemas.openxmlformats.org/spreadsheetml/2006/main" count="72" uniqueCount="47">
  <si>
    <t>Marks</t>
  </si>
  <si>
    <t>COUNT</t>
  </si>
  <si>
    <t>MAX</t>
  </si>
  <si>
    <t>MIN</t>
  </si>
  <si>
    <t>CLASS</t>
  </si>
  <si>
    <t>BIN</t>
  </si>
  <si>
    <t>0-10</t>
  </si>
  <si>
    <t>20-30</t>
  </si>
  <si>
    <t>30-40</t>
  </si>
  <si>
    <t>40-50</t>
  </si>
  <si>
    <t>10-20</t>
  </si>
  <si>
    <t>50-60</t>
  </si>
  <si>
    <t>60-70</t>
  </si>
  <si>
    <t>70-80</t>
  </si>
  <si>
    <t>80-90</t>
  </si>
  <si>
    <t>90-100</t>
  </si>
  <si>
    <t>Bin</t>
  </si>
  <si>
    <t>More</t>
  </si>
  <si>
    <t>Frequency</t>
  </si>
  <si>
    <t>Cumulative %</t>
  </si>
  <si>
    <t>Class</t>
  </si>
  <si>
    <t>x</t>
  </si>
  <si>
    <t>fx</t>
  </si>
  <si>
    <t>n</t>
  </si>
  <si>
    <t>∑fx</t>
  </si>
  <si>
    <t>∑f</t>
  </si>
  <si>
    <t>Basic Formula</t>
  </si>
  <si>
    <t>Excel Formula</t>
  </si>
  <si>
    <t>x̅</t>
  </si>
  <si>
    <t>f</t>
  </si>
  <si>
    <t>cf</t>
  </si>
  <si>
    <t>Mth class</t>
  </si>
  <si>
    <t>(n/2)</t>
  </si>
  <si>
    <t>Median</t>
  </si>
  <si>
    <t>Z-Class</t>
  </si>
  <si>
    <t>Z</t>
  </si>
  <si>
    <t>L</t>
  </si>
  <si>
    <t>C</t>
  </si>
  <si>
    <t>n/2</t>
  </si>
  <si>
    <t>L+(((n/2)-cf)/f)*C</t>
  </si>
  <si>
    <t>L+((f1-f0)/(2*f1-f0-f2))*C</t>
  </si>
  <si>
    <t>f1</t>
  </si>
  <si>
    <t>f0</t>
  </si>
  <si>
    <t>f2</t>
  </si>
  <si>
    <t>Mean</t>
  </si>
  <si>
    <t>Mode</t>
  </si>
  <si>
    <t>∑fx / ∑f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</si>
</sst>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475129</xdr:colOff>
      <xdr:row>28</xdr:row>
      <xdr:rowOff>120575</xdr:rowOff>
    </xdr:from>
    <xdr:ext cx="528413" cy="3245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C71EC4-40C8-4D56-B97A-42551C34BADC}"/>
                </a:ext>
              </a:extLst>
            </xdr:cNvPr>
            <xdr:cNvSpPr txBox="1"/>
          </xdr:nvSpPr>
          <xdr:spPr>
            <a:xfrm>
              <a:off x="4513729" y="5393615"/>
              <a:ext cx="528413" cy="324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IN" sz="10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N" sz="10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en-IN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0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grow m:val="on"/>
                            <m:subHide m:val="on"/>
                            <m:supHide m:val="on"/>
                            <m:ctrlPr>
                              <a:rPr lang="en-IN" sz="1000" b="1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𝒇𝒙</m:t>
                            </m:r>
                          </m:e>
                        </m:nary>
                      </m:num>
                      <m:den>
                        <m:r>
                          <a:rPr lang="en-IN" sz="1000" b="1" i="1">
                            <a:latin typeface="Cambria Math" panose="02040503050406030204" pitchFamily="18" charset="0"/>
                          </a:rPr>
                          <m:t>𝜮</m:t>
                        </m:r>
                        <m:r>
                          <a:rPr lang="en-IN" sz="1000" b="1" i="1">
                            <a:latin typeface="Cambria Math" panose="02040503050406030204" pitchFamily="18" charset="0"/>
                          </a:rPr>
                          <m:t>𝒇</m:t>
                        </m:r>
                      </m:den>
                    </m:f>
                  </m:oMath>
                </m:oMathPara>
              </a14:m>
              <a:endParaRPr lang="en-IN" sz="10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C71EC4-40C8-4D56-B97A-42551C34BADC}"/>
                </a:ext>
              </a:extLst>
            </xdr:cNvPr>
            <xdr:cNvSpPr txBox="1"/>
          </xdr:nvSpPr>
          <xdr:spPr>
            <a:xfrm>
              <a:off x="4513729" y="5393615"/>
              <a:ext cx="528413" cy="3245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000" b="1" i="0">
                  <a:latin typeface="Cambria Math" panose="02040503050406030204" pitchFamily="18" charset="0"/>
                </a:rPr>
                <a:t>𝒙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IN" sz="1000" b="1" i="0">
                  <a:latin typeface="Cambria Math" panose="02040503050406030204" pitchFamily="18" charset="0"/>
                </a:rPr>
                <a:t>=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(∑128▒</a:t>
              </a:r>
              <a:r>
                <a:rPr lang="en-IN" sz="1000" b="1" i="0">
                  <a:latin typeface="Cambria Math" panose="02040503050406030204" pitchFamily="18" charset="0"/>
                </a:rPr>
                <a:t>𝒇𝒙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IN" sz="1000" b="1" i="0">
                  <a:latin typeface="Cambria Math" panose="02040503050406030204" pitchFamily="18" charset="0"/>
                </a:rPr>
                <a:t>𝜮𝒇</a:t>
              </a:r>
              <a:endParaRPr lang="en-IN" sz="1000" b="1"/>
            </a:p>
          </xdr:txBody>
        </xdr:sp>
      </mc:Fallback>
    </mc:AlternateContent>
    <xdr:clientData/>
  </xdr:oneCellAnchor>
  <xdr:oneCellAnchor>
    <xdr:from>
      <xdr:col>9</xdr:col>
      <xdr:colOff>91440</xdr:colOff>
      <xdr:row>28</xdr:row>
      <xdr:rowOff>83820</xdr:rowOff>
    </xdr:from>
    <xdr:ext cx="1437958" cy="401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348ADE-3B19-00DB-6C18-BC04D49F9FC2}"/>
                </a:ext>
              </a:extLst>
            </xdr:cNvPr>
            <xdr:cNvSpPr txBox="1"/>
          </xdr:nvSpPr>
          <xdr:spPr>
            <a:xfrm>
              <a:off x="7360920" y="5356860"/>
              <a:ext cx="1437958" cy="40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000" b="1" i="1">
                        <a:latin typeface="Cambria Math" panose="02040503050406030204" pitchFamily="18" charset="0"/>
                      </a:rPr>
                      <m:t>𝑴</m:t>
                    </m:r>
                    <m:r>
                      <a:rPr lang="en-IN" sz="1000" b="1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000" b="1" i="1">
                        <a:latin typeface="Cambria Math" panose="02040503050406030204" pitchFamily="18" charset="0"/>
                      </a:rPr>
                      <m:t>𝑳</m:t>
                    </m:r>
                    <m:r>
                      <a:rPr lang="en-IN" sz="1000" b="1" i="0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IN" sz="10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n-IN" sz="10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IN" sz="1000" b="1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IN" sz="1000" b="1" i="1"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num>
                                  <m:den>
                                    <m:r>
                                      <a:rPr lang="en-IN" sz="1000" b="1" i="0"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den>
                                </m:f>
                              </m:e>
                            </m:d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𝑪𝒇</m:t>
                            </m:r>
                          </m:num>
                          <m:den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den>
                        </m:f>
                      </m:e>
                    </m:d>
                    <m:r>
                      <a:rPr lang="en-IN" sz="1000" b="1" i="0">
                        <a:latin typeface="Cambria Math" panose="02040503050406030204" pitchFamily="18" charset="0"/>
                      </a:rPr>
                      <m:t>×</m:t>
                    </m:r>
                    <m:r>
                      <a:rPr lang="en-IN" sz="10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en-IN" sz="10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348ADE-3B19-00DB-6C18-BC04D49F9FC2}"/>
                </a:ext>
              </a:extLst>
            </xdr:cNvPr>
            <xdr:cNvSpPr txBox="1"/>
          </xdr:nvSpPr>
          <xdr:spPr>
            <a:xfrm>
              <a:off x="7360920" y="5356860"/>
              <a:ext cx="1437958" cy="401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000" b="1" i="0">
                  <a:latin typeface="Cambria Math" panose="02040503050406030204" pitchFamily="18" charset="0"/>
                </a:rPr>
                <a:t>𝑴=𝑳+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(((</a:t>
              </a:r>
              <a:r>
                <a:rPr lang="en-IN" sz="1000" b="1" i="0">
                  <a:latin typeface="Cambria Math" panose="02040503050406030204" pitchFamily="18" charset="0"/>
                </a:rPr>
                <a:t>𝒏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n-IN" sz="1000" b="1" i="0">
                  <a:latin typeface="Cambria Math" panose="02040503050406030204" pitchFamily="18" charset="0"/>
                </a:rPr>
                <a:t>𝟐)−𝑪𝒇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IN" sz="1000" b="1" i="0">
                  <a:latin typeface="Cambria Math" panose="02040503050406030204" pitchFamily="18" charset="0"/>
                </a:rPr>
                <a:t>𝒇)×𝑪</a:t>
              </a:r>
              <a:endParaRPr lang="en-IN" sz="1000" b="1"/>
            </a:p>
          </xdr:txBody>
        </xdr:sp>
      </mc:Fallback>
    </mc:AlternateContent>
    <xdr:clientData/>
  </xdr:oneCellAnchor>
  <xdr:oneCellAnchor>
    <xdr:from>
      <xdr:col>13</xdr:col>
      <xdr:colOff>83820</xdr:colOff>
      <xdr:row>31</xdr:row>
      <xdr:rowOff>121920</xdr:rowOff>
    </xdr:from>
    <xdr:ext cx="1474378" cy="319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8668D7A-628A-7176-5B8D-25CBFDD78102}"/>
                </a:ext>
              </a:extLst>
            </xdr:cNvPr>
            <xdr:cNvSpPr txBox="1"/>
          </xdr:nvSpPr>
          <xdr:spPr>
            <a:xfrm>
              <a:off x="10416540" y="5974080"/>
              <a:ext cx="1474378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0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IN" sz="1000" b="1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IN" sz="1000" b="1" i="1">
                        <a:latin typeface="Cambria Math" panose="02040503050406030204" pitchFamily="18" charset="0"/>
                      </a:rPr>
                      <m:t>𝒍</m:t>
                    </m:r>
                    <m:r>
                      <a:rPr lang="en-IN" sz="1000" b="1" i="0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IN" sz="10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b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r>
                          <a:rPr lang="en-IN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b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num>
                      <m:den>
                        <m:r>
                          <a:rPr lang="en-IN" sz="1000" b="1" i="0">
                            <a:latin typeface="Cambria Math" panose="02040503050406030204" pitchFamily="18" charset="0"/>
                          </a:rPr>
                          <m:t>𝟐</m:t>
                        </m:r>
                        <m:sSub>
                          <m:sSub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b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r>
                          <a:rPr lang="en-IN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b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IN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IN" sz="10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0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  <m:sub>
                            <m:r>
                              <a:rPr lang="en-IN" sz="1000" b="1" i="0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den>
                    </m:f>
                    <m:r>
                      <a:rPr lang="en-IN" sz="1000" b="1" i="0">
                        <a:latin typeface="Cambria Math" panose="02040503050406030204" pitchFamily="18" charset="0"/>
                      </a:rPr>
                      <m:t>×</m:t>
                    </m:r>
                    <m:r>
                      <a:rPr lang="en-IN" sz="10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en-IN" sz="10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8668D7A-628A-7176-5B8D-25CBFDD78102}"/>
                </a:ext>
              </a:extLst>
            </xdr:cNvPr>
            <xdr:cNvSpPr txBox="1"/>
          </xdr:nvSpPr>
          <xdr:spPr>
            <a:xfrm>
              <a:off x="10416540" y="5974080"/>
              <a:ext cx="1474378" cy="31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000" b="1" i="0">
                  <a:latin typeface="Cambria Math" panose="02040503050406030204" pitchFamily="18" charset="0"/>
                </a:rPr>
                <a:t>𝒛=𝒍+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IN" sz="1000" b="1" i="0">
                  <a:latin typeface="Cambria Math" panose="02040503050406030204" pitchFamily="18" charset="0"/>
                </a:rPr>
                <a:t>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1000" b="1" i="0">
                  <a:latin typeface="Cambria Math" panose="02040503050406030204" pitchFamily="18" charset="0"/>
                </a:rPr>
                <a:t>𝟏−𝒇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1000" b="1" i="0">
                  <a:latin typeface="Cambria Math" panose="02040503050406030204" pitchFamily="18" charset="0"/>
                </a:rPr>
                <a:t>𝟎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en-IN" sz="1000" b="1" i="0">
                  <a:latin typeface="Cambria Math" panose="02040503050406030204" pitchFamily="18" charset="0"/>
                </a:rPr>
                <a:t>𝟐𝒇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1000" b="1" i="0">
                  <a:latin typeface="Cambria Math" panose="02040503050406030204" pitchFamily="18" charset="0"/>
                </a:rPr>
                <a:t>𝟏−𝒇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1000" b="1" i="0">
                  <a:latin typeface="Cambria Math" panose="02040503050406030204" pitchFamily="18" charset="0"/>
                </a:rPr>
                <a:t>𝟎−𝒇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IN" sz="1000" b="1" i="0">
                  <a:latin typeface="Cambria Math" panose="02040503050406030204" pitchFamily="18" charset="0"/>
                </a:rPr>
                <a:t>𝟐 </a:t>
              </a:r>
              <a:r>
                <a:rPr lang="en-IN" sz="10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IN" sz="1000" b="1" i="0">
                  <a:latin typeface="Cambria Math" panose="02040503050406030204" pitchFamily="18" charset="0"/>
                </a:rPr>
                <a:t>×𝑪</a:t>
              </a:r>
              <a:endParaRPr lang="en-IN" sz="10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5"/>
  <sheetViews>
    <sheetView tabSelected="1" zoomScaleNormal="100" workbookViewId="0">
      <selection activeCell="O12" sqref="O12"/>
    </sheetView>
  </sheetViews>
  <sheetFormatPr defaultColWidth="11.77734375" defaultRowHeight="14.4" x14ac:dyDescent="0.3"/>
  <cols>
    <col min="1" max="1" width="9.33203125" style="1" customWidth="1"/>
    <col min="2" max="16384" width="11.77734375" style="1"/>
  </cols>
  <sheetData>
    <row r="1" spans="2:17" ht="15" thickBot="1" x14ac:dyDescent="0.35"/>
    <row r="2" spans="2:17" x14ac:dyDescent="0.3">
      <c r="B2" s="2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0"/>
    </row>
    <row r="3" spans="2:17" ht="15" thickBot="1" x14ac:dyDescent="0.35">
      <c r="B3" s="15"/>
      <c r="Q3" s="12"/>
    </row>
    <row r="4" spans="2:17" ht="15" thickBot="1" x14ac:dyDescent="0.35">
      <c r="B4" s="15"/>
      <c r="C4" s="6" t="s">
        <v>0</v>
      </c>
      <c r="E4" s="4" t="s">
        <v>1</v>
      </c>
      <c r="F4" s="5">
        <f>COUNT(C5:C64)</f>
        <v>60</v>
      </c>
      <c r="Q4" s="12"/>
    </row>
    <row r="5" spans="2:17" ht="15" thickBot="1" x14ac:dyDescent="0.35">
      <c r="B5" s="15"/>
      <c r="C5" s="10">
        <v>16</v>
      </c>
      <c r="E5" s="6" t="s">
        <v>2</v>
      </c>
      <c r="F5" s="7">
        <f>MAX(C5:C64)</f>
        <v>97</v>
      </c>
      <c r="Q5" s="12"/>
    </row>
    <row r="6" spans="2:17" ht="15" thickBot="1" x14ac:dyDescent="0.35">
      <c r="B6" s="15"/>
      <c r="C6" s="11">
        <v>13</v>
      </c>
      <c r="E6" s="8" t="s">
        <v>3</v>
      </c>
      <c r="F6" s="9">
        <f>MIN(C5:C64)</f>
        <v>4</v>
      </c>
      <c r="Q6" s="12"/>
    </row>
    <row r="7" spans="2:17" ht="15" thickBot="1" x14ac:dyDescent="0.35">
      <c r="B7" s="15"/>
      <c r="C7" s="11">
        <v>5</v>
      </c>
      <c r="H7" s="18" t="s">
        <v>5</v>
      </c>
      <c r="I7" s="19" t="s">
        <v>18</v>
      </c>
      <c r="J7" s="20" t="s">
        <v>19</v>
      </c>
      <c r="L7" s="4" t="s">
        <v>4</v>
      </c>
      <c r="M7" s="4" t="s">
        <v>29</v>
      </c>
      <c r="N7" s="4" t="s">
        <v>30</v>
      </c>
      <c r="O7" s="4" t="s">
        <v>21</v>
      </c>
      <c r="P7" s="27" t="s">
        <v>22</v>
      </c>
      <c r="Q7" s="12"/>
    </row>
    <row r="8" spans="2:17" ht="15" thickBot="1" x14ac:dyDescent="0.35">
      <c r="B8" s="15"/>
      <c r="C8" s="11">
        <v>80</v>
      </c>
      <c r="E8" s="6" t="s">
        <v>20</v>
      </c>
      <c r="F8" s="7" t="s">
        <v>16</v>
      </c>
      <c r="H8" s="15">
        <v>10</v>
      </c>
      <c r="I8" s="11">
        <v>4</v>
      </c>
      <c r="J8" s="16">
        <v>6.6666666666666666E-2</v>
      </c>
      <c r="L8" s="49" t="s">
        <v>6</v>
      </c>
      <c r="M8" s="56">
        <v>4</v>
      </c>
      <c r="N8" s="50">
        <f>SUM(M8)</f>
        <v>4</v>
      </c>
      <c r="O8" s="35">
        <v>5</v>
      </c>
      <c r="P8" s="10">
        <f t="shared" ref="P8:P17" si="0">SUM(M8*O8)</f>
        <v>20</v>
      </c>
      <c r="Q8" s="12"/>
    </row>
    <row r="9" spans="2:17" x14ac:dyDescent="0.3">
      <c r="B9" s="15"/>
      <c r="C9" s="11">
        <v>86</v>
      </c>
      <c r="E9" s="11" t="s">
        <v>6</v>
      </c>
      <c r="F9" s="12">
        <v>10</v>
      </c>
      <c r="H9" s="15">
        <v>20</v>
      </c>
      <c r="I9" s="11">
        <v>7</v>
      </c>
      <c r="J9" s="16">
        <v>0.18333333333333332</v>
      </c>
      <c r="L9" s="51" t="s">
        <v>10</v>
      </c>
      <c r="M9" s="57">
        <v>7</v>
      </c>
      <c r="N9" s="52">
        <f t="shared" ref="N9:N17" si="1">SUM(N8+M9)</f>
        <v>11</v>
      </c>
      <c r="O9" s="48">
        <v>15</v>
      </c>
      <c r="P9" s="11">
        <f t="shared" si="0"/>
        <v>105</v>
      </c>
      <c r="Q9" s="12"/>
    </row>
    <row r="10" spans="2:17" x14ac:dyDescent="0.3">
      <c r="B10" s="15"/>
      <c r="C10" s="11">
        <v>7</v>
      </c>
      <c r="E10" s="13" t="s">
        <v>10</v>
      </c>
      <c r="F10" s="12">
        <v>20</v>
      </c>
      <c r="H10" s="15">
        <v>30</v>
      </c>
      <c r="I10" s="11">
        <v>6</v>
      </c>
      <c r="J10" s="16">
        <v>0.28333333333333333</v>
      </c>
      <c r="L10" s="53" t="s">
        <v>7</v>
      </c>
      <c r="M10" s="57">
        <v>6</v>
      </c>
      <c r="N10" s="52">
        <f t="shared" si="1"/>
        <v>17</v>
      </c>
      <c r="O10" s="48">
        <v>25</v>
      </c>
      <c r="P10" s="11">
        <f t="shared" si="0"/>
        <v>150</v>
      </c>
      <c r="Q10" s="12"/>
    </row>
    <row r="11" spans="2:17" x14ac:dyDescent="0.3">
      <c r="B11" s="15"/>
      <c r="C11" s="11">
        <v>51</v>
      </c>
      <c r="E11" s="11" t="s">
        <v>7</v>
      </c>
      <c r="F11" s="12">
        <v>30</v>
      </c>
      <c r="H11" s="15">
        <v>40</v>
      </c>
      <c r="I11" s="11">
        <v>9</v>
      </c>
      <c r="J11" s="16">
        <v>0.43333333333333335</v>
      </c>
      <c r="L11" s="53" t="s">
        <v>8</v>
      </c>
      <c r="M11" s="57">
        <v>9</v>
      </c>
      <c r="N11" s="52">
        <f t="shared" si="1"/>
        <v>26</v>
      </c>
      <c r="O11" s="48">
        <v>35</v>
      </c>
      <c r="P11" s="11">
        <f t="shared" si="0"/>
        <v>315</v>
      </c>
      <c r="Q11" s="12"/>
    </row>
    <row r="12" spans="2:17" x14ac:dyDescent="0.3">
      <c r="B12" s="15"/>
      <c r="C12" s="11">
        <v>48</v>
      </c>
      <c r="E12" s="11" t="s">
        <v>8</v>
      </c>
      <c r="F12" s="12">
        <v>40</v>
      </c>
      <c r="H12" s="15">
        <v>50</v>
      </c>
      <c r="I12" s="11">
        <v>5</v>
      </c>
      <c r="J12" s="16">
        <v>0.51666666666666672</v>
      </c>
      <c r="L12" s="53" t="s">
        <v>9</v>
      </c>
      <c r="M12" s="57">
        <v>5</v>
      </c>
      <c r="N12" s="52">
        <f t="shared" si="1"/>
        <v>31</v>
      </c>
      <c r="O12" s="48">
        <v>45</v>
      </c>
      <c r="P12" s="11">
        <f t="shared" si="0"/>
        <v>225</v>
      </c>
      <c r="Q12" s="12"/>
    </row>
    <row r="13" spans="2:17" x14ac:dyDescent="0.3">
      <c r="B13" s="15"/>
      <c r="C13" s="11">
        <v>24</v>
      </c>
      <c r="E13" s="11" t="s">
        <v>9</v>
      </c>
      <c r="F13" s="12">
        <v>50</v>
      </c>
      <c r="H13" s="15">
        <v>60</v>
      </c>
      <c r="I13" s="11">
        <v>8</v>
      </c>
      <c r="J13" s="16">
        <v>0.65</v>
      </c>
      <c r="L13" s="53" t="s">
        <v>11</v>
      </c>
      <c r="M13" s="57">
        <v>8</v>
      </c>
      <c r="N13" s="52">
        <f t="shared" si="1"/>
        <v>39</v>
      </c>
      <c r="O13" s="48">
        <v>55</v>
      </c>
      <c r="P13" s="11">
        <f t="shared" si="0"/>
        <v>440</v>
      </c>
      <c r="Q13" s="12"/>
    </row>
    <row r="14" spans="2:17" x14ac:dyDescent="0.3">
      <c r="B14" s="15"/>
      <c r="C14" s="11">
        <v>56</v>
      </c>
      <c r="E14" s="11" t="s">
        <v>11</v>
      </c>
      <c r="F14" s="12">
        <v>60</v>
      </c>
      <c r="H14" s="15">
        <v>70</v>
      </c>
      <c r="I14" s="11">
        <v>6</v>
      </c>
      <c r="J14" s="16">
        <v>0.75</v>
      </c>
      <c r="L14" s="53" t="s">
        <v>12</v>
      </c>
      <c r="M14" s="57">
        <v>6</v>
      </c>
      <c r="N14" s="52">
        <f t="shared" si="1"/>
        <v>45</v>
      </c>
      <c r="O14" s="48">
        <v>65</v>
      </c>
      <c r="P14" s="11">
        <f t="shared" si="0"/>
        <v>390</v>
      </c>
      <c r="Q14" s="12"/>
    </row>
    <row r="15" spans="2:17" x14ac:dyDescent="0.3">
      <c r="B15" s="15"/>
      <c r="C15" s="11">
        <v>70</v>
      </c>
      <c r="E15" s="11" t="s">
        <v>12</v>
      </c>
      <c r="F15" s="12">
        <v>70</v>
      </c>
      <c r="H15" s="15">
        <v>80</v>
      </c>
      <c r="I15" s="11">
        <v>8</v>
      </c>
      <c r="J15" s="16">
        <v>0.8833333333333333</v>
      </c>
      <c r="L15" s="53" t="s">
        <v>13</v>
      </c>
      <c r="M15" s="57">
        <v>8</v>
      </c>
      <c r="N15" s="52">
        <f t="shared" si="1"/>
        <v>53</v>
      </c>
      <c r="O15" s="48">
        <v>75</v>
      </c>
      <c r="P15" s="11">
        <f t="shared" si="0"/>
        <v>600</v>
      </c>
      <c r="Q15" s="12"/>
    </row>
    <row r="16" spans="2:17" x14ac:dyDescent="0.3">
      <c r="B16" s="15"/>
      <c r="C16" s="11">
        <v>19</v>
      </c>
      <c r="E16" s="11" t="s">
        <v>13</v>
      </c>
      <c r="F16" s="12">
        <v>80</v>
      </c>
      <c r="H16" s="15">
        <v>90</v>
      </c>
      <c r="I16" s="11">
        <v>4</v>
      </c>
      <c r="J16" s="16">
        <v>0.95</v>
      </c>
      <c r="L16" s="53" t="s">
        <v>14</v>
      </c>
      <c r="M16" s="57">
        <v>4</v>
      </c>
      <c r="N16" s="52">
        <f t="shared" si="1"/>
        <v>57</v>
      </c>
      <c r="O16" s="48">
        <v>85</v>
      </c>
      <c r="P16" s="11">
        <f t="shared" si="0"/>
        <v>340</v>
      </c>
      <c r="Q16" s="12"/>
    </row>
    <row r="17" spans="2:17" ht="15" thickBot="1" x14ac:dyDescent="0.35">
      <c r="B17" s="15"/>
      <c r="C17" s="11">
        <v>61</v>
      </c>
      <c r="E17" s="11" t="s">
        <v>14</v>
      </c>
      <c r="F17" s="12">
        <v>90</v>
      </c>
      <c r="H17" s="15">
        <v>100</v>
      </c>
      <c r="I17" s="11">
        <v>3</v>
      </c>
      <c r="J17" s="16">
        <v>1</v>
      </c>
      <c r="L17" s="54" t="s">
        <v>15</v>
      </c>
      <c r="M17" s="58">
        <v>3</v>
      </c>
      <c r="N17" s="55">
        <f t="shared" si="1"/>
        <v>60</v>
      </c>
      <c r="O17" s="36">
        <v>95</v>
      </c>
      <c r="P17" s="2">
        <f t="shared" si="0"/>
        <v>285</v>
      </c>
      <c r="Q17" s="12"/>
    </row>
    <row r="18" spans="2:17" ht="15" thickBot="1" x14ac:dyDescent="0.35">
      <c r="B18" s="15"/>
      <c r="C18" s="11">
        <v>17</v>
      </c>
      <c r="E18" s="2" t="s">
        <v>15</v>
      </c>
      <c r="F18" s="14">
        <v>100</v>
      </c>
      <c r="H18" s="3" t="s">
        <v>17</v>
      </c>
      <c r="I18" s="2">
        <v>0</v>
      </c>
      <c r="J18" s="17">
        <v>1</v>
      </c>
      <c r="L18" s="26" t="s">
        <v>25</v>
      </c>
      <c r="M18" s="8">
        <f>SUM(M8:M17)</f>
        <v>60</v>
      </c>
      <c r="N18" s="42" t="s">
        <v>24</v>
      </c>
      <c r="O18" s="45"/>
      <c r="P18" s="6">
        <f>SUM(P8:P17)</f>
        <v>2870</v>
      </c>
      <c r="Q18" s="12"/>
    </row>
    <row r="19" spans="2:17" x14ac:dyDescent="0.3">
      <c r="B19" s="15"/>
      <c r="C19" s="11">
        <v>16</v>
      </c>
      <c r="Q19" s="12"/>
    </row>
    <row r="20" spans="2:17" ht="15" thickBot="1" x14ac:dyDescent="0.35">
      <c r="B20" s="15"/>
      <c r="C20" s="11">
        <v>36</v>
      </c>
      <c r="Q20" s="12"/>
    </row>
    <row r="21" spans="2:17" ht="15" thickBot="1" x14ac:dyDescent="0.35">
      <c r="B21" s="15"/>
      <c r="C21" s="11">
        <v>34</v>
      </c>
      <c r="E21" s="21"/>
      <c r="F21" s="35"/>
      <c r="G21" s="35"/>
      <c r="H21" s="30"/>
      <c r="I21" s="21"/>
      <c r="J21" s="35"/>
      <c r="K21" s="35"/>
      <c r="L21" s="30"/>
      <c r="M21" s="21"/>
      <c r="N21" s="35"/>
      <c r="O21" s="35"/>
      <c r="P21" s="30"/>
      <c r="Q21" s="12"/>
    </row>
    <row r="22" spans="2:17" ht="15" thickBot="1" x14ac:dyDescent="0.35">
      <c r="B22" s="15"/>
      <c r="C22" s="11">
        <v>42</v>
      </c>
      <c r="E22" s="15"/>
      <c r="F22" s="44" t="s">
        <v>44</v>
      </c>
      <c r="G22" s="45"/>
      <c r="H22" s="12"/>
      <c r="I22" s="15"/>
      <c r="J22" s="44" t="s">
        <v>33</v>
      </c>
      <c r="K22" s="45"/>
      <c r="L22" s="12"/>
      <c r="M22" s="15"/>
      <c r="N22" s="44" t="s">
        <v>45</v>
      </c>
      <c r="O22" s="45"/>
      <c r="P22" s="12"/>
      <c r="Q22" s="12"/>
    </row>
    <row r="23" spans="2:17" ht="15" thickBot="1" x14ac:dyDescent="0.35">
      <c r="B23" s="15"/>
      <c r="C23" s="11">
        <v>34</v>
      </c>
      <c r="E23" s="15"/>
      <c r="H23" s="12"/>
      <c r="I23" s="15"/>
      <c r="L23" s="12"/>
      <c r="M23" s="15"/>
      <c r="P23" s="12"/>
      <c r="Q23" s="12"/>
    </row>
    <row r="24" spans="2:17" ht="15" thickBot="1" x14ac:dyDescent="0.35">
      <c r="B24" s="15"/>
      <c r="C24" s="11">
        <v>35</v>
      </c>
      <c r="E24" s="15"/>
      <c r="F24" s="4" t="s">
        <v>23</v>
      </c>
      <c r="G24" s="30">
        <f>SUM(M8:M17)</f>
        <v>60</v>
      </c>
      <c r="H24" s="12"/>
      <c r="I24" s="15"/>
      <c r="J24" s="24" t="s">
        <v>31</v>
      </c>
      <c r="K24" s="6" t="s">
        <v>32</v>
      </c>
      <c r="L24" s="12"/>
      <c r="M24" s="15"/>
      <c r="N24" s="24" t="s">
        <v>34</v>
      </c>
      <c r="O24" s="32" t="s">
        <v>8</v>
      </c>
      <c r="P24" s="12"/>
      <c r="Q24" s="12"/>
    </row>
    <row r="25" spans="2:17" ht="15" thickBot="1" x14ac:dyDescent="0.35">
      <c r="B25" s="15"/>
      <c r="C25" s="11">
        <v>72</v>
      </c>
      <c r="E25" s="15"/>
      <c r="F25" s="22" t="s">
        <v>24</v>
      </c>
      <c r="G25" s="31">
        <f>SUM(P18)</f>
        <v>2870</v>
      </c>
      <c r="H25" s="12"/>
      <c r="I25" s="15"/>
      <c r="J25" s="26" t="s">
        <v>31</v>
      </c>
      <c r="K25" s="8">
        <f>SUM(G24/2)</f>
        <v>30</v>
      </c>
      <c r="L25" s="12"/>
      <c r="M25" s="15"/>
      <c r="N25" s="25" t="s">
        <v>36</v>
      </c>
      <c r="O25" s="11">
        <v>30</v>
      </c>
      <c r="P25" s="11"/>
      <c r="Q25" s="12"/>
    </row>
    <row r="26" spans="2:17" ht="15" thickBot="1" x14ac:dyDescent="0.35">
      <c r="B26" s="15"/>
      <c r="C26" s="11">
        <v>55</v>
      </c>
      <c r="E26" s="15"/>
      <c r="F26" s="23" t="s">
        <v>25</v>
      </c>
      <c r="G26" s="14">
        <f>SUM(M18)</f>
        <v>60</v>
      </c>
      <c r="H26" s="12"/>
      <c r="I26" s="15"/>
      <c r="J26" s="24" t="s">
        <v>31</v>
      </c>
      <c r="K26" s="28" t="s">
        <v>9</v>
      </c>
      <c r="L26" s="12"/>
      <c r="M26" s="15"/>
      <c r="N26" s="24" t="s">
        <v>41</v>
      </c>
      <c r="O26" s="32">
        <v>9</v>
      </c>
      <c r="P26" s="12"/>
      <c r="Q26" s="12"/>
    </row>
    <row r="27" spans="2:17" ht="15" thickBot="1" x14ac:dyDescent="0.35">
      <c r="B27" s="15"/>
      <c r="C27" s="11">
        <v>75</v>
      </c>
      <c r="E27" s="15"/>
      <c r="H27" s="12"/>
      <c r="I27" s="15"/>
      <c r="J27" s="33"/>
      <c r="K27" s="34"/>
      <c r="L27" s="12"/>
      <c r="M27" s="15"/>
      <c r="N27" s="25" t="s">
        <v>42</v>
      </c>
      <c r="O27" s="11">
        <v>6</v>
      </c>
      <c r="P27" s="12"/>
      <c r="Q27" s="12"/>
    </row>
    <row r="28" spans="2:17" ht="15" thickBot="1" x14ac:dyDescent="0.35">
      <c r="B28" s="15"/>
      <c r="C28" s="11">
        <v>31</v>
      </c>
      <c r="E28" s="15"/>
      <c r="F28" s="44" t="s">
        <v>26</v>
      </c>
      <c r="G28" s="45"/>
      <c r="H28" s="12"/>
      <c r="I28" s="15"/>
      <c r="J28" s="44" t="s">
        <v>26</v>
      </c>
      <c r="K28" s="45"/>
      <c r="L28" s="12"/>
      <c r="M28" s="15"/>
      <c r="N28" s="24" t="s">
        <v>43</v>
      </c>
      <c r="O28" s="32">
        <v>5</v>
      </c>
      <c r="P28" s="12"/>
      <c r="Q28" s="12"/>
    </row>
    <row r="29" spans="2:17" ht="15" thickBot="1" x14ac:dyDescent="0.35">
      <c r="B29" s="15"/>
      <c r="C29" s="11">
        <v>52</v>
      </c>
      <c r="E29" s="15"/>
      <c r="F29" s="38"/>
      <c r="G29" s="39"/>
      <c r="H29" s="12"/>
      <c r="I29" s="15"/>
      <c r="J29" s="38"/>
      <c r="K29" s="39"/>
      <c r="L29" s="12"/>
      <c r="M29" s="15"/>
      <c r="N29" s="26" t="s">
        <v>37</v>
      </c>
      <c r="O29" s="2">
        <v>10</v>
      </c>
      <c r="P29" s="12"/>
      <c r="Q29" s="12"/>
    </row>
    <row r="30" spans="2:17" ht="15" thickBot="1" x14ac:dyDescent="0.35">
      <c r="B30" s="15"/>
      <c r="C30" s="11">
        <v>28</v>
      </c>
      <c r="E30" s="15"/>
      <c r="F30" s="40"/>
      <c r="G30" s="41"/>
      <c r="H30" s="12"/>
      <c r="I30" s="15"/>
      <c r="J30" s="40"/>
      <c r="K30" s="41"/>
      <c r="L30" s="12"/>
      <c r="M30" s="15"/>
      <c r="P30" s="12"/>
      <c r="Q30" s="12"/>
    </row>
    <row r="31" spans="2:17" ht="15" thickBot="1" x14ac:dyDescent="0.35">
      <c r="B31" s="15"/>
      <c r="C31" s="11">
        <v>72</v>
      </c>
      <c r="E31" s="15"/>
      <c r="F31" s="42"/>
      <c r="G31" s="43"/>
      <c r="H31" s="12"/>
      <c r="I31" s="15"/>
      <c r="J31" s="42"/>
      <c r="K31" s="43"/>
      <c r="L31" s="12"/>
      <c r="M31" s="15"/>
      <c r="N31" s="38" t="s">
        <v>26</v>
      </c>
      <c r="O31" s="39"/>
      <c r="P31" s="12"/>
      <c r="Q31" s="12"/>
    </row>
    <row r="32" spans="2:17" ht="15" thickBot="1" x14ac:dyDescent="0.35">
      <c r="B32" s="15"/>
      <c r="C32" s="11">
        <v>97</v>
      </c>
      <c r="E32" s="15"/>
      <c r="H32" s="12"/>
      <c r="I32" s="15"/>
      <c r="L32" s="12"/>
      <c r="M32" s="15"/>
      <c r="N32" s="38"/>
      <c r="O32" s="39"/>
      <c r="P32" s="12"/>
      <c r="Q32" s="12"/>
    </row>
    <row r="33" spans="2:17" ht="15" thickBot="1" x14ac:dyDescent="0.35">
      <c r="B33" s="15"/>
      <c r="C33" s="11">
        <v>74</v>
      </c>
      <c r="E33" s="15"/>
      <c r="F33" s="44" t="s">
        <v>27</v>
      </c>
      <c r="G33" s="45"/>
      <c r="H33" s="12"/>
      <c r="I33" s="15"/>
      <c r="J33" s="24" t="s">
        <v>36</v>
      </c>
      <c r="K33" s="6">
        <v>40</v>
      </c>
      <c r="L33" s="12"/>
      <c r="M33" s="15"/>
      <c r="N33" s="40"/>
      <c r="O33" s="41"/>
      <c r="P33" s="12"/>
      <c r="Q33" s="12"/>
    </row>
    <row r="34" spans="2:17" ht="15" thickBot="1" x14ac:dyDescent="0.35">
      <c r="B34" s="15"/>
      <c r="C34" s="11">
        <v>45</v>
      </c>
      <c r="E34" s="15"/>
      <c r="F34" s="44" t="s">
        <v>28</v>
      </c>
      <c r="G34" s="45"/>
      <c r="H34" s="12"/>
      <c r="I34" s="15"/>
      <c r="J34" s="25" t="s">
        <v>38</v>
      </c>
      <c r="K34" s="29">
        <f>SUM(G24/2)</f>
        <v>30</v>
      </c>
      <c r="L34" s="12"/>
      <c r="M34" s="15"/>
      <c r="N34" s="42"/>
      <c r="O34" s="43"/>
      <c r="P34" s="12"/>
      <c r="Q34" s="12"/>
    </row>
    <row r="35" spans="2:17" ht="15" thickBot="1" x14ac:dyDescent="0.35">
      <c r="B35" s="15"/>
      <c r="C35" s="11">
        <v>62</v>
      </c>
      <c r="E35" s="15"/>
      <c r="F35" s="44" t="s">
        <v>46</v>
      </c>
      <c r="G35" s="45"/>
      <c r="H35" s="12"/>
      <c r="I35" s="15"/>
      <c r="J35" s="24" t="s">
        <v>30</v>
      </c>
      <c r="K35" s="6">
        <v>26</v>
      </c>
      <c r="L35" s="12"/>
      <c r="M35" s="15"/>
      <c r="P35" s="12"/>
      <c r="Q35" s="12"/>
    </row>
    <row r="36" spans="2:17" ht="15" thickBot="1" x14ac:dyDescent="0.35">
      <c r="B36" s="15"/>
      <c r="C36" s="11">
        <v>68</v>
      </c>
      <c r="E36" s="15"/>
      <c r="F36" s="46">
        <f>SUM(G25/G26)</f>
        <v>47.833333333333336</v>
      </c>
      <c r="G36" s="47"/>
      <c r="H36" s="12"/>
      <c r="I36" s="15"/>
      <c r="J36" s="25" t="s">
        <v>29</v>
      </c>
      <c r="K36" s="29">
        <v>5</v>
      </c>
      <c r="L36" s="12"/>
      <c r="M36" s="15"/>
      <c r="N36" s="38" t="s">
        <v>27</v>
      </c>
      <c r="O36" s="39"/>
      <c r="P36" s="37"/>
      <c r="Q36" s="12"/>
    </row>
    <row r="37" spans="2:17" ht="15" thickBot="1" x14ac:dyDescent="0.35">
      <c r="B37" s="15"/>
      <c r="C37" s="11">
        <v>86</v>
      </c>
      <c r="E37" s="15"/>
      <c r="H37" s="12"/>
      <c r="I37" s="15"/>
      <c r="J37" s="24" t="s">
        <v>37</v>
      </c>
      <c r="K37" s="6">
        <v>10</v>
      </c>
      <c r="L37" s="12"/>
      <c r="M37" s="15"/>
      <c r="N37" s="44" t="s">
        <v>35</v>
      </c>
      <c r="O37" s="45"/>
      <c r="P37" s="12"/>
      <c r="Q37" s="12"/>
    </row>
    <row r="38" spans="2:17" ht="15" thickBot="1" x14ac:dyDescent="0.35">
      <c r="B38" s="15"/>
      <c r="C38" s="11">
        <v>35</v>
      </c>
      <c r="E38" s="15"/>
      <c r="H38" s="12"/>
      <c r="I38" s="15"/>
      <c r="L38" s="12"/>
      <c r="M38" s="15"/>
      <c r="N38" s="40" t="s">
        <v>40</v>
      </c>
      <c r="O38" s="41"/>
      <c r="P38" s="12"/>
      <c r="Q38" s="12"/>
    </row>
    <row r="39" spans="2:17" ht="15" thickBot="1" x14ac:dyDescent="0.35">
      <c r="B39" s="15"/>
      <c r="C39" s="11">
        <v>85</v>
      </c>
      <c r="E39" s="15"/>
      <c r="H39" s="12"/>
      <c r="I39" s="15"/>
      <c r="J39" s="44" t="s">
        <v>27</v>
      </c>
      <c r="K39" s="45"/>
      <c r="L39" s="37"/>
      <c r="M39" s="15"/>
      <c r="N39" s="46">
        <f>O25+((O26-O27)/(2*O26-O27-O28))*O29</f>
        <v>34.285714285714285</v>
      </c>
      <c r="O39" s="47"/>
      <c r="P39" s="12"/>
      <c r="Q39" s="12"/>
    </row>
    <row r="40" spans="2:17" ht="15" thickBot="1" x14ac:dyDescent="0.35">
      <c r="B40" s="15"/>
      <c r="C40" s="11">
        <v>36</v>
      </c>
      <c r="E40" s="15"/>
      <c r="H40" s="12"/>
      <c r="I40" s="15"/>
      <c r="J40" s="44" t="s">
        <v>33</v>
      </c>
      <c r="K40" s="45"/>
      <c r="L40" s="12"/>
      <c r="M40" s="15"/>
      <c r="P40" s="12"/>
      <c r="Q40" s="12"/>
    </row>
    <row r="41" spans="2:17" ht="15" thickBot="1" x14ac:dyDescent="0.35">
      <c r="B41" s="15"/>
      <c r="C41" s="11">
        <v>81</v>
      </c>
      <c r="E41" s="15"/>
      <c r="H41" s="12"/>
      <c r="I41" s="15"/>
      <c r="J41" s="44" t="s">
        <v>39</v>
      </c>
      <c r="K41" s="45"/>
      <c r="L41" s="12"/>
      <c r="M41" s="15"/>
      <c r="P41" s="12"/>
      <c r="Q41" s="12"/>
    </row>
    <row r="42" spans="2:17" ht="15" thickBot="1" x14ac:dyDescent="0.35">
      <c r="B42" s="15"/>
      <c r="C42" s="11">
        <v>75</v>
      </c>
      <c r="E42" s="15"/>
      <c r="H42" s="12"/>
      <c r="I42" s="15"/>
      <c r="J42" s="46">
        <f>40+(((G24/2)-N11)/M12)*10</f>
        <v>48</v>
      </c>
      <c r="K42" s="47"/>
      <c r="L42" s="12"/>
      <c r="M42" s="15"/>
      <c r="P42" s="12"/>
      <c r="Q42" s="12"/>
    </row>
    <row r="43" spans="2:17" ht="15" thickBot="1" x14ac:dyDescent="0.35">
      <c r="B43" s="15"/>
      <c r="C43" s="11">
        <v>55</v>
      </c>
      <c r="E43" s="3"/>
      <c r="F43" s="36"/>
      <c r="G43" s="36"/>
      <c r="H43" s="14"/>
      <c r="I43" s="3"/>
      <c r="J43" s="36"/>
      <c r="K43" s="36"/>
      <c r="L43" s="14"/>
      <c r="M43" s="3"/>
      <c r="N43" s="36"/>
      <c r="O43" s="36"/>
      <c r="P43" s="14"/>
      <c r="Q43" s="12"/>
    </row>
    <row r="44" spans="2:17" x14ac:dyDescent="0.3">
      <c r="B44" s="15"/>
      <c r="C44" s="11">
        <v>26</v>
      </c>
      <c r="Q44" s="12"/>
    </row>
    <row r="45" spans="2:17" x14ac:dyDescent="0.3">
      <c r="B45" s="15"/>
      <c r="C45" s="11">
        <v>95</v>
      </c>
      <c r="Q45" s="12"/>
    </row>
    <row r="46" spans="2:17" x14ac:dyDescent="0.3">
      <c r="B46" s="15"/>
      <c r="C46" s="11">
        <v>31</v>
      </c>
      <c r="Q46" s="12"/>
    </row>
    <row r="47" spans="2:17" x14ac:dyDescent="0.3">
      <c r="B47" s="15"/>
      <c r="C47" s="11">
        <v>7</v>
      </c>
      <c r="Q47" s="12"/>
    </row>
    <row r="48" spans="2:17" x14ac:dyDescent="0.3">
      <c r="B48" s="15"/>
      <c r="C48" s="11">
        <v>78</v>
      </c>
      <c r="Q48" s="12"/>
    </row>
    <row r="49" spans="2:17" x14ac:dyDescent="0.3">
      <c r="B49" s="15"/>
      <c r="C49" s="11">
        <v>92</v>
      </c>
      <c r="Q49" s="12"/>
    </row>
    <row r="50" spans="2:17" x14ac:dyDescent="0.3">
      <c r="B50" s="15"/>
      <c r="C50" s="11">
        <v>62</v>
      </c>
      <c r="Q50" s="12"/>
    </row>
    <row r="51" spans="2:17" x14ac:dyDescent="0.3">
      <c r="B51" s="15"/>
      <c r="C51" s="11">
        <v>52</v>
      </c>
      <c r="Q51" s="12"/>
    </row>
    <row r="52" spans="2:17" x14ac:dyDescent="0.3">
      <c r="B52" s="15"/>
      <c r="C52" s="11">
        <v>56</v>
      </c>
      <c r="Q52" s="12"/>
    </row>
    <row r="53" spans="2:17" x14ac:dyDescent="0.3">
      <c r="B53" s="15"/>
      <c r="C53" s="11">
        <v>15</v>
      </c>
      <c r="Q53" s="12"/>
    </row>
    <row r="54" spans="2:17" x14ac:dyDescent="0.3">
      <c r="B54" s="15"/>
      <c r="C54" s="11">
        <v>63</v>
      </c>
      <c r="Q54" s="12"/>
    </row>
    <row r="55" spans="2:17" x14ac:dyDescent="0.3">
      <c r="B55" s="15"/>
      <c r="C55" s="11">
        <v>25</v>
      </c>
      <c r="Q55" s="12"/>
    </row>
    <row r="56" spans="2:17" x14ac:dyDescent="0.3">
      <c r="B56" s="15"/>
      <c r="C56" s="11">
        <v>36</v>
      </c>
      <c r="Q56" s="12"/>
    </row>
    <row r="57" spans="2:17" x14ac:dyDescent="0.3">
      <c r="B57" s="15"/>
      <c r="C57" s="11">
        <v>54</v>
      </c>
      <c r="Q57" s="12"/>
    </row>
    <row r="58" spans="2:17" x14ac:dyDescent="0.3">
      <c r="B58" s="15"/>
      <c r="C58" s="11">
        <v>44</v>
      </c>
      <c r="Q58" s="12"/>
    </row>
    <row r="59" spans="2:17" x14ac:dyDescent="0.3">
      <c r="B59" s="15"/>
      <c r="C59" s="11">
        <v>47</v>
      </c>
      <c r="Q59" s="12"/>
    </row>
    <row r="60" spans="2:17" x14ac:dyDescent="0.3">
      <c r="B60" s="15"/>
      <c r="C60" s="11">
        <v>27</v>
      </c>
      <c r="Q60" s="12"/>
    </row>
    <row r="61" spans="2:17" x14ac:dyDescent="0.3">
      <c r="B61" s="15"/>
      <c r="C61" s="11">
        <v>72</v>
      </c>
      <c r="Q61" s="12"/>
    </row>
    <row r="62" spans="2:17" x14ac:dyDescent="0.3">
      <c r="B62" s="15"/>
      <c r="C62" s="11">
        <v>17</v>
      </c>
      <c r="Q62" s="12"/>
    </row>
    <row r="63" spans="2:17" x14ac:dyDescent="0.3">
      <c r="B63" s="15"/>
      <c r="C63" s="11">
        <v>4</v>
      </c>
      <c r="Q63" s="12"/>
    </row>
    <row r="64" spans="2:17" ht="15" thickBot="1" x14ac:dyDescent="0.35">
      <c r="B64" s="15"/>
      <c r="C64" s="2">
        <v>30</v>
      </c>
      <c r="Q64" s="12"/>
    </row>
    <row r="65" spans="2:17" ht="15" thickBot="1" x14ac:dyDescent="0.35">
      <c r="B65" s="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14"/>
    </row>
  </sheetData>
  <sortState xmlns:xlrd2="http://schemas.microsoft.com/office/spreadsheetml/2017/richdata2" ref="H8:H17">
    <sortCondition ref="H8"/>
  </sortState>
  <mergeCells count="22">
    <mergeCell ref="J42:K42"/>
    <mergeCell ref="N18:O18"/>
    <mergeCell ref="F22:G22"/>
    <mergeCell ref="J22:K22"/>
    <mergeCell ref="N22:O22"/>
    <mergeCell ref="F28:G28"/>
    <mergeCell ref="F29:G31"/>
    <mergeCell ref="F33:G33"/>
    <mergeCell ref="F34:G34"/>
    <mergeCell ref="F36:G36"/>
    <mergeCell ref="J39:K39"/>
    <mergeCell ref="F35:G35"/>
    <mergeCell ref="N31:O31"/>
    <mergeCell ref="N32:O34"/>
    <mergeCell ref="J28:K28"/>
    <mergeCell ref="J29:K31"/>
    <mergeCell ref="J41:K41"/>
    <mergeCell ref="N38:O38"/>
    <mergeCell ref="N39:O39"/>
    <mergeCell ref="J40:K40"/>
    <mergeCell ref="N36:O36"/>
    <mergeCell ref="N37:O37"/>
  </mergeCells>
  <pageMargins left="0.7" right="0.7" top="0.75" bottom="0.75" header="0.3" footer="0.3"/>
  <ignoredErrors>
    <ignoredError sqref="E10 L9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2023-07-31T17:25:55Z</dcterms:modified>
</cp:coreProperties>
</file>