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Block 3\"/>
    </mc:Choice>
  </mc:AlternateContent>
  <xr:revisionPtr revIDLastSave="0" documentId="13_ncr:1_{AF8B2F48-C690-481F-B47E-B977E27D01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ndard Deviation" sheetId="3" r:id="rId1"/>
    <sheet name="Standard Deviation In Stocks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5" l="1"/>
  <c r="H13" i="5"/>
  <c r="H12" i="5"/>
  <c r="H11" i="5"/>
  <c r="H10" i="5"/>
  <c r="H9" i="5"/>
  <c r="H8" i="5"/>
  <c r="H7" i="5"/>
  <c r="H6" i="5"/>
  <c r="L12" i="5" s="1"/>
  <c r="L11" i="5" l="1"/>
  <c r="M88" i="3"/>
  <c r="I84" i="3"/>
  <c r="J84" i="3" s="1"/>
  <c r="H84" i="3"/>
  <c r="I87" i="3"/>
  <c r="J87" i="3" s="1"/>
  <c r="H87" i="3"/>
  <c r="I86" i="3"/>
  <c r="J86" i="3" s="1"/>
  <c r="H86" i="3"/>
  <c r="I85" i="3"/>
  <c r="J85" i="3" s="1"/>
  <c r="H85" i="3"/>
  <c r="M71" i="3"/>
  <c r="I67" i="3"/>
  <c r="M89" i="3" l="1"/>
  <c r="J93" i="3" s="1"/>
  <c r="M90" i="3"/>
  <c r="J92" i="3"/>
  <c r="H73" i="3"/>
  <c r="I73" i="3"/>
  <c r="J73" i="3" s="1"/>
  <c r="H72" i="3"/>
  <c r="I72" i="3"/>
  <c r="J72" i="3" s="1"/>
  <c r="H71" i="3"/>
  <c r="I71" i="3"/>
  <c r="J71" i="3" s="1"/>
  <c r="H70" i="3"/>
  <c r="I70" i="3"/>
  <c r="J70" i="3" s="1"/>
  <c r="H69" i="3"/>
  <c r="I69" i="3"/>
  <c r="J69" i="3" s="1"/>
  <c r="H68" i="3"/>
  <c r="H67" i="3"/>
  <c r="J67" i="3"/>
  <c r="K35" i="3"/>
  <c r="J44" i="3"/>
  <c r="J39" i="3"/>
  <c r="L21" i="3"/>
  <c r="L30" i="3" s="1"/>
  <c r="L13" i="3"/>
  <c r="G18" i="3" s="1"/>
  <c r="H18" i="3" s="1"/>
  <c r="K48" i="3"/>
  <c r="J57" i="3"/>
  <c r="J52" i="3"/>
  <c r="M72" i="3" l="1"/>
  <c r="J76" i="3" s="1"/>
  <c r="J94" i="3"/>
  <c r="J96" i="3" s="1"/>
  <c r="I68" i="3"/>
  <c r="J68" i="3" s="1"/>
  <c r="M73" i="3" s="1"/>
  <c r="J75" i="3" s="1"/>
  <c r="G17" i="3"/>
  <c r="H17" i="3" s="1"/>
  <c r="G16" i="3"/>
  <c r="H16" i="3" s="1"/>
  <c r="G15" i="3"/>
  <c r="H15" i="3" s="1"/>
  <c r="G14" i="3"/>
  <c r="H14" i="3" s="1"/>
  <c r="J77" i="3" l="1"/>
  <c r="J79" i="3" s="1"/>
  <c r="H19" i="3"/>
  <c r="L20" i="3" l="1"/>
  <c r="L22" i="3" s="1"/>
  <c r="L29" i="3"/>
  <c r="L31" i="3" s="1"/>
</calcChain>
</file>

<file path=xl/sharedStrings.xml><?xml version="1.0" encoding="utf-8"?>
<sst xmlns="http://schemas.openxmlformats.org/spreadsheetml/2006/main" count="79" uniqueCount="48">
  <si>
    <t>Days</t>
  </si>
  <si>
    <t>Price</t>
  </si>
  <si>
    <t>((p1-p0)/p0)*100</t>
  </si>
  <si>
    <t>-</t>
  </si>
  <si>
    <t>Population</t>
  </si>
  <si>
    <t>Sample</t>
  </si>
  <si>
    <t>Standard Deviation</t>
  </si>
  <si>
    <t>n</t>
  </si>
  <si>
    <t>x</t>
  </si>
  <si>
    <t>n-1</t>
  </si>
  <si>
    <t>Formula</t>
  </si>
  <si>
    <t>Using Basic Mathemetic Formula</t>
  </si>
  <si>
    <t>Using Excel Formula</t>
  </si>
  <si>
    <t>Total</t>
  </si>
  <si>
    <t>Continuous series ( class intervals )</t>
  </si>
  <si>
    <t>Class</t>
  </si>
  <si>
    <t>f</t>
  </si>
  <si>
    <t>2000-3000</t>
  </si>
  <si>
    <t>3000-4000</t>
  </si>
  <si>
    <t>4000-5000</t>
  </si>
  <si>
    <t>5000-6000</t>
  </si>
  <si>
    <t>6000-7000</t>
  </si>
  <si>
    <t>7000-8000</t>
  </si>
  <si>
    <t>8000-9000</t>
  </si>
  <si>
    <t>fx</t>
  </si>
  <si>
    <t>x-x̄</t>
  </si>
  <si>
    <r>
      <t>(x-x̄)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</si>
  <si>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x̄</t>
  </si>
  <si>
    <r>
      <t>∑(x-x̄)</t>
    </r>
    <r>
      <rPr>
        <b/>
        <vertAlign val="superscript"/>
        <sz val="11"/>
        <color theme="1"/>
        <rFont val="Calibri"/>
        <family val="2"/>
      </rPr>
      <t>2</t>
    </r>
  </si>
  <si>
    <t>∑fx</t>
  </si>
  <si>
    <t>∑f</t>
  </si>
  <si>
    <r>
      <t>∑fx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</si>
  <si>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∑fx2 / ∑f - (∑fx / ∑f)2</t>
  </si>
  <si>
    <t>0-10</t>
  </si>
  <si>
    <t>20-30</t>
  </si>
  <si>
    <t>30-40</t>
  </si>
  <si>
    <t>10-20</t>
  </si>
  <si>
    <r>
      <t>∑fx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∑f</t>
    </r>
  </si>
  <si>
    <r>
      <t>(∑fx / ∑f)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</si>
  <si>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</si>
  <si>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fx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</si>
  <si>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Standard Deviation Used In Stock Market Analysis</t>
  </si>
  <si>
    <t>Returns Formula</t>
  </si>
  <si>
    <t>Returns</t>
  </si>
  <si>
    <t>Here, Mean or Average is considered as the total return of a stock and standard deviation is considered as risk in a stock</t>
  </si>
  <si>
    <t>Mean</t>
  </si>
  <si>
    <t>Risk</t>
  </si>
  <si>
    <t>Basic Formula to calculate SD when Raw Data is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</si>
</sst>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0" fillId="0" borderId="8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829491</xdr:colOff>
      <xdr:row>6</xdr:row>
      <xdr:rowOff>41366</xdr:rowOff>
    </xdr:from>
    <xdr:ext cx="81509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750CFA0-6EA4-4C93-9ED4-6208AFD78FF8}"/>
                </a:ext>
              </a:extLst>
            </xdr:cNvPr>
            <xdr:cNvSpPr txBox="1"/>
          </xdr:nvSpPr>
          <xdr:spPr>
            <a:xfrm>
              <a:off x="5238205" y="1478280"/>
              <a:ext cx="81509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IN" sz="1100" b="1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IN" sz="1100" b="1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IN" sz="1100" b="1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𝒙</m:t>
                                        </m:r>
                                        <m:r>
                                          <a:rPr lang="en-IN" sz="1100" b="1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IN" sz="1100" b="1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IN" sz="1100" b="1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𝒙</m:t>
                                            </m:r>
                                          </m:e>
                                        </m:acc>
                                      </m:e>
                                    </m:d>
                                  </m:e>
                                  <m:sup>
                                    <m:r>
                                      <a:rPr lang="en-IN" sz="1100" b="1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IN" sz="11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750CFA0-6EA4-4C93-9ED4-6208AFD78FF8}"/>
                </a:ext>
              </a:extLst>
            </xdr:cNvPr>
            <xdr:cNvSpPr txBox="1"/>
          </xdr:nvSpPr>
          <xdr:spPr>
            <a:xfrm>
              <a:off x="5238205" y="1478280"/>
              <a:ext cx="81509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√((∑128▒(𝒙−𝒙 ̅ )^𝟐 )/𝒏)</a:t>
              </a:r>
              <a:endParaRPr lang="en-IN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87086</xdr:colOff>
      <xdr:row>6</xdr:row>
      <xdr:rowOff>22860</xdr:rowOff>
    </xdr:from>
    <xdr:ext cx="81509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EC7096D-2266-4626-96F5-0A413480AA56}"/>
                </a:ext>
              </a:extLst>
            </xdr:cNvPr>
            <xdr:cNvSpPr txBox="1"/>
          </xdr:nvSpPr>
          <xdr:spPr>
            <a:xfrm>
              <a:off x="8904515" y="1459774"/>
              <a:ext cx="81509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IN" sz="1100" b="1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IN" sz="1100" b="1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IN" sz="1100" b="1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𝒙</m:t>
                                        </m:r>
                                        <m:r>
                                          <a:rPr lang="en-IN" sz="1100" b="1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IN" sz="1100" b="1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IN" sz="1100" b="1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𝒙</m:t>
                                            </m:r>
                                          </m:e>
                                        </m:acc>
                                      </m:e>
                                    </m:d>
                                  </m:e>
                                  <m:sup>
                                    <m:r>
                                      <a:rPr lang="en-IN" sz="1100" b="1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IN" sz="11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EC7096D-2266-4626-96F5-0A413480AA56}"/>
                </a:ext>
              </a:extLst>
            </xdr:cNvPr>
            <xdr:cNvSpPr txBox="1"/>
          </xdr:nvSpPr>
          <xdr:spPr>
            <a:xfrm>
              <a:off x="8904515" y="1459774"/>
              <a:ext cx="81509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√((∑128▒(𝒙−𝒙 ̅ )^𝟐 )/(𝒏−𝟏))</a:t>
              </a:r>
              <a:endParaRPr lang="en-IN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484909</xdr:colOff>
      <xdr:row>16</xdr:row>
      <xdr:rowOff>41564</xdr:rowOff>
    </xdr:from>
    <xdr:ext cx="81509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965AC74-9205-4C89-9077-8332D59630C0}"/>
                </a:ext>
              </a:extLst>
            </xdr:cNvPr>
            <xdr:cNvSpPr txBox="1"/>
          </xdr:nvSpPr>
          <xdr:spPr>
            <a:xfrm>
              <a:off x="7135091" y="6774873"/>
              <a:ext cx="81509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IN" sz="1100" b="1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IN" sz="1100" b="1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IN" sz="1100" b="1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𝒙</m:t>
                                        </m:r>
                                        <m:r>
                                          <a:rPr lang="en-IN" sz="1100" b="1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IN" sz="1100" b="1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IN" sz="1100" b="1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𝒙</m:t>
                                            </m:r>
                                          </m:e>
                                        </m:acc>
                                      </m:e>
                                    </m:d>
                                  </m:e>
                                  <m:sup>
                                    <m:r>
                                      <a:rPr lang="en-IN" sz="1100" b="1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IN" sz="11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965AC74-9205-4C89-9077-8332D59630C0}"/>
                </a:ext>
              </a:extLst>
            </xdr:cNvPr>
            <xdr:cNvSpPr txBox="1"/>
          </xdr:nvSpPr>
          <xdr:spPr>
            <a:xfrm>
              <a:off x="7135091" y="6774873"/>
              <a:ext cx="81509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√((∑128▒(𝒙−𝒙 ̅ )^𝟐 )/𝒏)</a:t>
              </a:r>
              <a:endParaRPr lang="en-IN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457200</xdr:colOff>
      <xdr:row>25</xdr:row>
      <xdr:rowOff>30480</xdr:rowOff>
    </xdr:from>
    <xdr:ext cx="81509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88A0554-29AC-4166-98C8-49997A74F2FE}"/>
                </a:ext>
              </a:extLst>
            </xdr:cNvPr>
            <xdr:cNvSpPr txBox="1"/>
          </xdr:nvSpPr>
          <xdr:spPr>
            <a:xfrm>
              <a:off x="7132320" y="8046720"/>
              <a:ext cx="81509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IN" sz="1100" b="1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IN" sz="1100" b="1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IN" sz="1100" b="1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𝒙</m:t>
                                        </m:r>
                                        <m:r>
                                          <a:rPr lang="en-IN" sz="1100" b="1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IN" sz="1100" b="1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IN" sz="1100" b="1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𝒙</m:t>
                                            </m:r>
                                          </m:e>
                                        </m:acc>
                                      </m:e>
                                    </m:d>
                                  </m:e>
                                  <m:sup>
                                    <m:r>
                                      <a:rPr lang="en-IN" sz="1100" b="1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IN" sz="11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88A0554-29AC-4166-98C8-49997A74F2FE}"/>
                </a:ext>
              </a:extLst>
            </xdr:cNvPr>
            <xdr:cNvSpPr txBox="1"/>
          </xdr:nvSpPr>
          <xdr:spPr>
            <a:xfrm>
              <a:off x="7132320" y="8046720"/>
              <a:ext cx="81509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√((∑128▒(𝒙−𝒙 ̅ )^𝟐 )/(𝒏−𝟏))</a:t>
              </a:r>
              <a:endParaRPr lang="en-IN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65315</xdr:colOff>
      <xdr:row>66</xdr:row>
      <xdr:rowOff>32656</xdr:rowOff>
    </xdr:from>
    <xdr:ext cx="157870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EEB1C18-D9BA-4802-B164-7637D78EA3E9}"/>
                </a:ext>
              </a:extLst>
            </xdr:cNvPr>
            <xdr:cNvSpPr txBox="1"/>
          </xdr:nvSpPr>
          <xdr:spPr>
            <a:xfrm>
              <a:off x="9427029" y="13879285"/>
              <a:ext cx="157870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𝒔𝒅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𝒇</m:t>
                                </m:r>
                                <m:sSup>
                                  <m:sSup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p>
                                    <m:r>
                                      <a:rPr lang="en-IN" sz="1100" b="1" i="0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𝜮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den>
                        </m:f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nary>
                                      <m:naryPr>
                                        <m:chr m:val="∑"/>
                                        <m:grow m:val="on"/>
                                        <m:subHide m:val="on"/>
                                        <m:supHide m:val="on"/>
                                        <m:ctrlPr>
                                          <a:rPr lang="en-IN" sz="11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n-IN" sz="1100" b="1" i="1">
                                            <a:latin typeface="Cambria Math" panose="02040503050406030204" pitchFamily="18" charset="0"/>
                                          </a:rPr>
                                          <m:t>𝒇𝒙</m:t>
                                        </m:r>
                                      </m:e>
                                    </m:nary>
                                  </m:num>
                                  <m:den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𝜮</m:t>
                                    </m:r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𝒇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EEB1C18-D9BA-4802-B164-7637D78EA3E9}"/>
                </a:ext>
              </a:extLst>
            </xdr:cNvPr>
            <xdr:cNvSpPr txBox="1"/>
          </xdr:nvSpPr>
          <xdr:spPr>
            <a:xfrm>
              <a:off x="9427029" y="13879285"/>
              <a:ext cx="157870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𝒔𝒅=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√((∑128▒〖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 〗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𝜮𝒇−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𝜮𝒇)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11</xdr:col>
      <xdr:colOff>65315</xdr:colOff>
      <xdr:row>83</xdr:row>
      <xdr:rowOff>32656</xdr:rowOff>
    </xdr:from>
    <xdr:ext cx="157870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8C2C71-4762-45C6-BA57-DA1B46E691EC}"/>
                </a:ext>
              </a:extLst>
            </xdr:cNvPr>
            <xdr:cNvSpPr txBox="1"/>
          </xdr:nvSpPr>
          <xdr:spPr>
            <a:xfrm>
              <a:off x="9374415" y="13481956"/>
              <a:ext cx="157870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𝒔𝒅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𝒇</m:t>
                                </m:r>
                                <m:sSup>
                                  <m:sSup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p>
                                    <m:r>
                                      <a:rPr lang="en-IN" sz="1100" b="1" i="0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𝜮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den>
                        </m:f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nary>
                                      <m:naryPr>
                                        <m:chr m:val="∑"/>
                                        <m:grow m:val="on"/>
                                        <m:subHide m:val="on"/>
                                        <m:supHide m:val="on"/>
                                        <m:ctrlPr>
                                          <a:rPr lang="en-IN" sz="11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n-IN" sz="1100" b="1" i="1">
                                            <a:latin typeface="Cambria Math" panose="02040503050406030204" pitchFamily="18" charset="0"/>
                                          </a:rPr>
                                          <m:t>𝒇𝒙</m:t>
                                        </m:r>
                                      </m:e>
                                    </m:nary>
                                  </m:num>
                                  <m:den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𝜮</m:t>
                                    </m:r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𝒇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8C2C71-4762-45C6-BA57-DA1B46E691EC}"/>
                </a:ext>
              </a:extLst>
            </xdr:cNvPr>
            <xdr:cNvSpPr txBox="1"/>
          </xdr:nvSpPr>
          <xdr:spPr>
            <a:xfrm>
              <a:off x="9374415" y="13481956"/>
              <a:ext cx="157870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𝒔𝒅=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√((∑128▒〖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 〗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𝜮𝒇−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𝜮𝒇)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360C-408E-4739-9AED-A545604E90B6}">
  <dimension ref="D1:N98"/>
  <sheetViews>
    <sheetView tabSelected="1" topLeftCell="A73" zoomScaleNormal="100" workbookViewId="0">
      <selection activeCell="J57" sqref="J57:K58"/>
    </sheetView>
  </sheetViews>
  <sheetFormatPr defaultColWidth="12.77734375" defaultRowHeight="14.4" x14ac:dyDescent="0.3"/>
  <cols>
    <col min="1" max="1" width="7.88671875" style="1" customWidth="1"/>
    <col min="2" max="16384" width="12.77734375" style="1"/>
  </cols>
  <sheetData>
    <row r="1" spans="4:14" ht="15" thickBot="1" x14ac:dyDescent="0.35"/>
    <row r="2" spans="4:14" ht="37.200000000000003" thickBot="1" x14ac:dyDescent="0.35">
      <c r="D2" s="43" t="s">
        <v>6</v>
      </c>
      <c r="E2" s="44"/>
      <c r="F2" s="44"/>
      <c r="G2" s="44"/>
      <c r="H2" s="44"/>
      <c r="I2" s="44"/>
      <c r="J2" s="44"/>
      <c r="K2" s="44"/>
      <c r="L2" s="44"/>
      <c r="M2" s="44"/>
      <c r="N2" s="45"/>
    </row>
    <row r="3" spans="4:14" ht="15" thickBot="1" x14ac:dyDescent="0.35">
      <c r="D3" s="30" t="s">
        <v>47</v>
      </c>
      <c r="E3" s="46"/>
      <c r="F3" s="46"/>
      <c r="G3" s="46"/>
      <c r="H3" s="46"/>
      <c r="I3" s="46"/>
      <c r="J3" s="46"/>
      <c r="K3" s="46"/>
      <c r="L3" s="46"/>
      <c r="M3" s="46"/>
      <c r="N3" s="31"/>
    </row>
    <row r="4" spans="4:14" ht="15" thickBot="1" x14ac:dyDescent="0.35">
      <c r="D4" s="14"/>
      <c r="E4" s="15"/>
      <c r="F4" s="15"/>
      <c r="G4" s="15"/>
      <c r="H4" s="15"/>
      <c r="I4" s="15"/>
      <c r="J4" s="15"/>
      <c r="K4" s="15"/>
      <c r="L4" s="15"/>
      <c r="M4" s="15"/>
      <c r="N4" s="16"/>
    </row>
    <row r="5" spans="4:14" x14ac:dyDescent="0.3">
      <c r="D5" s="3"/>
      <c r="F5" s="47" t="s">
        <v>4</v>
      </c>
      <c r="G5" s="48"/>
      <c r="H5" s="49"/>
      <c r="J5" s="47" t="s">
        <v>5</v>
      </c>
      <c r="K5" s="48"/>
      <c r="L5" s="49"/>
      <c r="N5" s="4"/>
    </row>
    <row r="6" spans="4:14" ht="15" thickBot="1" x14ac:dyDescent="0.35">
      <c r="D6" s="3"/>
      <c r="F6" s="50"/>
      <c r="G6" s="51"/>
      <c r="H6" s="52"/>
      <c r="J6" s="50"/>
      <c r="K6" s="51"/>
      <c r="L6" s="52"/>
      <c r="N6" s="4"/>
    </row>
    <row r="7" spans="4:14" x14ac:dyDescent="0.3">
      <c r="D7" s="3"/>
      <c r="F7" s="53"/>
      <c r="G7" s="54"/>
      <c r="H7" s="55"/>
      <c r="J7" s="53"/>
      <c r="K7" s="54"/>
      <c r="L7" s="55"/>
      <c r="N7" s="4"/>
    </row>
    <row r="8" spans="4:14" x14ac:dyDescent="0.3">
      <c r="D8" s="3"/>
      <c r="F8" s="38"/>
      <c r="G8" s="56"/>
      <c r="H8" s="39"/>
      <c r="J8" s="38"/>
      <c r="K8" s="56"/>
      <c r="L8" s="39"/>
      <c r="N8" s="4"/>
    </row>
    <row r="9" spans="4:14" ht="15" thickBot="1" x14ac:dyDescent="0.35">
      <c r="D9" s="3"/>
      <c r="F9" s="40"/>
      <c r="G9" s="57"/>
      <c r="H9" s="41"/>
      <c r="J9" s="40"/>
      <c r="K9" s="57"/>
      <c r="L9" s="41"/>
      <c r="N9" s="4"/>
    </row>
    <row r="10" spans="4:14" ht="15" thickBot="1" x14ac:dyDescent="0.35">
      <c r="D10" s="2"/>
      <c r="E10" s="17"/>
      <c r="F10" s="17"/>
      <c r="G10" s="17"/>
      <c r="H10" s="17"/>
      <c r="I10" s="17"/>
      <c r="J10" s="17"/>
      <c r="K10" s="17"/>
      <c r="L10" s="17"/>
      <c r="M10" s="17"/>
      <c r="N10" s="18"/>
    </row>
    <row r="11" spans="4:14" ht="15" thickBot="1" x14ac:dyDescent="0.35">
      <c r="D11" s="36" t="s">
        <v>11</v>
      </c>
      <c r="E11" s="42"/>
      <c r="F11" s="42"/>
      <c r="G11" s="42"/>
      <c r="H11" s="42"/>
      <c r="I11" s="42"/>
      <c r="J11" s="42"/>
      <c r="K11" s="42"/>
      <c r="L11" s="42"/>
      <c r="M11" s="42"/>
      <c r="N11" s="37"/>
    </row>
    <row r="12" spans="4:14" ht="15" thickBot="1" x14ac:dyDescent="0.35"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6"/>
    </row>
    <row r="13" spans="4:14" ht="16.8" thickBot="1" x14ac:dyDescent="0.35">
      <c r="D13" s="3"/>
      <c r="F13" s="23" t="s">
        <v>8</v>
      </c>
      <c r="G13" s="10" t="s">
        <v>25</v>
      </c>
      <c r="H13" s="10" t="s">
        <v>26</v>
      </c>
      <c r="K13" s="10" t="s">
        <v>27</v>
      </c>
      <c r="L13" s="22">
        <f>AVERAGE(F14:F18)</f>
        <v>90</v>
      </c>
      <c r="N13" s="4"/>
    </row>
    <row r="14" spans="4:14" ht="15" thickBot="1" x14ac:dyDescent="0.35">
      <c r="D14" s="3"/>
      <c r="F14" s="21">
        <v>82</v>
      </c>
      <c r="G14" s="21">
        <f>F14-$L$13</f>
        <v>-8</v>
      </c>
      <c r="H14" s="21">
        <f>POWER(G14,2)</f>
        <v>64</v>
      </c>
      <c r="N14" s="4"/>
    </row>
    <row r="15" spans="4:14" ht="15" thickBot="1" x14ac:dyDescent="0.35">
      <c r="D15" s="3"/>
      <c r="F15" s="7">
        <v>93</v>
      </c>
      <c r="G15" s="7">
        <f>F15-$L$13</f>
        <v>3</v>
      </c>
      <c r="H15" s="7">
        <f t="shared" ref="H15:H18" si="0">POWER(G15,2)</f>
        <v>9</v>
      </c>
      <c r="K15" s="36" t="s">
        <v>4</v>
      </c>
      <c r="L15" s="37"/>
      <c r="N15" s="4"/>
    </row>
    <row r="16" spans="4:14" ht="15" thickBot="1" x14ac:dyDescent="0.35">
      <c r="D16" s="3"/>
      <c r="F16" s="7">
        <v>98</v>
      </c>
      <c r="G16" s="7">
        <f>F16-$L$13</f>
        <v>8</v>
      </c>
      <c r="H16" s="7">
        <f t="shared" si="0"/>
        <v>64</v>
      </c>
      <c r="K16" s="36" t="s">
        <v>10</v>
      </c>
      <c r="L16" s="37"/>
      <c r="N16" s="4"/>
    </row>
    <row r="17" spans="4:14" x14ac:dyDescent="0.3">
      <c r="D17" s="3"/>
      <c r="F17" s="7">
        <v>89</v>
      </c>
      <c r="G17" s="7">
        <f>F17-$L$13</f>
        <v>-1</v>
      </c>
      <c r="H17" s="7">
        <f t="shared" si="0"/>
        <v>1</v>
      </c>
      <c r="K17" s="28"/>
      <c r="L17" s="29"/>
      <c r="N17" s="4"/>
    </row>
    <row r="18" spans="4:14" ht="15" thickBot="1" x14ac:dyDescent="0.35">
      <c r="D18" s="3"/>
      <c r="F18" s="8">
        <v>88</v>
      </c>
      <c r="G18" s="8">
        <f>F18-$L$13</f>
        <v>-2</v>
      </c>
      <c r="H18" s="8">
        <f t="shared" si="0"/>
        <v>4</v>
      </c>
      <c r="K18" s="34"/>
      <c r="L18" s="35"/>
      <c r="N18" s="4"/>
    </row>
    <row r="19" spans="4:14" ht="15" thickBot="1" x14ac:dyDescent="0.35">
      <c r="D19" s="3"/>
      <c r="F19" s="36" t="s">
        <v>13</v>
      </c>
      <c r="G19" s="37"/>
      <c r="H19" s="10">
        <f>SUM(H14:H18)</f>
        <v>142</v>
      </c>
      <c r="K19" s="30"/>
      <c r="L19" s="31"/>
      <c r="N19" s="4"/>
    </row>
    <row r="20" spans="4:14" ht="16.8" thickBot="1" x14ac:dyDescent="0.35">
      <c r="D20" s="3"/>
      <c r="K20" s="24" t="s">
        <v>28</v>
      </c>
      <c r="L20" s="21">
        <f>H19</f>
        <v>142</v>
      </c>
      <c r="N20" s="4"/>
    </row>
    <row r="21" spans="4:14" ht="15" thickBot="1" x14ac:dyDescent="0.35">
      <c r="D21" s="3"/>
      <c r="K21" s="9" t="s">
        <v>7</v>
      </c>
      <c r="L21" s="22">
        <f>COUNT(F14:F18)</f>
        <v>5</v>
      </c>
      <c r="N21" s="4"/>
    </row>
    <row r="22" spans="4:14" ht="15" thickBot="1" x14ac:dyDescent="0.35">
      <c r="D22" s="3"/>
      <c r="K22" s="12" t="s">
        <v>4</v>
      </c>
      <c r="L22" s="8">
        <f>SQRT(L20/L21)</f>
        <v>5.3291650377896911</v>
      </c>
      <c r="N22" s="4"/>
    </row>
    <row r="23" spans="4:14" ht="15" thickBot="1" x14ac:dyDescent="0.35">
      <c r="D23" s="3"/>
      <c r="N23" s="4"/>
    </row>
    <row r="24" spans="4:14" ht="15" thickBot="1" x14ac:dyDescent="0.35">
      <c r="D24" s="3"/>
      <c r="K24" s="36" t="s">
        <v>5</v>
      </c>
      <c r="L24" s="37"/>
      <c r="N24" s="4"/>
    </row>
    <row r="25" spans="4:14" ht="15" thickBot="1" x14ac:dyDescent="0.35">
      <c r="D25" s="3"/>
      <c r="K25" s="36" t="s">
        <v>10</v>
      </c>
      <c r="L25" s="37"/>
      <c r="N25" s="4"/>
    </row>
    <row r="26" spans="4:14" x14ac:dyDescent="0.3">
      <c r="D26" s="3"/>
      <c r="K26" s="28"/>
      <c r="L26" s="29"/>
      <c r="N26" s="4"/>
    </row>
    <row r="27" spans="4:14" x14ac:dyDescent="0.3">
      <c r="D27" s="3"/>
      <c r="K27" s="34"/>
      <c r="L27" s="35"/>
      <c r="N27" s="4"/>
    </row>
    <row r="28" spans="4:14" ht="15" thickBot="1" x14ac:dyDescent="0.35">
      <c r="D28" s="3"/>
      <c r="K28" s="30"/>
      <c r="L28" s="31"/>
      <c r="N28" s="4"/>
    </row>
    <row r="29" spans="4:14" ht="16.8" thickBot="1" x14ac:dyDescent="0.35">
      <c r="D29" s="3"/>
      <c r="K29" s="24" t="s">
        <v>28</v>
      </c>
      <c r="L29" s="21">
        <f>H19</f>
        <v>142</v>
      </c>
      <c r="N29" s="4"/>
    </row>
    <row r="30" spans="4:14" ht="15" thickBot="1" x14ac:dyDescent="0.35">
      <c r="D30" s="3"/>
      <c r="K30" s="9" t="s">
        <v>9</v>
      </c>
      <c r="L30" s="22">
        <f>L21-1</f>
        <v>4</v>
      </c>
      <c r="N30" s="4"/>
    </row>
    <row r="31" spans="4:14" ht="15" thickBot="1" x14ac:dyDescent="0.35">
      <c r="D31" s="3"/>
      <c r="K31" s="12" t="s">
        <v>5</v>
      </c>
      <c r="L31" s="8">
        <f>SQRT(L29/L30)</f>
        <v>5.9581876439064922</v>
      </c>
      <c r="N31" s="4"/>
    </row>
    <row r="32" spans="4:14" ht="15" thickBot="1" x14ac:dyDescent="0.35">
      <c r="D32" s="2"/>
      <c r="E32" s="17"/>
      <c r="F32" s="17"/>
      <c r="G32" s="17"/>
      <c r="H32" s="17"/>
      <c r="I32" s="17"/>
      <c r="J32" s="17"/>
      <c r="K32" s="17"/>
      <c r="L32" s="17"/>
      <c r="M32" s="17"/>
      <c r="N32" s="18"/>
    </row>
    <row r="33" spans="4:14" ht="15" thickBot="1" x14ac:dyDescent="0.35">
      <c r="D33" s="36" t="s">
        <v>12</v>
      </c>
      <c r="E33" s="42"/>
      <c r="F33" s="42"/>
      <c r="G33" s="42"/>
      <c r="H33" s="42"/>
      <c r="I33" s="42"/>
      <c r="J33" s="42"/>
      <c r="K33" s="42"/>
      <c r="L33" s="42"/>
      <c r="M33" s="42"/>
      <c r="N33" s="37"/>
    </row>
    <row r="34" spans="4:14" ht="15" thickBot="1" x14ac:dyDescent="0.35">
      <c r="D34" s="14"/>
      <c r="E34" s="15"/>
      <c r="F34" s="15"/>
      <c r="G34" s="15"/>
      <c r="H34" s="15"/>
      <c r="I34" s="15"/>
      <c r="J34" s="15"/>
      <c r="K34" s="15"/>
      <c r="L34" s="15"/>
      <c r="M34" s="15"/>
      <c r="N34" s="16"/>
    </row>
    <row r="35" spans="4:14" ht="15" thickBot="1" x14ac:dyDescent="0.35">
      <c r="D35" s="3"/>
      <c r="G35" s="10" t="s">
        <v>8</v>
      </c>
      <c r="J35" s="9" t="s">
        <v>7</v>
      </c>
      <c r="K35" s="10">
        <f>COUNT(G36:G40)</f>
        <v>5</v>
      </c>
      <c r="N35" s="4"/>
    </row>
    <row r="36" spans="4:14" ht="15" thickBot="1" x14ac:dyDescent="0.35">
      <c r="D36" s="3"/>
      <c r="G36" s="21">
        <v>82</v>
      </c>
      <c r="N36" s="4"/>
    </row>
    <row r="37" spans="4:14" x14ac:dyDescent="0.3">
      <c r="D37" s="3"/>
      <c r="G37" s="7">
        <v>93</v>
      </c>
      <c r="J37" s="28" t="s">
        <v>4</v>
      </c>
      <c r="K37" s="29"/>
      <c r="N37" s="4"/>
    </row>
    <row r="38" spans="4:14" ht="15" thickBot="1" x14ac:dyDescent="0.35">
      <c r="D38" s="3"/>
      <c r="G38" s="7">
        <v>98</v>
      </c>
      <c r="J38" s="30"/>
      <c r="K38" s="31"/>
      <c r="N38" s="4"/>
    </row>
    <row r="39" spans="4:14" x14ac:dyDescent="0.3">
      <c r="D39" s="3"/>
      <c r="G39" s="7">
        <v>89</v>
      </c>
      <c r="J39" s="38">
        <f>_xlfn.STDEV.P(G36:G40)</f>
        <v>5.3291650377896911</v>
      </c>
      <c r="K39" s="39"/>
      <c r="N39" s="4"/>
    </row>
    <row r="40" spans="4:14" ht="15" thickBot="1" x14ac:dyDescent="0.35">
      <c r="D40" s="3"/>
      <c r="G40" s="8">
        <v>88</v>
      </c>
      <c r="J40" s="40"/>
      <c r="K40" s="41"/>
      <c r="N40" s="4"/>
    </row>
    <row r="41" spans="4:14" ht="15" thickBot="1" x14ac:dyDescent="0.35">
      <c r="D41" s="3"/>
      <c r="N41" s="4"/>
    </row>
    <row r="42" spans="4:14" x14ac:dyDescent="0.3">
      <c r="D42" s="3"/>
      <c r="J42" s="28" t="s">
        <v>5</v>
      </c>
      <c r="K42" s="29"/>
      <c r="N42" s="4"/>
    </row>
    <row r="43" spans="4:14" ht="15" thickBot="1" x14ac:dyDescent="0.35">
      <c r="D43" s="3"/>
      <c r="J43" s="30"/>
      <c r="K43" s="31"/>
      <c r="N43" s="4"/>
    </row>
    <row r="44" spans="4:14" x14ac:dyDescent="0.3">
      <c r="D44" s="3"/>
      <c r="J44" s="38">
        <f>_xlfn.STDEV.S(G36:G40)</f>
        <v>5.9581876439064922</v>
      </c>
      <c r="K44" s="39"/>
      <c r="N44" s="4"/>
    </row>
    <row r="45" spans="4:14" ht="15" thickBot="1" x14ac:dyDescent="0.35">
      <c r="D45" s="3"/>
      <c r="J45" s="40"/>
      <c r="K45" s="41"/>
      <c r="N45" s="4"/>
    </row>
    <row r="46" spans="4:14" ht="15" thickBot="1" x14ac:dyDescent="0.35">
      <c r="D46" s="3"/>
      <c r="N46" s="4"/>
    </row>
    <row r="47" spans="4:14" ht="15" thickBot="1" x14ac:dyDescent="0.35">
      <c r="D47" s="14"/>
      <c r="E47" s="15"/>
      <c r="F47" s="15"/>
      <c r="G47" s="20"/>
      <c r="H47" s="15"/>
      <c r="I47" s="15"/>
      <c r="J47" s="20"/>
      <c r="K47" s="20"/>
      <c r="L47" s="15"/>
      <c r="M47" s="15"/>
      <c r="N47" s="16"/>
    </row>
    <row r="48" spans="4:14" ht="15" thickBot="1" x14ac:dyDescent="0.35">
      <c r="D48" s="3"/>
      <c r="G48" s="10" t="s">
        <v>8</v>
      </c>
      <c r="J48" s="9" t="s">
        <v>7</v>
      </c>
      <c r="K48" s="10">
        <f>COUNT(G49:G62)</f>
        <v>14</v>
      </c>
      <c r="N48" s="4"/>
    </row>
    <row r="49" spans="4:14" ht="15" thickBot="1" x14ac:dyDescent="0.35">
      <c r="D49" s="3"/>
      <c r="G49" s="21">
        <v>12</v>
      </c>
      <c r="N49" s="4"/>
    </row>
    <row r="50" spans="4:14" x14ac:dyDescent="0.3">
      <c r="D50" s="3"/>
      <c r="G50" s="7">
        <v>14</v>
      </c>
      <c r="J50" s="28" t="s">
        <v>4</v>
      </c>
      <c r="K50" s="29"/>
      <c r="N50" s="4"/>
    </row>
    <row r="51" spans="4:14" ht="15" thickBot="1" x14ac:dyDescent="0.35">
      <c r="D51" s="3"/>
      <c r="G51" s="7">
        <v>43</v>
      </c>
      <c r="J51" s="30"/>
      <c r="K51" s="31"/>
      <c r="N51" s="4"/>
    </row>
    <row r="52" spans="4:14" x14ac:dyDescent="0.3">
      <c r="D52" s="3"/>
      <c r="G52" s="7">
        <v>65</v>
      </c>
      <c r="J52" s="38">
        <f>_xlfn.STDEV.P(G49:G62)</f>
        <v>21.9168186280653</v>
      </c>
      <c r="K52" s="39"/>
      <c r="N52" s="4"/>
    </row>
    <row r="53" spans="4:14" ht="15" thickBot="1" x14ac:dyDescent="0.35">
      <c r="D53" s="3"/>
      <c r="G53" s="7">
        <v>34</v>
      </c>
      <c r="J53" s="40"/>
      <c r="K53" s="41"/>
      <c r="N53" s="4"/>
    </row>
    <row r="54" spans="4:14" ht="15" thickBot="1" x14ac:dyDescent="0.35">
      <c r="D54" s="3"/>
      <c r="G54" s="7">
        <v>65</v>
      </c>
      <c r="N54" s="4"/>
    </row>
    <row r="55" spans="4:14" x14ac:dyDescent="0.3">
      <c r="D55" s="3"/>
      <c r="G55" s="7">
        <v>34</v>
      </c>
      <c r="J55" s="28" t="s">
        <v>5</v>
      </c>
      <c r="K55" s="29"/>
      <c r="N55" s="4"/>
    </row>
    <row r="56" spans="4:14" ht="15" thickBot="1" x14ac:dyDescent="0.35">
      <c r="D56" s="3"/>
      <c r="G56" s="7">
        <v>76</v>
      </c>
      <c r="J56" s="30"/>
      <c r="K56" s="31"/>
      <c r="N56" s="4"/>
    </row>
    <row r="57" spans="4:14" x14ac:dyDescent="0.3">
      <c r="D57" s="3"/>
      <c r="G57" s="7">
        <v>34</v>
      </c>
      <c r="J57" s="38">
        <f>_xlfn.STDEV.S(G49:G62)</f>
        <v>22.744157564014174</v>
      </c>
      <c r="K57" s="39"/>
      <c r="N57" s="4"/>
    </row>
    <row r="58" spans="4:14" ht="15" thickBot="1" x14ac:dyDescent="0.35">
      <c r="D58" s="3"/>
      <c r="G58" s="7">
        <v>76</v>
      </c>
      <c r="J58" s="40"/>
      <c r="K58" s="41"/>
      <c r="N58" s="4"/>
    </row>
    <row r="59" spans="4:14" x14ac:dyDescent="0.3">
      <c r="D59" s="3"/>
      <c r="G59" s="7">
        <v>23</v>
      </c>
      <c r="N59" s="4"/>
    </row>
    <row r="60" spans="4:14" x14ac:dyDescent="0.3">
      <c r="D60" s="3"/>
      <c r="G60" s="7">
        <v>25</v>
      </c>
      <c r="N60" s="4"/>
    </row>
    <row r="61" spans="4:14" x14ac:dyDescent="0.3">
      <c r="D61" s="3"/>
      <c r="G61" s="7">
        <v>43</v>
      </c>
      <c r="N61" s="4"/>
    </row>
    <row r="62" spans="4:14" ht="15" thickBot="1" x14ac:dyDescent="0.35">
      <c r="D62" s="3"/>
      <c r="G62" s="8">
        <v>12</v>
      </c>
      <c r="N62" s="4"/>
    </row>
    <row r="63" spans="4:14" ht="15" thickBot="1" x14ac:dyDescent="0.35">
      <c r="D63" s="2"/>
      <c r="E63" s="17"/>
      <c r="F63" s="17"/>
      <c r="G63" s="17"/>
      <c r="H63" s="17"/>
      <c r="I63" s="17"/>
      <c r="J63" s="17"/>
      <c r="K63" s="17"/>
      <c r="L63" s="17"/>
      <c r="M63" s="17"/>
      <c r="N63" s="18"/>
    </row>
    <row r="64" spans="4:14" ht="15" thickBot="1" x14ac:dyDescent="0.35">
      <c r="D64" s="36" t="s">
        <v>14</v>
      </c>
      <c r="E64" s="42"/>
      <c r="F64" s="42"/>
      <c r="G64" s="42"/>
      <c r="H64" s="42"/>
      <c r="I64" s="42"/>
      <c r="J64" s="42"/>
      <c r="K64" s="42"/>
      <c r="L64" s="42"/>
      <c r="M64" s="42"/>
      <c r="N64" s="37"/>
    </row>
    <row r="65" spans="4:14" ht="15" thickBot="1" x14ac:dyDescent="0.35">
      <c r="D65" s="14"/>
      <c r="E65" s="15"/>
      <c r="F65" s="15"/>
      <c r="G65" s="15"/>
      <c r="H65" s="15"/>
      <c r="I65" s="15"/>
      <c r="J65" s="15"/>
      <c r="K65" s="15"/>
      <c r="L65" s="15"/>
      <c r="M65" s="15"/>
      <c r="N65" s="16"/>
    </row>
    <row r="66" spans="4:14" ht="16.8" thickBot="1" x14ac:dyDescent="0.35">
      <c r="D66" s="3"/>
      <c r="E66" s="9" t="s">
        <v>15</v>
      </c>
      <c r="F66" s="10" t="s">
        <v>16</v>
      </c>
      <c r="G66" s="13" t="s">
        <v>8</v>
      </c>
      <c r="H66" s="10" t="s">
        <v>24</v>
      </c>
      <c r="I66" s="10" t="s">
        <v>39</v>
      </c>
      <c r="J66" s="10" t="s">
        <v>40</v>
      </c>
      <c r="L66" s="28" t="s">
        <v>10</v>
      </c>
      <c r="M66" s="29"/>
      <c r="N66" s="4"/>
    </row>
    <row r="67" spans="4:14" x14ac:dyDescent="0.3">
      <c r="D67" s="3"/>
      <c r="E67" s="14" t="s">
        <v>17</v>
      </c>
      <c r="F67" s="21">
        <v>2</v>
      </c>
      <c r="G67" s="15">
        <v>2500</v>
      </c>
      <c r="H67" s="21">
        <f t="shared" ref="H67:H73" si="1">F67*G67</f>
        <v>5000</v>
      </c>
      <c r="I67" s="21">
        <f t="shared" ref="I67:I73" si="2">POWER(G67,2)</f>
        <v>6250000</v>
      </c>
      <c r="J67" s="21">
        <f t="shared" ref="J67:J73" si="3">F67*I67</f>
        <v>12500000</v>
      </c>
      <c r="L67" s="28"/>
      <c r="M67" s="29"/>
      <c r="N67" s="4"/>
    </row>
    <row r="68" spans="4:14" x14ac:dyDescent="0.3">
      <c r="D68" s="3"/>
      <c r="E68" s="3" t="s">
        <v>18</v>
      </c>
      <c r="F68" s="7">
        <v>3</v>
      </c>
      <c r="G68" s="1">
        <v>3500</v>
      </c>
      <c r="H68" s="7">
        <f t="shared" si="1"/>
        <v>10500</v>
      </c>
      <c r="I68" s="7">
        <f t="shared" si="2"/>
        <v>12250000</v>
      </c>
      <c r="J68" s="7">
        <f t="shared" si="3"/>
        <v>36750000</v>
      </c>
      <c r="L68" s="34"/>
      <c r="M68" s="35"/>
      <c r="N68" s="4"/>
    </row>
    <row r="69" spans="4:14" ht="15" thickBot="1" x14ac:dyDescent="0.35">
      <c r="D69" s="3"/>
      <c r="E69" s="3" t="s">
        <v>19</v>
      </c>
      <c r="F69" s="7">
        <v>7</v>
      </c>
      <c r="G69" s="1">
        <v>4500</v>
      </c>
      <c r="H69" s="7">
        <f t="shared" si="1"/>
        <v>31500</v>
      </c>
      <c r="I69" s="7">
        <f t="shared" si="2"/>
        <v>20250000</v>
      </c>
      <c r="J69" s="7">
        <f t="shared" si="3"/>
        <v>141750000</v>
      </c>
      <c r="L69" s="30"/>
      <c r="M69" s="31"/>
      <c r="N69" s="4"/>
    </row>
    <row r="70" spans="4:14" ht="15" thickBot="1" x14ac:dyDescent="0.35">
      <c r="D70" s="3"/>
      <c r="E70" s="3" t="s">
        <v>20</v>
      </c>
      <c r="F70" s="7">
        <v>15</v>
      </c>
      <c r="G70" s="1">
        <v>5500</v>
      </c>
      <c r="H70" s="7">
        <f t="shared" si="1"/>
        <v>82500</v>
      </c>
      <c r="I70" s="7">
        <f t="shared" si="2"/>
        <v>30250000</v>
      </c>
      <c r="J70" s="7">
        <f t="shared" si="3"/>
        <v>453750000</v>
      </c>
      <c r="L70" s="25"/>
      <c r="M70" s="25"/>
      <c r="N70" s="4"/>
    </row>
    <row r="71" spans="4:14" ht="15" thickBot="1" x14ac:dyDescent="0.35">
      <c r="D71" s="3"/>
      <c r="E71" s="3" t="s">
        <v>21</v>
      </c>
      <c r="F71" s="7">
        <v>25</v>
      </c>
      <c r="G71" s="1">
        <v>6500</v>
      </c>
      <c r="H71" s="7">
        <f t="shared" si="1"/>
        <v>162500</v>
      </c>
      <c r="I71" s="7">
        <f t="shared" si="2"/>
        <v>42250000</v>
      </c>
      <c r="J71" s="7">
        <f t="shared" si="3"/>
        <v>1056250000</v>
      </c>
      <c r="L71" s="19" t="s">
        <v>30</v>
      </c>
      <c r="M71" s="21">
        <f>SUM(F67:F73)</f>
        <v>80</v>
      </c>
      <c r="N71" s="4"/>
    </row>
    <row r="72" spans="4:14" ht="15" thickBot="1" x14ac:dyDescent="0.35">
      <c r="D72" s="3"/>
      <c r="E72" s="3" t="s">
        <v>22</v>
      </c>
      <c r="F72" s="7">
        <v>16</v>
      </c>
      <c r="G72" s="1">
        <v>7500</v>
      </c>
      <c r="H72" s="7">
        <f t="shared" si="1"/>
        <v>120000</v>
      </c>
      <c r="I72" s="7">
        <f t="shared" si="2"/>
        <v>56250000</v>
      </c>
      <c r="J72" s="7">
        <f t="shared" si="3"/>
        <v>900000000</v>
      </c>
      <c r="L72" s="19" t="s">
        <v>29</v>
      </c>
      <c r="M72" s="22">
        <f>SUM(H67:H73)</f>
        <v>514000</v>
      </c>
      <c r="N72" s="4"/>
    </row>
    <row r="73" spans="4:14" ht="16.8" thickBot="1" x14ac:dyDescent="0.35">
      <c r="D73" s="3"/>
      <c r="E73" s="2" t="s">
        <v>23</v>
      </c>
      <c r="F73" s="8">
        <v>12</v>
      </c>
      <c r="G73" s="17">
        <v>8500</v>
      </c>
      <c r="H73" s="8">
        <f t="shared" si="1"/>
        <v>102000</v>
      </c>
      <c r="I73" s="8">
        <f t="shared" si="2"/>
        <v>72250000</v>
      </c>
      <c r="J73" s="8">
        <f t="shared" si="3"/>
        <v>867000000</v>
      </c>
      <c r="L73" s="10" t="s">
        <v>31</v>
      </c>
      <c r="M73" s="8">
        <f>SUM(J67:J73)</f>
        <v>3468000000</v>
      </c>
      <c r="N73" s="4"/>
    </row>
    <row r="74" spans="4:14" ht="15" thickBot="1" x14ac:dyDescent="0.35">
      <c r="D74" s="3"/>
      <c r="N74" s="4"/>
    </row>
    <row r="75" spans="4:14" ht="16.8" thickBot="1" x14ac:dyDescent="0.35">
      <c r="D75" s="3"/>
      <c r="H75" s="36" t="s">
        <v>37</v>
      </c>
      <c r="I75" s="37"/>
      <c r="J75" s="22">
        <f>M73/M71</f>
        <v>43350000</v>
      </c>
      <c r="N75" s="4"/>
    </row>
    <row r="76" spans="4:14" ht="16.8" thickBot="1" x14ac:dyDescent="0.35">
      <c r="D76" s="3"/>
      <c r="H76" s="36" t="s">
        <v>38</v>
      </c>
      <c r="I76" s="37"/>
      <c r="J76" s="22">
        <f>POWER(M72/M71,2)</f>
        <v>41280625</v>
      </c>
      <c r="N76" s="4"/>
    </row>
    <row r="77" spans="4:14" ht="15" thickBot="1" x14ac:dyDescent="0.35">
      <c r="D77" s="3"/>
      <c r="H77" s="36" t="s">
        <v>32</v>
      </c>
      <c r="I77" s="37"/>
      <c r="J77" s="22">
        <f>J75-J76</f>
        <v>2069375</v>
      </c>
      <c r="N77" s="4"/>
    </row>
    <row r="78" spans="4:14" ht="15" thickBot="1" x14ac:dyDescent="0.35">
      <c r="D78" s="3"/>
      <c r="H78" s="26"/>
      <c r="I78" s="26"/>
      <c r="N78" s="4"/>
    </row>
    <row r="79" spans="4:14" x14ac:dyDescent="0.3">
      <c r="D79" s="3"/>
      <c r="H79" s="28" t="s">
        <v>6</v>
      </c>
      <c r="I79" s="29"/>
      <c r="J79" s="32">
        <f>SQRT(J77)</f>
        <v>1438.5322380815801</v>
      </c>
      <c r="N79" s="4"/>
    </row>
    <row r="80" spans="4:14" ht="15" thickBot="1" x14ac:dyDescent="0.35">
      <c r="D80" s="3"/>
      <c r="H80" s="30"/>
      <c r="I80" s="31"/>
      <c r="J80" s="33"/>
      <c r="N80" s="4"/>
    </row>
    <row r="81" spans="4:14" ht="15" thickBot="1" x14ac:dyDescent="0.35">
      <c r="D81" s="2"/>
      <c r="E81" s="17"/>
      <c r="F81" s="17"/>
      <c r="G81" s="17"/>
      <c r="H81" s="17"/>
      <c r="I81" s="17"/>
      <c r="J81" s="17"/>
      <c r="K81" s="17"/>
      <c r="L81" s="17"/>
      <c r="M81" s="17"/>
      <c r="N81" s="18"/>
    </row>
    <row r="82" spans="4:14" ht="15" thickBot="1" x14ac:dyDescent="0.35">
      <c r="D82" s="14"/>
      <c r="E82" s="15"/>
      <c r="F82" s="15"/>
      <c r="G82" s="15"/>
      <c r="H82" s="15"/>
      <c r="I82" s="15"/>
      <c r="J82" s="15"/>
      <c r="K82" s="15"/>
      <c r="L82" s="15"/>
      <c r="M82" s="15"/>
      <c r="N82" s="16"/>
    </row>
    <row r="83" spans="4:14" ht="16.8" thickBot="1" x14ac:dyDescent="0.35">
      <c r="D83" s="3"/>
      <c r="E83" s="9" t="s">
        <v>15</v>
      </c>
      <c r="F83" s="10" t="s">
        <v>16</v>
      </c>
      <c r="G83" s="13" t="s">
        <v>8</v>
      </c>
      <c r="H83" s="10" t="s">
        <v>24</v>
      </c>
      <c r="I83" s="10" t="s">
        <v>39</v>
      </c>
      <c r="J83" s="10" t="s">
        <v>40</v>
      </c>
      <c r="L83" s="28" t="s">
        <v>10</v>
      </c>
      <c r="M83" s="29"/>
      <c r="N83" s="4"/>
    </row>
    <row r="84" spans="4:14" x14ac:dyDescent="0.3">
      <c r="D84" s="3"/>
      <c r="E84" s="14" t="s">
        <v>33</v>
      </c>
      <c r="F84" s="21">
        <v>3</v>
      </c>
      <c r="G84" s="15">
        <v>5</v>
      </c>
      <c r="H84" s="21">
        <f>F84*G84</f>
        <v>15</v>
      </c>
      <c r="I84" s="21">
        <f>POWER(G84,2)</f>
        <v>25</v>
      </c>
      <c r="J84" s="21">
        <f>F84*I84</f>
        <v>75</v>
      </c>
      <c r="L84" s="28"/>
      <c r="M84" s="29"/>
      <c r="N84" s="4"/>
    </row>
    <row r="85" spans="4:14" x14ac:dyDescent="0.3">
      <c r="D85" s="3"/>
      <c r="E85" s="27" t="s">
        <v>36</v>
      </c>
      <c r="F85" s="7">
        <v>4</v>
      </c>
      <c r="G85" s="1">
        <v>15</v>
      </c>
      <c r="H85" s="7">
        <f>F85*G85</f>
        <v>60</v>
      </c>
      <c r="I85" s="7">
        <f>POWER(G85,2)</f>
        <v>225</v>
      </c>
      <c r="J85" s="7">
        <f>F85*I85</f>
        <v>900</v>
      </c>
      <c r="L85" s="34"/>
      <c r="M85" s="35"/>
      <c r="N85" s="4"/>
    </row>
    <row r="86" spans="4:14" ht="15" thickBot="1" x14ac:dyDescent="0.35">
      <c r="D86" s="3"/>
      <c r="E86" s="3" t="s">
        <v>34</v>
      </c>
      <c r="F86" s="7">
        <v>1</v>
      </c>
      <c r="G86" s="1">
        <v>25</v>
      </c>
      <c r="H86" s="7">
        <f>F86*G86</f>
        <v>25</v>
      </c>
      <c r="I86" s="7">
        <f>POWER(G86,2)</f>
        <v>625</v>
      </c>
      <c r="J86" s="7">
        <f>F86*I86</f>
        <v>625</v>
      </c>
      <c r="L86" s="30"/>
      <c r="M86" s="31"/>
      <c r="N86" s="4"/>
    </row>
    <row r="87" spans="4:14" ht="15" thickBot="1" x14ac:dyDescent="0.35">
      <c r="D87" s="3"/>
      <c r="E87" s="2" t="s">
        <v>35</v>
      </c>
      <c r="F87" s="8">
        <v>2</v>
      </c>
      <c r="G87" s="17">
        <v>35</v>
      </c>
      <c r="H87" s="8">
        <f>F87*G87</f>
        <v>70</v>
      </c>
      <c r="I87" s="8">
        <f>POWER(G87,2)</f>
        <v>1225</v>
      </c>
      <c r="J87" s="8">
        <f>F87*I87</f>
        <v>2450</v>
      </c>
      <c r="L87" s="25"/>
      <c r="M87" s="25"/>
      <c r="N87" s="4"/>
    </row>
    <row r="88" spans="4:14" ht="15" thickBot="1" x14ac:dyDescent="0.35">
      <c r="D88" s="3"/>
      <c r="L88" s="19" t="s">
        <v>30</v>
      </c>
      <c r="M88" s="21">
        <f>SUM(F84:F87)</f>
        <v>10</v>
      </c>
      <c r="N88" s="4"/>
    </row>
    <row r="89" spans="4:14" ht="15" thickBot="1" x14ac:dyDescent="0.35">
      <c r="D89" s="3"/>
      <c r="L89" s="19" t="s">
        <v>29</v>
      </c>
      <c r="M89" s="22">
        <f>SUM(H84:H87)</f>
        <v>170</v>
      </c>
      <c r="N89" s="4"/>
    </row>
    <row r="90" spans="4:14" ht="16.8" thickBot="1" x14ac:dyDescent="0.35">
      <c r="D90" s="3"/>
      <c r="L90" s="10" t="s">
        <v>31</v>
      </c>
      <c r="M90" s="8">
        <f>SUM(J84:J87)</f>
        <v>4050</v>
      </c>
      <c r="N90" s="4"/>
    </row>
    <row r="91" spans="4:14" ht="15" thickBot="1" x14ac:dyDescent="0.35">
      <c r="D91" s="3"/>
      <c r="N91" s="4"/>
    </row>
    <row r="92" spans="4:14" ht="16.8" thickBot="1" x14ac:dyDescent="0.35">
      <c r="D92" s="3"/>
      <c r="H92" s="36" t="s">
        <v>37</v>
      </c>
      <c r="I92" s="37"/>
      <c r="J92" s="22">
        <f>M90/M88</f>
        <v>405</v>
      </c>
      <c r="N92" s="4"/>
    </row>
    <row r="93" spans="4:14" ht="16.8" thickBot="1" x14ac:dyDescent="0.35">
      <c r="D93" s="3"/>
      <c r="H93" s="36" t="s">
        <v>38</v>
      </c>
      <c r="I93" s="37"/>
      <c r="J93" s="22">
        <f>POWER(M89/M88,2)</f>
        <v>289</v>
      </c>
      <c r="N93" s="4"/>
    </row>
    <row r="94" spans="4:14" ht="15" thickBot="1" x14ac:dyDescent="0.35">
      <c r="D94" s="3"/>
      <c r="H94" s="36" t="s">
        <v>32</v>
      </c>
      <c r="I94" s="37"/>
      <c r="J94" s="22">
        <f>J92-J93</f>
        <v>116</v>
      </c>
      <c r="N94" s="4"/>
    </row>
    <row r="95" spans="4:14" ht="15" thickBot="1" x14ac:dyDescent="0.35">
      <c r="D95" s="3"/>
      <c r="H95" s="26"/>
      <c r="I95" s="26"/>
      <c r="N95" s="4"/>
    </row>
    <row r="96" spans="4:14" x14ac:dyDescent="0.3">
      <c r="D96" s="3"/>
      <c r="H96" s="28" t="s">
        <v>6</v>
      </c>
      <c r="I96" s="29"/>
      <c r="J96" s="32">
        <f>SQRT(J94)</f>
        <v>10.770329614269007</v>
      </c>
      <c r="N96" s="4"/>
    </row>
    <row r="97" spans="4:14" ht="15" thickBot="1" x14ac:dyDescent="0.35">
      <c r="D97" s="3"/>
      <c r="H97" s="30"/>
      <c r="I97" s="31"/>
      <c r="J97" s="33"/>
      <c r="N97" s="4"/>
    </row>
    <row r="98" spans="4:14" ht="15" thickBot="1" x14ac:dyDescent="0.35">
      <c r="D98" s="2"/>
      <c r="E98" s="17"/>
      <c r="F98" s="17"/>
      <c r="G98" s="17"/>
      <c r="H98" s="17"/>
      <c r="I98" s="17"/>
      <c r="J98" s="17"/>
      <c r="K98" s="17"/>
      <c r="L98" s="17"/>
      <c r="M98" s="17"/>
      <c r="N98" s="18"/>
    </row>
  </sheetData>
  <mergeCells count="38">
    <mergeCell ref="D2:N2"/>
    <mergeCell ref="D3:N3"/>
    <mergeCell ref="F5:H6"/>
    <mergeCell ref="F7:H9"/>
    <mergeCell ref="J5:L6"/>
    <mergeCell ref="J7:L9"/>
    <mergeCell ref="K17:L19"/>
    <mergeCell ref="K26:L28"/>
    <mergeCell ref="D11:N11"/>
    <mergeCell ref="D33:N33"/>
    <mergeCell ref="J37:K38"/>
    <mergeCell ref="F19:G19"/>
    <mergeCell ref="K15:L15"/>
    <mergeCell ref="K24:L24"/>
    <mergeCell ref="K25:L25"/>
    <mergeCell ref="K16:L16"/>
    <mergeCell ref="J39:K40"/>
    <mergeCell ref="J42:K43"/>
    <mergeCell ref="D64:N64"/>
    <mergeCell ref="L66:M66"/>
    <mergeCell ref="L67:M69"/>
    <mergeCell ref="J50:K51"/>
    <mergeCell ref="J52:K53"/>
    <mergeCell ref="J55:K56"/>
    <mergeCell ref="J57:K58"/>
    <mergeCell ref="J44:K45"/>
    <mergeCell ref="H75:I75"/>
    <mergeCell ref="H76:I76"/>
    <mergeCell ref="H77:I77"/>
    <mergeCell ref="H79:I80"/>
    <mergeCell ref="J79:J80"/>
    <mergeCell ref="H96:I97"/>
    <mergeCell ref="J96:J97"/>
    <mergeCell ref="L83:M83"/>
    <mergeCell ref="L84:M86"/>
    <mergeCell ref="H92:I92"/>
    <mergeCell ref="H93:I93"/>
    <mergeCell ref="H94:I94"/>
  </mergeCells>
  <pageMargins left="0.7" right="0.7" top="0.75" bottom="0.75" header="0.3" footer="0.3"/>
  <pageSetup orientation="portrait" horizontalDpi="1200" verticalDpi="1200" r:id="rId1"/>
  <ignoredErrors>
    <ignoredError sqref="E85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17E7-E511-4192-9C92-5C30A1EDCD34}">
  <dimension ref="D1:N15"/>
  <sheetViews>
    <sheetView workbookViewId="0">
      <selection activeCell="H20" sqref="H20"/>
    </sheetView>
  </sheetViews>
  <sheetFormatPr defaultColWidth="12.77734375" defaultRowHeight="14.4" x14ac:dyDescent="0.3"/>
  <cols>
    <col min="1" max="1" width="7.88671875" style="1" customWidth="1"/>
    <col min="2" max="16384" width="12.77734375" style="1"/>
  </cols>
  <sheetData>
    <row r="1" spans="4:14" ht="15" thickBot="1" x14ac:dyDescent="0.35"/>
    <row r="2" spans="4:14" ht="37.200000000000003" thickBot="1" x14ac:dyDescent="0.35">
      <c r="D2" s="43" t="s">
        <v>41</v>
      </c>
      <c r="E2" s="44"/>
      <c r="F2" s="44"/>
      <c r="G2" s="44"/>
      <c r="H2" s="44"/>
      <c r="I2" s="44"/>
      <c r="J2" s="44"/>
      <c r="K2" s="44"/>
      <c r="L2" s="44"/>
      <c r="M2" s="44"/>
      <c r="N2" s="45"/>
    </row>
    <row r="3" spans="4:14" ht="15" thickBot="1" x14ac:dyDescent="0.35">
      <c r="D3" s="14"/>
      <c r="E3" s="15"/>
      <c r="F3" s="15"/>
      <c r="G3" s="15"/>
      <c r="H3" s="15"/>
      <c r="I3" s="15"/>
      <c r="J3" s="15"/>
      <c r="K3" s="15"/>
      <c r="L3" s="15"/>
      <c r="M3" s="15"/>
      <c r="N3" s="16"/>
    </row>
    <row r="4" spans="4:14" ht="15" thickBot="1" x14ac:dyDescent="0.35">
      <c r="D4" s="3"/>
      <c r="F4" s="9" t="s">
        <v>0</v>
      </c>
      <c r="G4" s="10" t="s">
        <v>1</v>
      </c>
      <c r="H4" s="11" t="s">
        <v>43</v>
      </c>
      <c r="J4" s="36" t="s">
        <v>42</v>
      </c>
      <c r="K4" s="42"/>
      <c r="L4" s="42"/>
      <c r="M4" s="37"/>
      <c r="N4" s="4"/>
    </row>
    <row r="5" spans="4:14" ht="15" thickBot="1" x14ac:dyDescent="0.35">
      <c r="D5" s="3"/>
      <c r="F5" s="3">
        <v>1</v>
      </c>
      <c r="G5" s="7">
        <v>150</v>
      </c>
      <c r="H5" s="4" t="s">
        <v>3</v>
      </c>
      <c r="J5" s="60" t="s">
        <v>2</v>
      </c>
      <c r="K5" s="61"/>
      <c r="L5" s="61"/>
      <c r="M5" s="59"/>
      <c r="N5" s="4"/>
    </row>
    <row r="6" spans="4:14" ht="15" thickBot="1" x14ac:dyDescent="0.35">
      <c r="D6" s="3"/>
      <c r="F6" s="3">
        <v>2</v>
      </c>
      <c r="G6" s="7">
        <v>100</v>
      </c>
      <c r="H6" s="5">
        <f>((G6-G5)/G5)*100</f>
        <v>-33.333333333333329</v>
      </c>
      <c r="N6" s="4"/>
    </row>
    <row r="7" spans="4:14" ht="14.4" customHeight="1" x14ac:dyDescent="0.3">
      <c r="D7" s="3"/>
      <c r="F7" s="3">
        <v>3</v>
      </c>
      <c r="G7" s="7">
        <v>180</v>
      </c>
      <c r="H7" s="5">
        <f t="shared" ref="H7:H14" si="0">((G7-G6)/G6)*100</f>
        <v>80</v>
      </c>
      <c r="J7" s="62" t="s">
        <v>44</v>
      </c>
      <c r="K7" s="63"/>
      <c r="L7" s="63"/>
      <c r="M7" s="64"/>
      <c r="N7" s="4"/>
    </row>
    <row r="8" spans="4:14" x14ac:dyDescent="0.3">
      <c r="D8" s="3"/>
      <c r="F8" s="3">
        <v>4</v>
      </c>
      <c r="G8" s="7">
        <v>200</v>
      </c>
      <c r="H8" s="5">
        <f t="shared" si="0"/>
        <v>11.111111111111111</v>
      </c>
      <c r="J8" s="65"/>
      <c r="K8" s="66"/>
      <c r="L8" s="66"/>
      <c r="M8" s="67"/>
      <c r="N8" s="4"/>
    </row>
    <row r="9" spans="4:14" ht="15" thickBot="1" x14ac:dyDescent="0.35">
      <c r="D9" s="3"/>
      <c r="F9" s="3">
        <v>5</v>
      </c>
      <c r="G9" s="7">
        <v>250</v>
      </c>
      <c r="H9" s="5">
        <f t="shared" si="0"/>
        <v>25</v>
      </c>
      <c r="J9" s="68"/>
      <c r="K9" s="69"/>
      <c r="L9" s="69"/>
      <c r="M9" s="70"/>
      <c r="N9" s="4"/>
    </row>
    <row r="10" spans="4:14" ht="15" thickBot="1" x14ac:dyDescent="0.35">
      <c r="D10" s="3"/>
      <c r="F10" s="3">
        <v>6</v>
      </c>
      <c r="G10" s="7">
        <v>285</v>
      </c>
      <c r="H10" s="5">
        <f t="shared" si="0"/>
        <v>14.000000000000002</v>
      </c>
      <c r="N10" s="4"/>
    </row>
    <row r="11" spans="4:14" ht="15" thickBot="1" x14ac:dyDescent="0.35">
      <c r="D11" s="3"/>
      <c r="F11" s="3">
        <v>7</v>
      </c>
      <c r="G11" s="7">
        <v>180</v>
      </c>
      <c r="H11" s="5">
        <f t="shared" si="0"/>
        <v>-36.84210526315789</v>
      </c>
      <c r="J11" s="36" t="s">
        <v>45</v>
      </c>
      <c r="K11" s="42"/>
      <c r="L11" s="58">
        <f>AVERAGE(H6:H14)</f>
        <v>8.4937343358395996</v>
      </c>
      <c r="M11" s="59"/>
      <c r="N11" s="4"/>
    </row>
    <row r="12" spans="4:14" ht="15" thickBot="1" x14ac:dyDescent="0.35">
      <c r="D12" s="3"/>
      <c r="F12" s="3">
        <v>8</v>
      </c>
      <c r="G12" s="7">
        <v>175</v>
      </c>
      <c r="H12" s="5">
        <f t="shared" si="0"/>
        <v>-2.7777777777777777</v>
      </c>
      <c r="J12" s="30" t="s">
        <v>46</v>
      </c>
      <c r="K12" s="46"/>
      <c r="L12" s="40">
        <f>_xlfn.STDEV.S(H6:H14)</f>
        <v>34.279028933120259</v>
      </c>
      <c r="M12" s="41"/>
      <c r="N12" s="4"/>
    </row>
    <row r="13" spans="4:14" x14ac:dyDescent="0.3">
      <c r="D13" s="3"/>
      <c r="F13" s="3">
        <v>9</v>
      </c>
      <c r="G13" s="7">
        <v>200</v>
      </c>
      <c r="H13" s="5">
        <f t="shared" si="0"/>
        <v>14.285714285714285</v>
      </c>
      <c r="N13" s="4"/>
    </row>
    <row r="14" spans="4:14" ht="15" thickBot="1" x14ac:dyDescent="0.35">
      <c r="D14" s="3"/>
      <c r="F14" s="2">
        <v>10</v>
      </c>
      <c r="G14" s="8">
        <v>210</v>
      </c>
      <c r="H14" s="6">
        <f t="shared" si="0"/>
        <v>5</v>
      </c>
      <c r="N14" s="4"/>
    </row>
    <row r="15" spans="4:14" ht="15" thickBot="1" x14ac:dyDescent="0.35">
      <c r="D15" s="2"/>
      <c r="E15" s="17"/>
      <c r="F15" s="17"/>
      <c r="G15" s="17"/>
      <c r="H15" s="17"/>
      <c r="I15" s="17"/>
      <c r="J15" s="17"/>
      <c r="K15" s="17"/>
      <c r="L15" s="17"/>
      <c r="M15" s="17"/>
      <c r="N15" s="18"/>
    </row>
  </sheetData>
  <mergeCells count="8">
    <mergeCell ref="J12:K12"/>
    <mergeCell ref="L11:M11"/>
    <mergeCell ref="L12:M12"/>
    <mergeCell ref="D2:N2"/>
    <mergeCell ref="J4:M4"/>
    <mergeCell ref="J5:M5"/>
    <mergeCell ref="J7:M9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 Deviation</vt:lpstr>
      <vt:lpstr>Standard Deviation In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2023-11-25T12:08:35Z</dcterms:modified>
</cp:coreProperties>
</file>