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Block 3\"/>
    </mc:Choice>
  </mc:AlternateContent>
  <xr:revisionPtr revIDLastSave="0" documentId="13_ncr:1_{40CCEE6D-0F3A-46E3-B20F-E2301F9D988C}" xr6:coauthVersionLast="47" xr6:coauthVersionMax="47" xr10:uidLastSave="{00000000-0000-0000-0000-000000000000}"/>
  <bookViews>
    <workbookView xWindow="11424" yWindow="0" windowWidth="11712" windowHeight="12336" firstSheet="1" activeTab="2" xr2:uid="{F7671A67-2DA0-4A49-9B82-74E5F4E4A6F8}"/>
  </bookViews>
  <sheets>
    <sheet name="Covariance" sheetId="1" r:id="rId1"/>
    <sheet name="Correlation Coefficient" sheetId="2" r:id="rId2"/>
    <sheet name="Rank Correlation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3" l="1"/>
  <c r="C45" i="3"/>
  <c r="C48" i="3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C19" i="2"/>
  <c r="C18" i="2"/>
  <c r="C46" i="3" l="1"/>
  <c r="C49" i="3" s="1"/>
  <c r="C51" i="3" s="1"/>
  <c r="C17" i="2"/>
  <c r="C16" i="2"/>
  <c r="E42" i="1" l="1"/>
  <c r="D41" i="1"/>
  <c r="E34" i="1"/>
  <c r="E31" i="1"/>
  <c r="C19" i="3" l="1"/>
  <c r="C20" i="3" s="1"/>
  <c r="D12" i="3"/>
  <c r="E12" i="3" s="1"/>
  <c r="E11" i="3"/>
  <c r="D11" i="3"/>
  <c r="D10" i="3"/>
  <c r="E10" i="3" s="1"/>
  <c r="D9" i="3"/>
  <c r="E9" i="3" s="1"/>
  <c r="D8" i="3"/>
  <c r="E8" i="3" s="1"/>
  <c r="E7" i="3"/>
  <c r="D7" i="3"/>
  <c r="D6" i="3"/>
  <c r="E6" i="3" s="1"/>
  <c r="D5" i="3"/>
  <c r="E5" i="3" s="1"/>
  <c r="D4" i="3"/>
  <c r="E4" i="3" s="1"/>
  <c r="E3" i="3"/>
  <c r="D3" i="3"/>
  <c r="I4" i="1"/>
  <c r="E10" i="1" s="1"/>
  <c r="I3" i="1"/>
  <c r="D12" i="1" s="1"/>
  <c r="I2" i="1"/>
  <c r="E13" i="3" l="1"/>
  <c r="C21" i="3" s="1"/>
  <c r="C22" i="3" s="1"/>
  <c r="C23" i="3"/>
  <c r="D8" i="1"/>
  <c r="D6" i="1"/>
  <c r="E8" i="1"/>
  <c r="D11" i="1"/>
  <c r="E7" i="1"/>
  <c r="E12" i="1"/>
  <c r="F12" i="1" s="1"/>
  <c r="D3" i="1"/>
  <c r="D5" i="1"/>
  <c r="D10" i="1"/>
  <c r="F10" i="1" s="1"/>
  <c r="D4" i="1"/>
  <c r="E6" i="1"/>
  <c r="E11" i="1"/>
  <c r="E4" i="1"/>
  <c r="D9" i="1"/>
  <c r="D7" i="1"/>
  <c r="E9" i="1"/>
  <c r="E3" i="1"/>
  <c r="E5" i="1"/>
  <c r="F8" i="1" l="1"/>
  <c r="C25" i="3"/>
  <c r="F11" i="1"/>
  <c r="F5" i="1"/>
  <c r="F3" i="1"/>
  <c r="F7" i="1"/>
  <c r="F9" i="1"/>
  <c r="F4" i="1"/>
  <c r="F6" i="1"/>
  <c r="F13" i="1" l="1"/>
  <c r="F23" i="1" l="1"/>
  <c r="F19" i="1"/>
</calcChain>
</file>

<file path=xl/sharedStrings.xml><?xml version="1.0" encoding="utf-8"?>
<sst xmlns="http://schemas.openxmlformats.org/spreadsheetml/2006/main" count="58" uniqueCount="31">
  <si>
    <t>x</t>
  </si>
  <si>
    <t>y</t>
  </si>
  <si>
    <t>x-x̄</t>
  </si>
  <si>
    <t>y-ȳ</t>
  </si>
  <si>
    <t>(x-x̄) *( y-ȳ)</t>
  </si>
  <si>
    <t>n</t>
  </si>
  <si>
    <t>x̄</t>
  </si>
  <si>
    <t>ȳ</t>
  </si>
  <si>
    <t>Population</t>
  </si>
  <si>
    <t>Sample</t>
  </si>
  <si>
    <t>Total</t>
  </si>
  <si>
    <t>X</t>
  </si>
  <si>
    <t>Y</t>
  </si>
  <si>
    <t>Rank X</t>
  </si>
  <si>
    <t>Rank Y</t>
  </si>
  <si>
    <t>d</t>
  </si>
  <si>
    <r>
      <t>d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</si>
  <si>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</si>
  <si>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∑d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</si>
  <si>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6∑d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</t>
    </r>
  </si>
  <si>
    <r>
      <t>n(n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-1)</t>
    </r>
  </si>
  <si>
    <t>Rank Co Ce</t>
  </si>
  <si>
    <t>Manual Formula</t>
  </si>
  <si>
    <t>Excel Formula</t>
  </si>
  <si>
    <t>cov(x,y)</t>
  </si>
  <si>
    <t>Data Analysis</t>
  </si>
  <si>
    <t>Formula</t>
  </si>
  <si>
    <t>COV(X,Y)</t>
  </si>
  <si>
    <t>r</t>
  </si>
  <si>
    <t>SD of X</t>
  </si>
  <si>
    <t>SD of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</si>
</sst>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239486</xdr:colOff>
      <xdr:row>18</xdr:row>
      <xdr:rowOff>21772</xdr:rowOff>
    </xdr:from>
    <xdr:ext cx="1976503" cy="470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CC59BC-B293-41CD-A7E8-48DEA51D1B26}"/>
                </a:ext>
              </a:extLst>
            </xdr:cNvPr>
            <xdr:cNvSpPr txBox="1"/>
          </xdr:nvSpPr>
          <xdr:spPr>
            <a:xfrm>
              <a:off x="4918166" y="116477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𝒄𝒐𝒗</m:t>
                        </m:r>
                      </m:fName>
                      <m:e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</m:fun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𝒋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CCC59BC-B293-41CD-A7E8-48DEA51D1B26}"/>
                </a:ext>
              </a:extLst>
            </xdr:cNvPr>
            <xdr:cNvSpPr txBox="1"/>
          </xdr:nvSpPr>
          <xdr:spPr>
            <a:xfrm>
              <a:off x="4918166" y="116477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𝒄𝒐𝒗⁡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𝒊−𝒙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IN" sz="1100" b="1" i="0">
                  <a:latin typeface="Cambria Math" panose="02040503050406030204" pitchFamily="18" charset="0"/>
                </a:rPr>
                <a:t>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𝒋−𝒚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</xdr:col>
      <xdr:colOff>239486</xdr:colOff>
      <xdr:row>22</xdr:row>
      <xdr:rowOff>21772</xdr:rowOff>
    </xdr:from>
    <xdr:ext cx="1976503" cy="470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6D458CA-FE12-41C6-8EA6-6E8818F734E3}"/>
                </a:ext>
              </a:extLst>
            </xdr:cNvPr>
            <xdr:cNvSpPr txBox="1"/>
          </xdr:nvSpPr>
          <xdr:spPr>
            <a:xfrm>
              <a:off x="4918166" y="210203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𝒄𝒐𝒗</m:t>
                        </m:r>
                      </m:fName>
                      <m:e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</m:func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𝒋</m:t>
                                    </m:r>
                                  </m:sub>
                                </m:sSub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IN" sz="1100" b="1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IN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6D458CA-FE12-41C6-8EA6-6E8818F734E3}"/>
                </a:ext>
              </a:extLst>
            </xdr:cNvPr>
            <xdr:cNvSpPr txBox="1"/>
          </xdr:nvSpPr>
          <xdr:spPr>
            <a:xfrm>
              <a:off x="4918166" y="2102032"/>
              <a:ext cx="1976503" cy="470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𝒄𝒐𝒗⁡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𝒙,𝒚)=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100" b="1" i="0">
                  <a:latin typeface="Cambria Math" panose="02040503050406030204" pitchFamily="18" charset="0"/>
                </a:rPr>
                <a:t>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𝒊−𝒙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)(</a:t>
              </a:r>
              <a:r>
                <a:rPr lang="en-IN" sz="1100" b="1" i="0">
                  <a:latin typeface="Cambria Math" panose="02040503050406030204" pitchFamily="18" charset="0"/>
                </a:rPr>
                <a:t>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𝒋−𝒚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 )/(</a:t>
              </a:r>
              <a:r>
                <a:rPr lang="en-IN" sz="1100" b="1" i="0">
                  <a:latin typeface="Cambria Math" panose="02040503050406030204" pitchFamily="18" charset="0"/>
                </a:rPr>
                <a:t>𝒏−𝟏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426720</xdr:colOff>
      <xdr:row>12</xdr:row>
      <xdr:rowOff>76200</xdr:rowOff>
    </xdr:from>
    <xdr:ext cx="853375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19E60F-C6BB-4750-9035-A553D4A682BF}"/>
                </a:ext>
              </a:extLst>
            </xdr:cNvPr>
            <xdr:cNvSpPr txBox="1"/>
          </xdr:nvSpPr>
          <xdr:spPr>
            <a:xfrm>
              <a:off x="2865120" y="1790700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𝐜𝐨𝐯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d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n-IN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619E60F-C6BB-4750-9035-A553D4A682BF}"/>
                </a:ext>
              </a:extLst>
            </xdr:cNvPr>
            <xdr:cNvSpPr txBox="1"/>
          </xdr:nvSpPr>
          <xdr:spPr>
            <a:xfrm>
              <a:off x="2865120" y="1790700"/>
              <a:ext cx="853375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𝒓=𝐜𝐨𝐯⁡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𝒙,𝒚)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100" b="1" i="0">
                  <a:latin typeface="Cambria Math" panose="02040503050406030204" pitchFamily="18" charset="0"/>
                </a:rPr>
                <a:t>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𝒙⋅𝝈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b="1" i="0">
                  <a:latin typeface="Cambria Math" panose="02040503050406030204" pitchFamily="18" charset="0"/>
                </a:rPr>
                <a:t>𝒚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236220</xdr:colOff>
      <xdr:row>14</xdr:row>
      <xdr:rowOff>76200</xdr:rowOff>
    </xdr:from>
    <xdr:ext cx="1163395" cy="385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86AF2A-25FD-4728-929F-3CE94FADD48A}"/>
                </a:ext>
              </a:extLst>
            </xdr:cNvPr>
            <xdr:cNvSpPr txBox="1"/>
          </xdr:nvSpPr>
          <xdr:spPr>
            <a:xfrm>
              <a:off x="1112520" y="269748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𝟔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𝒅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𝒏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86AF2A-25FD-4728-929F-3CE94FADD48A}"/>
                </a:ext>
              </a:extLst>
            </xdr:cNvPr>
            <xdr:cNvSpPr txBox="1"/>
          </xdr:nvSpPr>
          <xdr:spPr>
            <a:xfrm>
              <a:off x="1112520" y="269748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𝒓=𝟏−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𝟔∑128▒𝒅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𝟐−𝟏) 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1</xdr:col>
      <xdr:colOff>236220</xdr:colOff>
      <xdr:row>40</xdr:row>
      <xdr:rowOff>76200</xdr:rowOff>
    </xdr:from>
    <xdr:ext cx="1163395" cy="3854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DA97F41-68C9-4576-A32E-5A29D7D34970}"/>
                </a:ext>
              </a:extLst>
            </xdr:cNvPr>
            <xdr:cNvSpPr txBox="1"/>
          </xdr:nvSpPr>
          <xdr:spPr>
            <a:xfrm>
              <a:off x="1112520" y="269748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IN" sz="1100" b="1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1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1" i="0">
                            <a:latin typeface="Cambria Math" panose="02040503050406030204" pitchFamily="18" charset="0"/>
                          </a:rPr>
                          <m:t>𝟔</m:t>
                        </m:r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1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𝒅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  <m:d>
                          <m:dPr>
                            <m:ctrlPr>
                              <a:rPr lang="en-IN" sz="11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IN" sz="11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IN" sz="1100" b="1" i="1">
                                    <a:latin typeface="Cambria Math" panose="02040503050406030204" pitchFamily="18" charset="0"/>
                                  </a:rPr>
                                  <m:t>𝒏</m:t>
                                </m:r>
                              </m:e>
                              <m:sup>
                                <m:r>
                                  <a:rPr lang="en-IN" sz="1100" b="1" i="0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IN" sz="1100" b="1" i="0">
                                <a:latin typeface="Cambria Math" panose="02040503050406030204" pitchFamily="18" charset="0"/>
                              </a:rPr>
                              <m:t>𝟏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IN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DA97F41-68C9-4576-A32E-5A29D7D34970}"/>
                </a:ext>
              </a:extLst>
            </xdr:cNvPr>
            <xdr:cNvSpPr txBox="1"/>
          </xdr:nvSpPr>
          <xdr:spPr>
            <a:xfrm>
              <a:off x="1112520" y="2697480"/>
              <a:ext cx="1163395" cy="385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b="1" i="0">
                  <a:latin typeface="Cambria Math" panose="02040503050406030204" pitchFamily="18" charset="0"/>
                </a:rPr>
                <a:t>𝒓=𝟏−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𝟔∑128▒𝒅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 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100" b="1" i="0">
                  <a:latin typeface="Cambria Math" panose="02040503050406030204" pitchFamily="18" charset="0"/>
                </a:rPr>
                <a:t>𝒏</a:t>
              </a:r>
              <a:r>
                <a:rPr lang="en-IN" sz="11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100" b="1" i="0">
                  <a:latin typeface="Cambria Math" panose="02040503050406030204" pitchFamily="18" charset="0"/>
                </a:rPr>
                <a:t>𝟐−𝟏) </a:t>
              </a:r>
              <a:endParaRPr lang="en-IN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01DF-FA4F-4402-A6CD-3F6FA5B026B4}">
  <dimension ref="B1:I42"/>
  <sheetViews>
    <sheetView zoomScale="85" zoomScaleNormal="85" workbookViewId="0">
      <selection activeCell="J30" sqref="J30"/>
    </sheetView>
  </sheetViews>
  <sheetFormatPr defaultRowHeight="14.4" x14ac:dyDescent="0.3"/>
  <cols>
    <col min="1" max="5" width="8.88671875" style="1"/>
    <col min="6" max="7" width="11.88671875" style="1" customWidth="1"/>
    <col min="8" max="16384" width="8.88671875" style="1"/>
  </cols>
  <sheetData>
    <row r="1" spans="2:9" ht="15" thickBot="1" x14ac:dyDescent="0.35"/>
    <row r="2" spans="2:9" ht="15" thickBot="1" x14ac:dyDescent="0.35">
      <c r="B2" s="2" t="s">
        <v>0</v>
      </c>
      <c r="C2" s="3" t="s">
        <v>1</v>
      </c>
      <c r="D2" s="2" t="s">
        <v>2</v>
      </c>
      <c r="E2" s="4" t="s">
        <v>3</v>
      </c>
      <c r="F2" s="5" t="s">
        <v>4</v>
      </c>
      <c r="H2" s="18" t="s">
        <v>5</v>
      </c>
      <c r="I2" s="18">
        <f>COUNT(B3:B12)</f>
        <v>10</v>
      </c>
    </row>
    <row r="3" spans="2:9" ht="15" thickBot="1" x14ac:dyDescent="0.35">
      <c r="B3" s="7">
        <v>20</v>
      </c>
      <c r="C3" s="8">
        <v>16</v>
      </c>
      <c r="D3" s="7">
        <f>B3-$I$3</f>
        <v>-4.5</v>
      </c>
      <c r="E3" s="1">
        <f>C3-$I$4</f>
        <v>-2</v>
      </c>
      <c r="F3" s="9">
        <f>D3*E3</f>
        <v>9</v>
      </c>
      <c r="H3" s="18" t="s">
        <v>6</v>
      </c>
      <c r="I3" s="18">
        <f>AVERAGE(B3:B12)</f>
        <v>24.5</v>
      </c>
    </row>
    <row r="4" spans="2:9" ht="15" thickBot="1" x14ac:dyDescent="0.35">
      <c r="B4" s="7">
        <v>29</v>
      </c>
      <c r="C4" s="8">
        <v>21</v>
      </c>
      <c r="D4" s="7">
        <f t="shared" ref="D4:D12" si="0">B4-$I$3</f>
        <v>4.5</v>
      </c>
      <c r="E4" s="1">
        <f t="shared" ref="E4:E12" si="1">C4-$I$4</f>
        <v>3</v>
      </c>
      <c r="F4" s="9">
        <f t="shared" ref="F4:F12" si="2">D4*E4</f>
        <v>13.5</v>
      </c>
      <c r="H4" s="18" t="s">
        <v>7</v>
      </c>
      <c r="I4" s="18">
        <f>AVERAGE(C3:C12)</f>
        <v>18</v>
      </c>
    </row>
    <row r="5" spans="2:9" x14ac:dyDescent="0.3">
      <c r="B5" s="7">
        <v>21</v>
      </c>
      <c r="C5" s="8">
        <v>16</v>
      </c>
      <c r="D5" s="7">
        <f t="shared" si="0"/>
        <v>-3.5</v>
      </c>
      <c r="E5" s="1">
        <f t="shared" si="1"/>
        <v>-2</v>
      </c>
      <c r="F5" s="9">
        <f t="shared" si="2"/>
        <v>7</v>
      </c>
    </row>
    <row r="6" spans="2:9" x14ac:dyDescent="0.3">
      <c r="B6" s="7">
        <v>28</v>
      </c>
      <c r="C6" s="8">
        <v>20</v>
      </c>
      <c r="D6" s="7">
        <f t="shared" si="0"/>
        <v>3.5</v>
      </c>
      <c r="E6" s="1">
        <f t="shared" si="1"/>
        <v>2</v>
      </c>
      <c r="F6" s="9">
        <f t="shared" si="2"/>
        <v>7</v>
      </c>
    </row>
    <row r="7" spans="2:9" x14ac:dyDescent="0.3">
      <c r="B7" s="7">
        <v>22</v>
      </c>
      <c r="C7" s="8">
        <v>17</v>
      </c>
      <c r="D7" s="7">
        <f t="shared" si="0"/>
        <v>-2.5</v>
      </c>
      <c r="E7" s="1">
        <f t="shared" si="1"/>
        <v>-1</v>
      </c>
      <c r="F7" s="9">
        <f t="shared" si="2"/>
        <v>2.5</v>
      </c>
    </row>
    <row r="8" spans="2:9" x14ac:dyDescent="0.3">
      <c r="B8" s="7">
        <v>27</v>
      </c>
      <c r="C8" s="8">
        <v>19</v>
      </c>
      <c r="D8" s="7">
        <f t="shared" si="0"/>
        <v>2.5</v>
      </c>
      <c r="E8" s="1">
        <f t="shared" si="1"/>
        <v>1</v>
      </c>
      <c r="F8" s="9">
        <f t="shared" si="2"/>
        <v>2.5</v>
      </c>
    </row>
    <row r="9" spans="2:9" x14ac:dyDescent="0.3">
      <c r="B9" s="7">
        <v>23</v>
      </c>
      <c r="C9" s="8">
        <v>17</v>
      </c>
      <c r="D9" s="7">
        <f t="shared" si="0"/>
        <v>-1.5</v>
      </c>
      <c r="E9" s="1">
        <f t="shared" si="1"/>
        <v>-1</v>
      </c>
      <c r="F9" s="9">
        <f t="shared" si="2"/>
        <v>1.5</v>
      </c>
    </row>
    <row r="10" spans="2:9" x14ac:dyDescent="0.3">
      <c r="B10" s="7">
        <v>26</v>
      </c>
      <c r="C10" s="8">
        <v>19</v>
      </c>
      <c r="D10" s="7">
        <f t="shared" si="0"/>
        <v>1.5</v>
      </c>
      <c r="E10" s="1">
        <f t="shared" si="1"/>
        <v>1</v>
      </c>
      <c r="F10" s="9">
        <f t="shared" si="2"/>
        <v>1.5</v>
      </c>
    </row>
    <row r="11" spans="2:9" x14ac:dyDescent="0.3">
      <c r="B11" s="7">
        <v>24</v>
      </c>
      <c r="C11" s="8">
        <v>18</v>
      </c>
      <c r="D11" s="7">
        <f t="shared" si="0"/>
        <v>-0.5</v>
      </c>
      <c r="E11" s="1">
        <f t="shared" si="1"/>
        <v>0</v>
      </c>
      <c r="F11" s="9">
        <f t="shared" si="2"/>
        <v>0</v>
      </c>
    </row>
    <row r="12" spans="2:9" ht="15" thickBot="1" x14ac:dyDescent="0.35">
      <c r="B12" s="13">
        <v>25</v>
      </c>
      <c r="C12" s="15">
        <v>17</v>
      </c>
      <c r="D12" s="13">
        <f t="shared" si="0"/>
        <v>0.5</v>
      </c>
      <c r="E12" s="14">
        <f t="shared" si="1"/>
        <v>-1</v>
      </c>
      <c r="F12" s="16">
        <f t="shared" si="2"/>
        <v>-0.5</v>
      </c>
    </row>
    <row r="13" spans="2:9" ht="15" thickBot="1" x14ac:dyDescent="0.35">
      <c r="B13" s="44" t="s">
        <v>10</v>
      </c>
      <c r="C13" s="45"/>
      <c r="D13" s="45"/>
      <c r="E13" s="45"/>
      <c r="F13" s="6">
        <f>SUM(F3:F12)</f>
        <v>44</v>
      </c>
    </row>
    <row r="14" spans="2:9" ht="15" thickBot="1" x14ac:dyDescent="0.35"/>
    <row r="15" spans="2:9" x14ac:dyDescent="0.3">
      <c r="B15" s="38" t="s">
        <v>22</v>
      </c>
      <c r="C15" s="39"/>
      <c r="D15" s="39"/>
      <c r="E15" s="39"/>
      <c r="F15" s="39"/>
      <c r="G15" s="40"/>
    </row>
    <row r="16" spans="2:9" ht="15" thickBot="1" x14ac:dyDescent="0.35">
      <c r="B16" s="41"/>
      <c r="C16" s="42"/>
      <c r="D16" s="42"/>
      <c r="E16" s="42"/>
      <c r="F16" s="42"/>
      <c r="G16" s="43"/>
    </row>
    <row r="17" spans="2:7" ht="15" thickBot="1" x14ac:dyDescent="0.35"/>
    <row r="18" spans="2:7" ht="15" thickBot="1" x14ac:dyDescent="0.35">
      <c r="B18" s="48" t="s">
        <v>8</v>
      </c>
      <c r="C18" s="49"/>
      <c r="D18" s="49"/>
      <c r="E18" s="49"/>
      <c r="F18" s="49"/>
      <c r="G18" s="50"/>
    </row>
    <row r="19" spans="2:7" x14ac:dyDescent="0.3">
      <c r="B19" s="51"/>
      <c r="C19" s="52"/>
      <c r="D19" s="52"/>
      <c r="E19" s="53"/>
      <c r="F19" s="29">
        <f>F13/I2</f>
        <v>4.4000000000000004</v>
      </c>
      <c r="G19" s="31"/>
    </row>
    <row r="20" spans="2:7" x14ac:dyDescent="0.3">
      <c r="B20" s="54"/>
      <c r="C20" s="55"/>
      <c r="D20" s="55"/>
      <c r="E20" s="56"/>
      <c r="F20" s="60"/>
      <c r="G20" s="61"/>
    </row>
    <row r="21" spans="2:7" ht="15" thickBot="1" x14ac:dyDescent="0.35">
      <c r="B21" s="57"/>
      <c r="C21" s="58"/>
      <c r="D21" s="58"/>
      <c r="E21" s="59"/>
      <c r="F21" s="32"/>
      <c r="G21" s="34"/>
    </row>
    <row r="22" spans="2:7" ht="15" thickBot="1" x14ac:dyDescent="0.35">
      <c r="B22" s="48" t="s">
        <v>9</v>
      </c>
      <c r="C22" s="49"/>
      <c r="D22" s="49"/>
      <c r="E22" s="49"/>
      <c r="F22" s="49"/>
      <c r="G22" s="50"/>
    </row>
    <row r="23" spans="2:7" x14ac:dyDescent="0.3">
      <c r="B23" s="51"/>
      <c r="C23" s="52"/>
      <c r="D23" s="52"/>
      <c r="E23" s="53"/>
      <c r="F23" s="29">
        <f>F13/(I2-1)</f>
        <v>4.8888888888888893</v>
      </c>
      <c r="G23" s="31"/>
    </row>
    <row r="24" spans="2:7" x14ac:dyDescent="0.3">
      <c r="B24" s="54"/>
      <c r="C24" s="55"/>
      <c r="D24" s="55"/>
      <c r="E24" s="56"/>
      <c r="F24" s="60"/>
      <c r="G24" s="61"/>
    </row>
    <row r="25" spans="2:7" ht="15" thickBot="1" x14ac:dyDescent="0.35">
      <c r="B25" s="57"/>
      <c r="C25" s="58"/>
      <c r="D25" s="58"/>
      <c r="E25" s="59"/>
      <c r="F25" s="32"/>
      <c r="G25" s="34"/>
    </row>
    <row r="26" spans="2:7" ht="15" thickBot="1" x14ac:dyDescent="0.35"/>
    <row r="27" spans="2:7" x14ac:dyDescent="0.3">
      <c r="B27" s="38" t="s">
        <v>23</v>
      </c>
      <c r="C27" s="39"/>
      <c r="D27" s="39"/>
      <c r="E27" s="39"/>
      <c r="F27" s="39"/>
      <c r="G27" s="40"/>
    </row>
    <row r="28" spans="2:7" ht="15" thickBot="1" x14ac:dyDescent="0.35">
      <c r="B28" s="41"/>
      <c r="C28" s="42"/>
      <c r="D28" s="42"/>
      <c r="E28" s="42"/>
      <c r="F28" s="42"/>
      <c r="G28" s="43"/>
    </row>
    <row r="29" spans="2:7" ht="15" thickBot="1" x14ac:dyDescent="0.35"/>
    <row r="30" spans="2:7" ht="15" thickBot="1" x14ac:dyDescent="0.35">
      <c r="B30" s="35" t="s">
        <v>8</v>
      </c>
      <c r="C30" s="36"/>
      <c r="D30" s="36"/>
      <c r="E30" s="36"/>
      <c r="F30" s="36"/>
      <c r="G30" s="37"/>
    </row>
    <row r="31" spans="2:7" x14ac:dyDescent="0.3">
      <c r="B31" s="35" t="s">
        <v>24</v>
      </c>
      <c r="C31" s="36"/>
      <c r="D31" s="36"/>
      <c r="E31" s="29">
        <f>_xlfn.COVARIANCE.P(B2:B12,C2:C12)</f>
        <v>4.4000000000000004</v>
      </c>
      <c r="F31" s="30"/>
      <c r="G31" s="31"/>
    </row>
    <row r="32" spans="2:7" ht="15" thickBot="1" x14ac:dyDescent="0.35">
      <c r="B32" s="46"/>
      <c r="C32" s="47"/>
      <c r="D32" s="47"/>
      <c r="E32" s="32"/>
      <c r="F32" s="33"/>
      <c r="G32" s="34"/>
    </row>
    <row r="33" spans="2:7" ht="15" thickBot="1" x14ac:dyDescent="0.35">
      <c r="B33" s="35" t="s">
        <v>9</v>
      </c>
      <c r="C33" s="36"/>
      <c r="D33" s="36"/>
      <c r="E33" s="36"/>
      <c r="F33" s="36"/>
      <c r="G33" s="37"/>
    </row>
    <row r="34" spans="2:7" x14ac:dyDescent="0.3">
      <c r="B34" s="35" t="s">
        <v>24</v>
      </c>
      <c r="C34" s="36"/>
      <c r="D34" s="36"/>
      <c r="E34" s="29">
        <f>_xlfn.COVARIANCE.S(B2:B12,C2:C12)</f>
        <v>4.8888888888888893</v>
      </c>
      <c r="F34" s="30"/>
      <c r="G34" s="31"/>
    </row>
    <row r="35" spans="2:7" ht="15" thickBot="1" x14ac:dyDescent="0.35">
      <c r="B35" s="46"/>
      <c r="C35" s="47"/>
      <c r="D35" s="47"/>
      <c r="E35" s="32"/>
      <c r="F35" s="33"/>
      <c r="G35" s="34"/>
    </row>
    <row r="36" spans="2:7" ht="15" thickBot="1" x14ac:dyDescent="0.35"/>
    <row r="37" spans="2:7" x14ac:dyDescent="0.3">
      <c r="B37" s="38" t="s">
        <v>25</v>
      </c>
      <c r="C37" s="39"/>
      <c r="D37" s="39"/>
      <c r="E37" s="39"/>
      <c r="F37" s="39"/>
      <c r="G37" s="40"/>
    </row>
    <row r="38" spans="2:7" ht="15" thickBot="1" x14ac:dyDescent="0.35">
      <c r="B38" s="41"/>
      <c r="C38" s="42"/>
      <c r="D38" s="42"/>
      <c r="E38" s="42"/>
      <c r="F38" s="42"/>
      <c r="G38" s="43"/>
    </row>
    <row r="39" spans="2:7" ht="15" thickBot="1" x14ac:dyDescent="0.35"/>
    <row r="40" spans="2:7" ht="15" thickBot="1" x14ac:dyDescent="0.35">
      <c r="C40" s="18"/>
      <c r="D40" s="18" t="s">
        <v>0</v>
      </c>
      <c r="E40" s="18" t="s">
        <v>1</v>
      </c>
    </row>
    <row r="41" spans="2:7" ht="15" thickBot="1" x14ac:dyDescent="0.35">
      <c r="C41" s="18" t="s">
        <v>0</v>
      </c>
      <c r="D41" s="18">
        <f>VARP(Covariance!$B$3:$B$12)</f>
        <v>8.25</v>
      </c>
      <c r="E41" s="18"/>
    </row>
    <row r="42" spans="2:7" ht="15" thickBot="1" x14ac:dyDescent="0.35">
      <c r="C42" s="18" t="s">
        <v>1</v>
      </c>
      <c r="D42" s="22">
        <v>4.4000000000000004</v>
      </c>
      <c r="E42" s="18">
        <f>VARP(Covariance!$C$3:$C$12)</f>
        <v>2.6</v>
      </c>
    </row>
  </sheetData>
  <mergeCells count="16">
    <mergeCell ref="E34:G35"/>
    <mergeCell ref="B30:G30"/>
    <mergeCell ref="B33:G33"/>
    <mergeCell ref="B37:G38"/>
    <mergeCell ref="B13:E13"/>
    <mergeCell ref="B15:G16"/>
    <mergeCell ref="B27:G28"/>
    <mergeCell ref="B31:D32"/>
    <mergeCell ref="E31:G32"/>
    <mergeCell ref="B34:D35"/>
    <mergeCell ref="B18:G18"/>
    <mergeCell ref="B19:E21"/>
    <mergeCell ref="F19:G21"/>
    <mergeCell ref="B22:G22"/>
    <mergeCell ref="B23:E25"/>
    <mergeCell ref="F23:G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5B0D-E016-4996-9CE1-D0FAACDF6CC8}">
  <dimension ref="B1:D26"/>
  <sheetViews>
    <sheetView zoomScale="85" zoomScaleNormal="85" workbookViewId="0">
      <selection activeCell="F18" sqref="F18"/>
    </sheetView>
  </sheetViews>
  <sheetFormatPr defaultColWidth="12.77734375" defaultRowHeight="14.4" x14ac:dyDescent="0.3"/>
  <cols>
    <col min="1" max="16384" width="12.77734375" style="1"/>
  </cols>
  <sheetData>
    <row r="1" spans="2:4" ht="15" thickBot="1" x14ac:dyDescent="0.35"/>
    <row r="2" spans="2:4" ht="15" thickBot="1" x14ac:dyDescent="0.35">
      <c r="B2" s="10" t="s">
        <v>11</v>
      </c>
      <c r="C2" s="18" t="s">
        <v>12</v>
      </c>
    </row>
    <row r="3" spans="2:4" x14ac:dyDescent="0.3">
      <c r="B3" s="7">
        <v>12</v>
      </c>
      <c r="C3" s="9">
        <v>51</v>
      </c>
    </row>
    <row r="4" spans="2:4" x14ac:dyDescent="0.3">
      <c r="B4" s="7">
        <v>18</v>
      </c>
      <c r="C4" s="9">
        <v>57</v>
      </c>
    </row>
    <row r="5" spans="2:4" x14ac:dyDescent="0.3">
      <c r="B5" s="7">
        <v>24</v>
      </c>
      <c r="C5" s="9">
        <v>62</v>
      </c>
    </row>
    <row r="6" spans="2:4" x14ac:dyDescent="0.3">
      <c r="B6" s="7">
        <v>30</v>
      </c>
      <c r="C6" s="9">
        <v>70</v>
      </c>
    </row>
    <row r="7" spans="2:4" ht="15" thickBot="1" x14ac:dyDescent="0.35">
      <c r="B7" s="13">
        <v>42</v>
      </c>
      <c r="C7" s="16">
        <v>80</v>
      </c>
    </row>
    <row r="8" spans="2:4" ht="15" thickBot="1" x14ac:dyDescent="0.35"/>
    <row r="9" spans="2:4" ht="14.4" customHeight="1" x14ac:dyDescent="0.3">
      <c r="B9" s="38" t="s">
        <v>22</v>
      </c>
      <c r="C9" s="40"/>
      <c r="D9" s="26"/>
    </row>
    <row r="10" spans="2:4" ht="15" customHeight="1" thickBot="1" x14ac:dyDescent="0.35">
      <c r="B10" s="41"/>
      <c r="C10" s="43"/>
      <c r="D10" s="26"/>
    </row>
    <row r="11" spans="2:4" ht="15" thickBot="1" x14ac:dyDescent="0.35"/>
    <row r="12" spans="2:4" ht="15" thickBot="1" x14ac:dyDescent="0.35">
      <c r="B12" s="48" t="s">
        <v>26</v>
      </c>
      <c r="C12" s="50"/>
    </row>
    <row r="13" spans="2:4" ht="15" thickBot="1" x14ac:dyDescent="0.35">
      <c r="B13" s="48"/>
      <c r="C13" s="50"/>
    </row>
    <row r="14" spans="2:4" ht="15" thickBot="1" x14ac:dyDescent="0.35">
      <c r="B14" s="48"/>
      <c r="C14" s="50"/>
    </row>
    <row r="15" spans="2:4" ht="15" thickBot="1" x14ac:dyDescent="0.35">
      <c r="B15" s="48"/>
      <c r="C15" s="50"/>
    </row>
    <row r="16" spans="2:4" ht="15" thickBot="1" x14ac:dyDescent="0.35">
      <c r="B16" s="18" t="s">
        <v>29</v>
      </c>
      <c r="C16" s="24">
        <f>_xlfn.STDEV.S(B3:B7)</f>
        <v>11.54123043700281</v>
      </c>
    </row>
    <row r="17" spans="2:4" ht="15" thickBot="1" x14ac:dyDescent="0.35">
      <c r="B17" s="18" t="s">
        <v>30</v>
      </c>
      <c r="C17" s="25">
        <f>_xlfn.STDEV.S(C3:C7)</f>
        <v>11.335784048754634</v>
      </c>
    </row>
    <row r="18" spans="2:4" ht="15" thickBot="1" x14ac:dyDescent="0.35">
      <c r="B18" s="18" t="s">
        <v>27</v>
      </c>
      <c r="C18" s="23">
        <f>_xlfn.COVARIANCE.S(B3:B7,C3:C7)</f>
        <v>130.5</v>
      </c>
    </row>
    <row r="19" spans="2:4" ht="15" thickBot="1" x14ac:dyDescent="0.35">
      <c r="B19" s="18" t="s">
        <v>28</v>
      </c>
      <c r="C19" s="24">
        <f>(C18)/(C16*C17)</f>
        <v>0.99748606079307978</v>
      </c>
    </row>
    <row r="20" spans="2:4" ht="15" thickBot="1" x14ac:dyDescent="0.35"/>
    <row r="21" spans="2:4" x14ac:dyDescent="0.3">
      <c r="B21" s="38" t="s">
        <v>25</v>
      </c>
      <c r="C21" s="40"/>
    </row>
    <row r="22" spans="2:4" ht="15" thickBot="1" x14ac:dyDescent="0.35">
      <c r="B22" s="41"/>
      <c r="C22" s="43"/>
    </row>
    <row r="23" spans="2:4" ht="15" thickBot="1" x14ac:dyDescent="0.35"/>
    <row r="24" spans="2:4" ht="15" thickBot="1" x14ac:dyDescent="0.35">
      <c r="B24" s="2"/>
      <c r="C24" s="5" t="s">
        <v>11</v>
      </c>
      <c r="D24" s="3" t="s">
        <v>12</v>
      </c>
    </row>
    <row r="25" spans="2:4" ht="15" thickBot="1" x14ac:dyDescent="0.35">
      <c r="B25" s="17" t="s">
        <v>11</v>
      </c>
      <c r="C25" s="6">
        <v>1</v>
      </c>
      <c r="D25" s="27"/>
    </row>
    <row r="26" spans="2:4" ht="15" thickBot="1" x14ac:dyDescent="0.35">
      <c r="B26" s="13" t="s">
        <v>12</v>
      </c>
      <c r="C26" s="28">
        <v>0.99748606079308011</v>
      </c>
      <c r="D26" s="15">
        <v>1</v>
      </c>
    </row>
  </sheetData>
  <mergeCells count="4">
    <mergeCell ref="B12:C12"/>
    <mergeCell ref="B13:C15"/>
    <mergeCell ref="B9:C10"/>
    <mergeCell ref="B21:C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E6FF-8D19-440C-89EC-9004A28CF880}">
  <dimension ref="B1:G51"/>
  <sheetViews>
    <sheetView tabSelected="1" workbookViewId="0">
      <selection activeCell="F21" sqref="F21"/>
    </sheetView>
  </sheetViews>
  <sheetFormatPr defaultColWidth="12.77734375" defaultRowHeight="14.4" x14ac:dyDescent="0.3"/>
  <cols>
    <col min="1" max="16384" width="12.77734375" style="1"/>
  </cols>
  <sheetData>
    <row r="1" spans="2:5" ht="15" thickBot="1" x14ac:dyDescent="0.35"/>
    <row r="2" spans="2:5" ht="16.8" thickBot="1" x14ac:dyDescent="0.35">
      <c r="B2" s="10" t="s">
        <v>13</v>
      </c>
      <c r="C2" s="18" t="s">
        <v>14</v>
      </c>
      <c r="D2" s="11" t="s">
        <v>15</v>
      </c>
      <c r="E2" s="18" t="s">
        <v>16</v>
      </c>
    </row>
    <row r="3" spans="2:5" x14ac:dyDescent="0.3">
      <c r="B3" s="7">
        <v>8</v>
      </c>
      <c r="C3" s="9">
        <v>3</v>
      </c>
      <c r="D3" s="1">
        <f>B3-C3</f>
        <v>5</v>
      </c>
      <c r="E3" s="9">
        <f>POWER(D3,2)</f>
        <v>25</v>
      </c>
    </row>
    <row r="4" spans="2:5" x14ac:dyDescent="0.3">
      <c r="B4" s="7">
        <v>1</v>
      </c>
      <c r="C4" s="9">
        <v>5</v>
      </c>
      <c r="D4" s="1">
        <f t="shared" ref="D4:D12" si="0">B4-C4</f>
        <v>-4</v>
      </c>
      <c r="E4" s="9">
        <f t="shared" ref="E4:E12" si="1">POWER(D4,2)</f>
        <v>16</v>
      </c>
    </row>
    <row r="5" spans="2:5" x14ac:dyDescent="0.3">
      <c r="B5" s="7">
        <v>6</v>
      </c>
      <c r="C5" s="9">
        <v>2</v>
      </c>
      <c r="D5" s="1">
        <f t="shared" si="0"/>
        <v>4</v>
      </c>
      <c r="E5" s="9">
        <f t="shared" si="1"/>
        <v>16</v>
      </c>
    </row>
    <row r="6" spans="2:5" x14ac:dyDescent="0.3">
      <c r="B6" s="7">
        <v>3</v>
      </c>
      <c r="C6" s="9">
        <v>9</v>
      </c>
      <c r="D6" s="1">
        <f t="shared" si="0"/>
        <v>-6</v>
      </c>
      <c r="E6" s="9">
        <f t="shared" si="1"/>
        <v>36</v>
      </c>
    </row>
    <row r="7" spans="2:5" x14ac:dyDescent="0.3">
      <c r="B7" s="7">
        <v>2</v>
      </c>
      <c r="C7" s="9">
        <v>10</v>
      </c>
      <c r="D7" s="1">
        <f t="shared" si="0"/>
        <v>-8</v>
      </c>
      <c r="E7" s="9">
        <f t="shared" si="1"/>
        <v>64</v>
      </c>
    </row>
    <row r="8" spans="2:5" x14ac:dyDescent="0.3">
      <c r="B8" s="7">
        <v>5</v>
      </c>
      <c r="C8" s="9">
        <v>1</v>
      </c>
      <c r="D8" s="1">
        <f t="shared" si="0"/>
        <v>4</v>
      </c>
      <c r="E8" s="9">
        <f t="shared" si="1"/>
        <v>16</v>
      </c>
    </row>
    <row r="9" spans="2:5" x14ac:dyDescent="0.3">
      <c r="B9" s="7">
        <v>4</v>
      </c>
      <c r="C9" s="9">
        <v>6</v>
      </c>
      <c r="D9" s="1">
        <f t="shared" si="0"/>
        <v>-2</v>
      </c>
      <c r="E9" s="9">
        <f t="shared" si="1"/>
        <v>4</v>
      </c>
    </row>
    <row r="10" spans="2:5" x14ac:dyDescent="0.3">
      <c r="B10" s="7">
        <v>10</v>
      </c>
      <c r="C10" s="9">
        <v>4</v>
      </c>
      <c r="D10" s="1">
        <f t="shared" si="0"/>
        <v>6</v>
      </c>
      <c r="E10" s="9">
        <f t="shared" si="1"/>
        <v>36</v>
      </c>
    </row>
    <row r="11" spans="2:5" x14ac:dyDescent="0.3">
      <c r="B11" s="7">
        <v>9</v>
      </c>
      <c r="C11" s="9">
        <v>7</v>
      </c>
      <c r="D11" s="1">
        <f t="shared" si="0"/>
        <v>2</v>
      </c>
      <c r="E11" s="9">
        <f t="shared" si="1"/>
        <v>4</v>
      </c>
    </row>
    <row r="12" spans="2:5" ht="15" thickBot="1" x14ac:dyDescent="0.35">
      <c r="B12" s="7">
        <v>7</v>
      </c>
      <c r="C12" s="9">
        <v>8</v>
      </c>
      <c r="D12" s="1">
        <f t="shared" si="0"/>
        <v>-1</v>
      </c>
      <c r="E12" s="9">
        <f t="shared" si="1"/>
        <v>1</v>
      </c>
    </row>
    <row r="13" spans="2:5" ht="15" thickBot="1" x14ac:dyDescent="0.35">
      <c r="B13" s="48" t="s">
        <v>10</v>
      </c>
      <c r="C13" s="49"/>
      <c r="D13" s="49"/>
      <c r="E13" s="18">
        <f>SUM(E3:E12)</f>
        <v>218</v>
      </c>
    </row>
    <row r="14" spans="2:5" ht="15" thickBot="1" x14ac:dyDescent="0.35"/>
    <row r="15" spans="2:5" x14ac:dyDescent="0.3">
      <c r="B15" s="51"/>
      <c r="C15" s="53"/>
    </row>
    <row r="16" spans="2:5" x14ac:dyDescent="0.3">
      <c r="B16" s="54"/>
      <c r="C16" s="56"/>
    </row>
    <row r="17" spans="2:7" ht="15" thickBot="1" x14ac:dyDescent="0.35">
      <c r="B17" s="57"/>
      <c r="C17" s="59"/>
    </row>
    <row r="18" spans="2:7" ht="15" thickBot="1" x14ac:dyDescent="0.35"/>
    <row r="19" spans="2:7" x14ac:dyDescent="0.3">
      <c r="B19" s="19" t="s">
        <v>5</v>
      </c>
      <c r="C19" s="5">
        <f>COUNT(B3:B12)</f>
        <v>10</v>
      </c>
    </row>
    <row r="20" spans="2:7" ht="16.2" x14ac:dyDescent="0.3">
      <c r="B20" s="20" t="s">
        <v>17</v>
      </c>
      <c r="C20" s="9">
        <f>POWER(C19,2)</f>
        <v>100</v>
      </c>
    </row>
    <row r="21" spans="2:7" ht="16.2" x14ac:dyDescent="0.3">
      <c r="B21" s="20" t="s">
        <v>18</v>
      </c>
      <c r="C21" s="9">
        <f>E13</f>
        <v>218</v>
      </c>
    </row>
    <row r="22" spans="2:7" ht="16.2" x14ac:dyDescent="0.3">
      <c r="B22" s="20" t="s">
        <v>19</v>
      </c>
      <c r="C22" s="9">
        <f>6*C21</f>
        <v>1308</v>
      </c>
    </row>
    <row r="23" spans="2:7" ht="16.8" thickBot="1" x14ac:dyDescent="0.35">
      <c r="B23" s="21" t="s">
        <v>20</v>
      </c>
      <c r="C23" s="16">
        <f>C19*(C20-1)</f>
        <v>990</v>
      </c>
    </row>
    <row r="24" spans="2:7" ht="15" thickBot="1" x14ac:dyDescent="0.35"/>
    <row r="25" spans="2:7" ht="15" thickBot="1" x14ac:dyDescent="0.35">
      <c r="B25" s="10" t="s">
        <v>21</v>
      </c>
      <c r="C25" s="12">
        <f>1-(C22/C23)</f>
        <v>-0.32121212121212128</v>
      </c>
    </row>
    <row r="28" spans="2:7" ht="15" thickBot="1" x14ac:dyDescent="0.35"/>
    <row r="29" spans="2:7" ht="16.8" thickBot="1" x14ac:dyDescent="0.35">
      <c r="B29" s="18" t="s">
        <v>11</v>
      </c>
      <c r="C29" s="18" t="s">
        <v>12</v>
      </c>
      <c r="D29" s="10" t="s">
        <v>13</v>
      </c>
      <c r="E29" s="18" t="s">
        <v>14</v>
      </c>
      <c r="F29" s="11" t="s">
        <v>15</v>
      </c>
      <c r="G29" s="18" t="s">
        <v>16</v>
      </c>
    </row>
    <row r="30" spans="2:7" x14ac:dyDescent="0.3">
      <c r="B30" s="5">
        <v>56</v>
      </c>
      <c r="C30" s="5">
        <v>66</v>
      </c>
      <c r="D30" s="2">
        <v>9</v>
      </c>
      <c r="E30" s="5">
        <v>4</v>
      </c>
      <c r="F30" s="4">
        <f>D30-E30</f>
        <v>5</v>
      </c>
      <c r="G30" s="5">
        <f>POWER(F30,2)</f>
        <v>25</v>
      </c>
    </row>
    <row r="31" spans="2:7" x14ac:dyDescent="0.3">
      <c r="B31" s="9">
        <v>75</v>
      </c>
      <c r="C31" s="9">
        <v>70</v>
      </c>
      <c r="D31" s="7">
        <v>3</v>
      </c>
      <c r="E31" s="9">
        <v>2</v>
      </c>
      <c r="F31" s="62">
        <f t="shared" ref="F31:F39" si="2">D31-E31</f>
        <v>1</v>
      </c>
      <c r="G31" s="9">
        <f t="shared" ref="G31:G39" si="3">POWER(F31,2)</f>
        <v>1</v>
      </c>
    </row>
    <row r="32" spans="2:7" x14ac:dyDescent="0.3">
      <c r="B32" s="9">
        <v>45</v>
      </c>
      <c r="C32" s="9">
        <v>40</v>
      </c>
      <c r="D32" s="7">
        <v>10</v>
      </c>
      <c r="E32" s="9">
        <v>10</v>
      </c>
      <c r="F32" s="62">
        <f t="shared" si="2"/>
        <v>0</v>
      </c>
      <c r="G32" s="9">
        <f t="shared" si="3"/>
        <v>0</v>
      </c>
    </row>
    <row r="33" spans="2:7" x14ac:dyDescent="0.3">
      <c r="B33" s="9">
        <v>71</v>
      </c>
      <c r="C33" s="9">
        <v>60</v>
      </c>
      <c r="D33" s="7">
        <v>4</v>
      </c>
      <c r="E33" s="9">
        <v>7</v>
      </c>
      <c r="F33" s="62">
        <f t="shared" si="2"/>
        <v>-3</v>
      </c>
      <c r="G33" s="9">
        <f t="shared" si="3"/>
        <v>9</v>
      </c>
    </row>
    <row r="34" spans="2:7" x14ac:dyDescent="0.3">
      <c r="B34" s="9">
        <v>62</v>
      </c>
      <c r="C34" s="9">
        <v>65</v>
      </c>
      <c r="D34" s="7">
        <v>6</v>
      </c>
      <c r="E34" s="9">
        <v>5</v>
      </c>
      <c r="F34" s="62">
        <f t="shared" si="2"/>
        <v>1</v>
      </c>
      <c r="G34" s="9">
        <f t="shared" si="3"/>
        <v>1</v>
      </c>
    </row>
    <row r="35" spans="2:7" x14ac:dyDescent="0.3">
      <c r="B35" s="9">
        <v>64</v>
      </c>
      <c r="C35" s="9">
        <v>56</v>
      </c>
      <c r="D35" s="7">
        <v>5</v>
      </c>
      <c r="E35" s="9">
        <v>9</v>
      </c>
      <c r="F35" s="62">
        <f t="shared" si="2"/>
        <v>-4</v>
      </c>
      <c r="G35" s="9">
        <f t="shared" si="3"/>
        <v>16</v>
      </c>
    </row>
    <row r="36" spans="2:7" x14ac:dyDescent="0.3">
      <c r="B36" s="9">
        <v>58</v>
      </c>
      <c r="C36" s="9">
        <v>59</v>
      </c>
      <c r="D36" s="7">
        <v>8</v>
      </c>
      <c r="E36" s="9">
        <v>8</v>
      </c>
      <c r="F36" s="62">
        <f t="shared" si="2"/>
        <v>0</v>
      </c>
      <c r="G36" s="9">
        <f t="shared" si="3"/>
        <v>0</v>
      </c>
    </row>
    <row r="37" spans="2:7" x14ac:dyDescent="0.3">
      <c r="B37" s="9">
        <v>80</v>
      </c>
      <c r="C37" s="9">
        <v>77</v>
      </c>
      <c r="D37" s="7">
        <v>1</v>
      </c>
      <c r="E37" s="9">
        <v>1</v>
      </c>
      <c r="F37" s="62">
        <f t="shared" si="2"/>
        <v>0</v>
      </c>
      <c r="G37" s="9">
        <f t="shared" si="3"/>
        <v>0</v>
      </c>
    </row>
    <row r="38" spans="2:7" x14ac:dyDescent="0.3">
      <c r="B38" s="9">
        <v>76</v>
      </c>
      <c r="C38" s="9">
        <v>67</v>
      </c>
      <c r="D38" s="7">
        <v>2</v>
      </c>
      <c r="E38" s="9">
        <v>3</v>
      </c>
      <c r="F38" s="62">
        <f t="shared" si="2"/>
        <v>-1</v>
      </c>
      <c r="G38" s="9">
        <f t="shared" si="3"/>
        <v>1</v>
      </c>
    </row>
    <row r="39" spans="2:7" ht="15" thickBot="1" x14ac:dyDescent="0.35">
      <c r="B39" s="16">
        <v>61</v>
      </c>
      <c r="C39" s="16">
        <v>63</v>
      </c>
      <c r="D39" s="13">
        <v>7</v>
      </c>
      <c r="E39" s="16">
        <v>6</v>
      </c>
      <c r="F39" s="14">
        <f t="shared" si="2"/>
        <v>1</v>
      </c>
      <c r="G39" s="16">
        <f t="shared" si="3"/>
        <v>1</v>
      </c>
    </row>
    <row r="40" spans="2:7" ht="15" thickBot="1" x14ac:dyDescent="0.35"/>
    <row r="41" spans="2:7" x14ac:dyDescent="0.3">
      <c r="B41" s="51"/>
      <c r="C41" s="53"/>
    </row>
    <row r="42" spans="2:7" x14ac:dyDescent="0.3">
      <c r="B42" s="54"/>
      <c r="C42" s="56"/>
    </row>
    <row r="43" spans="2:7" ht="15" thickBot="1" x14ac:dyDescent="0.35">
      <c r="B43" s="57"/>
      <c r="C43" s="59"/>
    </row>
    <row r="44" spans="2:7" ht="15" thickBot="1" x14ac:dyDescent="0.35"/>
    <row r="45" spans="2:7" x14ac:dyDescent="0.3">
      <c r="B45" s="19" t="s">
        <v>5</v>
      </c>
      <c r="C45" s="5">
        <f>COUNT(B30:B39)</f>
        <v>10</v>
      </c>
    </row>
    <row r="46" spans="2:7" ht="16.2" x14ac:dyDescent="0.3">
      <c r="B46" s="20" t="s">
        <v>17</v>
      </c>
      <c r="C46" s="9">
        <f>POWER(C45,2)</f>
        <v>100</v>
      </c>
    </row>
    <row r="47" spans="2:7" ht="16.2" x14ac:dyDescent="0.3">
      <c r="B47" s="20" t="s">
        <v>18</v>
      </c>
      <c r="C47" s="9">
        <f>SUM(G30:G39)</f>
        <v>54</v>
      </c>
    </row>
    <row r="48" spans="2:7" ht="16.2" x14ac:dyDescent="0.3">
      <c r="B48" s="20" t="s">
        <v>19</v>
      </c>
      <c r="C48" s="9">
        <f>6*C47</f>
        <v>324</v>
      </c>
    </row>
    <row r="49" spans="2:3" ht="16.8" thickBot="1" x14ac:dyDescent="0.35">
      <c r="B49" s="21" t="s">
        <v>20</v>
      </c>
      <c r="C49" s="16">
        <f>C45*(C46-1)</f>
        <v>990</v>
      </c>
    </row>
    <row r="50" spans="2:3" ht="15" thickBot="1" x14ac:dyDescent="0.35"/>
    <row r="51" spans="2:3" ht="15" thickBot="1" x14ac:dyDescent="0.35">
      <c r="B51" s="18" t="s">
        <v>21</v>
      </c>
      <c r="C51" s="12">
        <f>1-(C48/C49)</f>
        <v>0.67272727272727273</v>
      </c>
    </row>
  </sheetData>
  <mergeCells count="3">
    <mergeCell ref="B13:D13"/>
    <mergeCell ref="B15:C17"/>
    <mergeCell ref="B41:C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Correlation Coefficient</vt:lpstr>
      <vt:lpstr>Rank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2023-11-25T11:57:51Z</dcterms:created>
  <dcterms:modified xsi:type="dcterms:W3CDTF">2023-11-26T04:17:43Z</dcterms:modified>
</cp:coreProperties>
</file>