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tatistical Analysis Project\Stocks\"/>
    </mc:Choice>
  </mc:AlternateContent>
  <xr:revisionPtr revIDLastSave="0" documentId="13_ncr:1_{476869E4-5221-453D-8A48-D8A50244378E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GOLD BEES" sheetId="12" r:id="rId1"/>
    <sheet name="LTGILT BEES" sheetId="14" r:id="rId2"/>
    <sheet name="LIQUID BEES" sheetId="13" r:id="rId3"/>
    <sheet name="NET PROFIT" sheetId="5" r:id="rId4"/>
  </sheets>
  <calcPr calcId="191029"/>
  <extLst>
    <ext uri="GoogleSheetsCustomDataVersion1">
      <go:sheetsCustomData xmlns:go="http://customooxmlschemas.google.com/" r:id="rId7" roundtripDataSignature="AMtx7mjynrPe3jOgIeamkR0WwoU0O2YKNw=="/>
    </ext>
  </extLst>
</workbook>
</file>

<file path=xl/calcChain.xml><?xml version="1.0" encoding="utf-8"?>
<calcChain xmlns="http://schemas.openxmlformats.org/spreadsheetml/2006/main">
  <c r="L13" i="12" l="1"/>
  <c r="L17" i="12"/>
  <c r="G12" i="12"/>
  <c r="L5" i="12"/>
  <c r="I12" i="12"/>
  <c r="G11" i="12"/>
  <c r="G4" i="12"/>
  <c r="I11" i="12"/>
  <c r="I10" i="12"/>
  <c r="G10" i="12" s="1"/>
  <c r="I9" i="12"/>
  <c r="I8" i="12"/>
  <c r="G8" i="12" s="1"/>
  <c r="H9" i="5"/>
  <c r="L9" i="5" s="1"/>
  <c r="N9" i="5" s="1"/>
  <c r="M9" i="5" s="1"/>
  <c r="H8" i="5"/>
  <c r="I7" i="12"/>
  <c r="G7" i="12" s="1"/>
  <c r="I9" i="5"/>
  <c r="L17" i="13"/>
  <c r="L13" i="13"/>
  <c r="L5" i="13"/>
  <c r="L13" i="14"/>
  <c r="L17" i="14"/>
  <c r="L5" i="14"/>
  <c r="I5" i="14"/>
  <c r="J5" i="14" s="1"/>
  <c r="I4" i="14"/>
  <c r="J4" i="14" s="1"/>
  <c r="I5" i="13"/>
  <c r="J5" i="13" s="1"/>
  <c r="I4" i="13"/>
  <c r="J4" i="13" s="1"/>
  <c r="I8" i="5"/>
  <c r="I7" i="5"/>
  <c r="H7" i="5"/>
  <c r="I5" i="12"/>
  <c r="G5" i="12" s="1"/>
  <c r="I6" i="12"/>
  <c r="G6" i="12" s="1"/>
  <c r="I4" i="12"/>
  <c r="H6" i="5"/>
  <c r="I6" i="5"/>
  <c r="L6" i="5" s="1"/>
  <c r="H5" i="5"/>
  <c r="I5" i="5"/>
  <c r="L5" i="5" s="1"/>
  <c r="N5" i="5" s="1"/>
  <c r="M5" i="5" s="1"/>
  <c r="J4" i="5"/>
  <c r="H4" i="5"/>
  <c r="I4" i="5"/>
  <c r="I3" i="5"/>
  <c r="H3" i="5"/>
  <c r="G9" i="12" l="1"/>
  <c r="K6" i="5"/>
  <c r="N6" i="5"/>
  <c r="M6" i="5" s="1"/>
  <c r="L7" i="5"/>
  <c r="L8" i="5"/>
  <c r="K9" i="5"/>
  <c r="K5" i="5"/>
  <c r="L4" i="5"/>
  <c r="K4" i="5" s="1"/>
  <c r="N4" i="5"/>
  <c r="M4" i="5" s="1"/>
  <c r="L3" i="5"/>
  <c r="K7" i="5" l="1"/>
  <c r="N7" i="5"/>
  <c r="M7" i="5" s="1"/>
  <c r="K3" i="5"/>
  <c r="N3" i="5"/>
  <c r="M3" i="5" s="1"/>
  <c r="K8" i="5"/>
  <c r="N8" i="5"/>
  <c r="M8" i="5" l="1"/>
  <c r="N13" i="5"/>
</calcChain>
</file>

<file path=xl/sharedStrings.xml><?xml version="1.0" encoding="utf-8"?>
<sst xmlns="http://schemas.openxmlformats.org/spreadsheetml/2006/main" count="79" uniqueCount="30">
  <si>
    <t>TOTAL</t>
  </si>
  <si>
    <t>SR</t>
  </si>
  <si>
    <t>DATE</t>
  </si>
  <si>
    <t>QTY</t>
  </si>
  <si>
    <t>PRICE</t>
  </si>
  <si>
    <t>AVERAGE</t>
  </si>
  <si>
    <t>GROSS PROFIT</t>
  </si>
  <si>
    <t>BUY</t>
  </si>
  <si>
    <t>SCRIP</t>
  </si>
  <si>
    <t>NIFTYBEES</t>
  </si>
  <si>
    <t>AVG BUY PRICE</t>
  </si>
  <si>
    <t>AVG SELL PRICE</t>
  </si>
  <si>
    <t>TOTAL BUY</t>
  </si>
  <si>
    <t>TOTAL SELL</t>
  </si>
  <si>
    <t>BROKERAGE</t>
  </si>
  <si>
    <t>NET PROFIT</t>
  </si>
  <si>
    <t>ITBEES</t>
  </si>
  <si>
    <t xml:space="preserve">TOTAL NET PROFIT </t>
  </si>
  <si>
    <t>GROSS %</t>
  </si>
  <si>
    <t>NET %</t>
  </si>
  <si>
    <t>TYPE</t>
  </si>
  <si>
    <t>GOLD BEES</t>
  </si>
  <si>
    <t>CONSUMBEES</t>
  </si>
  <si>
    <t>BROCK</t>
  </si>
  <si>
    <t>LIQUID BEES</t>
  </si>
  <si>
    <t>LTGILT BEES</t>
  </si>
  <si>
    <t>TOTAL QUANTITY</t>
  </si>
  <si>
    <t>TOTAL AVG</t>
  </si>
  <si>
    <t>TOTAL INVESTED</t>
  </si>
  <si>
    <t>TOTAL BROCKERAGE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</si>
</sst>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292B2C"/>
      <name val="Arial"/>
      <family val="2"/>
    </font>
    <font>
      <sz val="10"/>
      <color rgb="FF292B2C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C5E0B3"/>
      </patternFill>
    </fill>
    <fill>
      <patternFill patternType="solid">
        <fgColor rgb="FFFFFF00"/>
        <bgColor rgb="FFBDD6EE"/>
      </patternFill>
    </fill>
    <fill>
      <patternFill patternType="solid">
        <fgColor rgb="FF21FF7B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2" fontId="6" fillId="0" borderId="2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D841-3A94-4D00-A161-D08B0E293C0C}">
  <dimension ref="B1:M37"/>
  <sheetViews>
    <sheetView zoomScaleNormal="100" workbookViewId="0">
      <selection activeCell="L23" sqref="L23"/>
    </sheetView>
  </sheetViews>
  <sheetFormatPr defaultColWidth="15.77734375" defaultRowHeight="14.4" x14ac:dyDescent="0.3"/>
  <cols>
    <col min="1" max="1" width="3.21875" style="12" customWidth="1"/>
    <col min="2" max="9" width="15.77734375" style="12" customWidth="1"/>
    <col min="10" max="16384" width="15.77734375" style="12"/>
  </cols>
  <sheetData>
    <row r="1" spans="2:13" ht="15" thickBot="1" x14ac:dyDescent="0.35"/>
    <row r="2" spans="2:13" ht="46.8" thickBot="1" x14ac:dyDescent="0.35">
      <c r="B2" s="49" t="s">
        <v>21</v>
      </c>
      <c r="C2" s="50"/>
      <c r="D2" s="50"/>
      <c r="E2" s="50"/>
      <c r="F2" s="50"/>
      <c r="G2" s="50"/>
      <c r="H2" s="50"/>
      <c r="I2" s="50"/>
      <c r="J2" s="51"/>
      <c r="L2" s="52" t="s">
        <v>0</v>
      </c>
      <c r="M2" s="53"/>
    </row>
    <row r="3" spans="2:13" ht="15" thickBot="1" x14ac:dyDescent="0.35">
      <c r="B3" s="70" t="s">
        <v>1</v>
      </c>
      <c r="C3" s="71" t="s">
        <v>2</v>
      </c>
      <c r="D3" s="71" t="s">
        <v>20</v>
      </c>
      <c r="E3" s="71" t="s">
        <v>3</v>
      </c>
      <c r="F3" s="72" t="s">
        <v>4</v>
      </c>
      <c r="G3" s="44" t="s">
        <v>23</v>
      </c>
      <c r="H3" s="73" t="s">
        <v>5</v>
      </c>
      <c r="I3" s="72" t="s">
        <v>12</v>
      </c>
      <c r="J3" s="30" t="s">
        <v>0</v>
      </c>
      <c r="L3" s="54" t="s">
        <v>26</v>
      </c>
      <c r="M3" s="55"/>
    </row>
    <row r="4" spans="2:13" ht="14.4" customHeight="1" thickBot="1" x14ac:dyDescent="0.35">
      <c r="B4" s="3">
        <v>1</v>
      </c>
      <c r="C4" s="9">
        <v>45093</v>
      </c>
      <c r="D4" s="9" t="s">
        <v>7</v>
      </c>
      <c r="E4" s="3">
        <v>25</v>
      </c>
      <c r="F4" s="6">
        <v>50.59</v>
      </c>
      <c r="G4" s="6">
        <f>SUM(J4-I4)</f>
        <v>5.999999999994543E-2</v>
      </c>
      <c r="H4" s="6">
        <v>50.59</v>
      </c>
      <c r="I4" s="1">
        <f>SUM(E4*F4)</f>
        <v>1264.75</v>
      </c>
      <c r="J4" s="31">
        <v>1264.81</v>
      </c>
      <c r="K4" s="69"/>
      <c r="L4" s="56"/>
      <c r="M4" s="57"/>
    </row>
    <row r="5" spans="2:13" ht="15" customHeight="1" x14ac:dyDescent="0.3">
      <c r="B5" s="4">
        <v>2</v>
      </c>
      <c r="C5" s="10">
        <v>45098</v>
      </c>
      <c r="D5" s="10" t="s">
        <v>7</v>
      </c>
      <c r="E5" s="4">
        <v>25</v>
      </c>
      <c r="F5" s="5">
        <v>50.08</v>
      </c>
      <c r="G5" s="11">
        <f>SUM(J5-I5)</f>
        <v>4.9999999999954525E-2</v>
      </c>
      <c r="H5" s="5">
        <v>50.34</v>
      </c>
      <c r="I5" s="2">
        <f t="shared" ref="I5:I12" si="0">SUM(E5*F5)</f>
        <v>1252</v>
      </c>
      <c r="J5" s="13">
        <v>1252.05</v>
      </c>
      <c r="K5" s="69"/>
      <c r="L5" s="58">
        <f>SUM(E4:E18)</f>
        <v>225</v>
      </c>
      <c r="M5" s="59"/>
    </row>
    <row r="6" spans="2:13" ht="14.4" customHeight="1" thickBot="1" x14ac:dyDescent="0.35">
      <c r="B6" s="4">
        <v>3</v>
      </c>
      <c r="C6" s="10">
        <v>45105</v>
      </c>
      <c r="D6" s="10" t="s">
        <v>7</v>
      </c>
      <c r="E6" s="4">
        <v>25</v>
      </c>
      <c r="F6" s="5">
        <v>49.59</v>
      </c>
      <c r="G6" s="11">
        <f>SUM(J6-I6)</f>
        <v>4.9999999999954525E-2</v>
      </c>
      <c r="H6" s="7">
        <v>50.09</v>
      </c>
      <c r="I6" s="2">
        <f t="shared" si="0"/>
        <v>1239.75</v>
      </c>
      <c r="J6" s="13">
        <v>1239.8</v>
      </c>
      <c r="K6" s="69"/>
      <c r="L6" s="60"/>
      <c r="M6" s="61"/>
    </row>
    <row r="7" spans="2:13" ht="15" customHeight="1" x14ac:dyDescent="0.3">
      <c r="B7" s="4">
        <v>4</v>
      </c>
      <c r="C7" s="10">
        <v>45135</v>
      </c>
      <c r="D7" s="10" t="s">
        <v>7</v>
      </c>
      <c r="E7" s="4">
        <v>40</v>
      </c>
      <c r="F7" s="5">
        <v>50.59</v>
      </c>
      <c r="G7" s="11">
        <f>SUM(J7-I7)</f>
        <v>8.9999999999918145E-2</v>
      </c>
      <c r="H7" s="7">
        <v>50.26</v>
      </c>
      <c r="I7" s="2">
        <f t="shared" si="0"/>
        <v>2023.6000000000001</v>
      </c>
      <c r="J7" s="13">
        <v>2023.69</v>
      </c>
      <c r="K7" s="69"/>
      <c r="L7" s="54" t="s">
        <v>27</v>
      </c>
      <c r="M7" s="55"/>
    </row>
    <row r="8" spans="2:13" ht="15" thickBot="1" x14ac:dyDescent="0.35">
      <c r="B8" s="4">
        <v>5</v>
      </c>
      <c r="C8" s="10">
        <v>45141</v>
      </c>
      <c r="D8" s="10" t="s">
        <v>7</v>
      </c>
      <c r="E8" s="4">
        <v>20</v>
      </c>
      <c r="F8" s="5">
        <v>50.52</v>
      </c>
      <c r="G8" s="5">
        <f>SUM(J8-I8)</f>
        <v>4.9999999999954525E-2</v>
      </c>
      <c r="H8" s="7">
        <v>50.3</v>
      </c>
      <c r="I8" s="2">
        <f t="shared" si="0"/>
        <v>1010.4000000000001</v>
      </c>
      <c r="J8" s="13">
        <v>1010.45</v>
      </c>
      <c r="K8" s="69"/>
      <c r="L8" s="56"/>
      <c r="M8" s="57"/>
    </row>
    <row r="9" spans="2:13" ht="14.4" customHeight="1" x14ac:dyDescent="0.3">
      <c r="B9" s="4">
        <v>6</v>
      </c>
      <c r="C9" s="10">
        <v>45148</v>
      </c>
      <c r="D9" s="10" t="s">
        <v>7</v>
      </c>
      <c r="E9" s="4">
        <v>10</v>
      </c>
      <c r="F9" s="5">
        <v>50.2</v>
      </c>
      <c r="G9" s="5">
        <f>SUM(J9-I9)</f>
        <v>2.9999999999972715E-2</v>
      </c>
      <c r="H9" s="7">
        <v>50.29</v>
      </c>
      <c r="I9" s="2">
        <f t="shared" si="0"/>
        <v>502</v>
      </c>
      <c r="J9" s="13">
        <v>502.03</v>
      </c>
      <c r="K9" s="69"/>
      <c r="L9" s="58">
        <v>50.02</v>
      </c>
      <c r="M9" s="59"/>
    </row>
    <row r="10" spans="2:13" ht="15" customHeight="1" thickBot="1" x14ac:dyDescent="0.35">
      <c r="B10" s="4">
        <v>7</v>
      </c>
      <c r="C10" s="10">
        <v>45152</v>
      </c>
      <c r="D10" s="10" t="s">
        <v>7</v>
      </c>
      <c r="E10" s="4">
        <v>20</v>
      </c>
      <c r="F10" s="5">
        <v>50.15</v>
      </c>
      <c r="G10" s="5">
        <f>SUM(J10-I10)</f>
        <v>4.9999999999954525E-2</v>
      </c>
      <c r="H10" s="7">
        <v>50.28</v>
      </c>
      <c r="I10" s="2">
        <f t="shared" si="0"/>
        <v>1003</v>
      </c>
      <c r="J10" s="13">
        <v>1003.05</v>
      </c>
      <c r="K10" s="69"/>
      <c r="L10" s="60"/>
      <c r="M10" s="61"/>
    </row>
    <row r="11" spans="2:13" ht="14.4" customHeight="1" x14ac:dyDescent="0.3">
      <c r="B11" s="4">
        <v>8</v>
      </c>
      <c r="C11" s="10">
        <v>45155</v>
      </c>
      <c r="D11" s="10" t="s">
        <v>7</v>
      </c>
      <c r="E11" s="4">
        <v>40</v>
      </c>
      <c r="F11" s="5">
        <v>49.8</v>
      </c>
      <c r="G11" s="5">
        <f t="shared" ref="G11:G18" si="1">SUM(J11-I11)</f>
        <v>8.9999999999918145E-2</v>
      </c>
      <c r="H11" s="7">
        <v>50.19</v>
      </c>
      <c r="I11" s="2">
        <f t="shared" si="0"/>
        <v>1992</v>
      </c>
      <c r="J11" s="13">
        <v>1992.09</v>
      </c>
      <c r="K11" s="69"/>
      <c r="L11" s="54" t="s">
        <v>28</v>
      </c>
      <c r="M11" s="55"/>
    </row>
    <row r="12" spans="2:13" ht="15" customHeight="1" thickBot="1" x14ac:dyDescent="0.35">
      <c r="B12" s="4">
        <v>9</v>
      </c>
      <c r="C12" s="10">
        <v>45203</v>
      </c>
      <c r="D12" s="10" t="s">
        <v>7</v>
      </c>
      <c r="E12" s="4">
        <v>20</v>
      </c>
      <c r="F12" s="5">
        <v>48.38</v>
      </c>
      <c r="G12" s="5">
        <f t="shared" si="1"/>
        <v>4.9999999999954525E-2</v>
      </c>
      <c r="H12" s="7">
        <v>50.02</v>
      </c>
      <c r="I12" s="2">
        <f t="shared" si="0"/>
        <v>967.6</v>
      </c>
      <c r="J12" s="13">
        <v>967.65</v>
      </c>
      <c r="K12" s="69"/>
      <c r="L12" s="56"/>
      <c r="M12" s="57"/>
    </row>
    <row r="13" spans="2:13" x14ac:dyDescent="0.3">
      <c r="B13" s="4">
        <v>10</v>
      </c>
      <c r="C13" s="10"/>
      <c r="D13" s="10"/>
      <c r="E13" s="4"/>
      <c r="F13" s="5"/>
      <c r="G13" s="5"/>
      <c r="H13" s="5"/>
      <c r="I13" s="2"/>
      <c r="J13" s="13"/>
      <c r="K13" s="69"/>
      <c r="L13" s="62">
        <f>SUM(I4:I18)</f>
        <v>11255.1</v>
      </c>
      <c r="M13" s="59"/>
    </row>
    <row r="14" spans="2:13" ht="14.4" customHeight="1" thickBot="1" x14ac:dyDescent="0.35">
      <c r="B14" s="4">
        <v>11</v>
      </c>
      <c r="C14" s="10"/>
      <c r="D14" s="10"/>
      <c r="E14" s="4"/>
      <c r="F14" s="5"/>
      <c r="G14" s="5"/>
      <c r="H14" s="8"/>
      <c r="I14" s="2"/>
      <c r="J14" s="13"/>
      <c r="K14" s="69"/>
      <c r="L14" s="60"/>
      <c r="M14" s="61"/>
    </row>
    <row r="15" spans="2:13" ht="15" customHeight="1" x14ac:dyDescent="0.3">
      <c r="B15" s="4">
        <v>12</v>
      </c>
      <c r="C15" s="10"/>
      <c r="D15" s="10"/>
      <c r="E15" s="4"/>
      <c r="F15" s="5"/>
      <c r="G15" s="5"/>
      <c r="H15" s="8"/>
      <c r="I15" s="2"/>
      <c r="J15" s="13"/>
      <c r="K15" s="69"/>
      <c r="L15" s="54" t="s">
        <v>29</v>
      </c>
      <c r="M15" s="55"/>
    </row>
    <row r="16" spans="2:13" ht="14.4" customHeight="1" thickBot="1" x14ac:dyDescent="0.35">
      <c r="B16" s="4">
        <v>13</v>
      </c>
      <c r="C16" s="10"/>
      <c r="D16" s="10"/>
      <c r="E16" s="4"/>
      <c r="F16" s="5"/>
      <c r="G16" s="5"/>
      <c r="H16" s="5"/>
      <c r="I16" s="2"/>
      <c r="J16" s="13"/>
      <c r="K16" s="69"/>
      <c r="L16" s="56"/>
      <c r="M16" s="57"/>
    </row>
    <row r="17" spans="2:13" ht="15" customHeight="1" x14ac:dyDescent="0.3">
      <c r="B17" s="4">
        <v>14</v>
      </c>
      <c r="C17" s="10"/>
      <c r="D17" s="14"/>
      <c r="E17" s="13"/>
      <c r="F17" s="13"/>
      <c r="G17" s="5"/>
      <c r="H17" s="11"/>
      <c r="I17" s="2"/>
      <c r="J17" s="13"/>
      <c r="K17" s="69"/>
      <c r="L17" s="62">
        <f>SUM(G4:G18)</f>
        <v>0.51999999999952706</v>
      </c>
      <c r="M17" s="59"/>
    </row>
    <row r="18" spans="2:13" ht="15" thickBot="1" x14ac:dyDescent="0.35">
      <c r="B18" s="32">
        <v>15</v>
      </c>
      <c r="C18" s="33"/>
      <c r="D18" s="33"/>
      <c r="E18" s="34"/>
      <c r="F18" s="35"/>
      <c r="G18" s="74"/>
      <c r="H18" s="35"/>
      <c r="I18" s="35"/>
      <c r="J18" s="36"/>
      <c r="K18" s="69"/>
      <c r="L18" s="60"/>
      <c r="M18" s="61"/>
    </row>
    <row r="19" spans="2:13" ht="14.4" customHeight="1" x14ac:dyDescent="0.3"/>
    <row r="20" spans="2:13" ht="15" customHeight="1" x14ac:dyDescent="0.3">
      <c r="B20"/>
      <c r="C20"/>
      <c r="D20"/>
      <c r="E20"/>
      <c r="F20"/>
      <c r="G20"/>
      <c r="H20"/>
      <c r="I20"/>
    </row>
    <row r="21" spans="2:13" x14ac:dyDescent="0.3">
      <c r="B21"/>
      <c r="C21"/>
      <c r="D21"/>
      <c r="E21"/>
      <c r="F21"/>
      <c r="G21"/>
      <c r="H21"/>
      <c r="I21"/>
    </row>
    <row r="22" spans="2:13" x14ac:dyDescent="0.3">
      <c r="B22"/>
      <c r="C22"/>
      <c r="D22"/>
      <c r="E22"/>
      <c r="F22"/>
      <c r="G22"/>
      <c r="H22"/>
      <c r="I22"/>
    </row>
    <row r="23" spans="2:13" x14ac:dyDescent="0.3">
      <c r="B23"/>
      <c r="C23"/>
      <c r="D23"/>
    </row>
    <row r="24" spans="2:13" x14ac:dyDescent="0.3">
      <c r="B24"/>
      <c r="C24"/>
      <c r="D24"/>
    </row>
    <row r="25" spans="2:13" x14ac:dyDescent="0.3">
      <c r="B25"/>
      <c r="C25"/>
      <c r="D25"/>
    </row>
    <row r="26" spans="2:13" x14ac:dyDescent="0.3">
      <c r="B26"/>
      <c r="C26"/>
      <c r="D26"/>
    </row>
    <row r="27" spans="2:13" x14ac:dyDescent="0.3">
      <c r="B27"/>
      <c r="C27"/>
      <c r="D27"/>
    </row>
    <row r="28" spans="2:13" x14ac:dyDescent="0.3">
      <c r="B28"/>
      <c r="C28"/>
      <c r="D28"/>
    </row>
    <row r="29" spans="2:13" x14ac:dyDescent="0.3">
      <c r="B29"/>
      <c r="C29"/>
      <c r="D29"/>
    </row>
    <row r="30" spans="2:13" x14ac:dyDescent="0.3">
      <c r="B30"/>
      <c r="C30"/>
      <c r="D30"/>
    </row>
    <row r="31" spans="2:13" x14ac:dyDescent="0.3">
      <c r="B31"/>
      <c r="C31"/>
      <c r="D31"/>
    </row>
    <row r="32" spans="2:13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</sheetData>
  <mergeCells count="10">
    <mergeCell ref="L9:M10"/>
    <mergeCell ref="L11:M12"/>
    <mergeCell ref="L13:M14"/>
    <mergeCell ref="L15:M16"/>
    <mergeCell ref="L17:M18"/>
    <mergeCell ref="B2:J2"/>
    <mergeCell ref="L2:M2"/>
    <mergeCell ref="L3:M4"/>
    <mergeCell ref="L5:M6"/>
    <mergeCell ref="L7:M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AF40-E5EA-46E0-BECF-9130A4BF20C0}">
  <dimension ref="B1:M20"/>
  <sheetViews>
    <sheetView zoomScaleNormal="100" workbookViewId="0">
      <selection activeCell="D24" sqref="D24"/>
    </sheetView>
  </sheetViews>
  <sheetFormatPr defaultColWidth="15.77734375" defaultRowHeight="14.4" x14ac:dyDescent="0.3"/>
  <cols>
    <col min="1" max="1" width="3.21875" style="12" customWidth="1"/>
    <col min="2" max="16384" width="15.77734375" style="12"/>
  </cols>
  <sheetData>
    <row r="1" spans="2:13" ht="15" thickBot="1" x14ac:dyDescent="0.35"/>
    <row r="2" spans="2:13" ht="46.8" thickBot="1" x14ac:dyDescent="0.35">
      <c r="B2" s="63" t="s">
        <v>25</v>
      </c>
      <c r="C2" s="64"/>
      <c r="D2" s="64"/>
      <c r="E2" s="64"/>
      <c r="F2" s="64"/>
      <c r="G2" s="64"/>
      <c r="H2" s="64"/>
      <c r="I2" s="64"/>
      <c r="J2" s="65"/>
      <c r="L2" s="52" t="s">
        <v>0</v>
      </c>
      <c r="M2" s="53"/>
    </row>
    <row r="3" spans="2:13" ht="15" thickBot="1" x14ac:dyDescent="0.35">
      <c r="B3" s="38" t="s">
        <v>1</v>
      </c>
      <c r="C3" s="39" t="s">
        <v>2</v>
      </c>
      <c r="D3" s="39" t="s">
        <v>20</v>
      </c>
      <c r="E3" s="39" t="s">
        <v>3</v>
      </c>
      <c r="F3" s="40" t="s">
        <v>4</v>
      </c>
      <c r="G3" s="41" t="s">
        <v>23</v>
      </c>
      <c r="H3" s="42" t="s">
        <v>5</v>
      </c>
      <c r="I3" s="40" t="s">
        <v>12</v>
      </c>
      <c r="J3" s="30" t="s">
        <v>0</v>
      </c>
      <c r="L3" s="54" t="s">
        <v>26</v>
      </c>
      <c r="M3" s="55"/>
    </row>
    <row r="4" spans="2:13" ht="14.4" customHeight="1" thickBot="1" x14ac:dyDescent="0.35">
      <c r="B4" s="3">
        <v>1</v>
      </c>
      <c r="C4" s="9">
        <v>45114</v>
      </c>
      <c r="D4" s="9" t="s">
        <v>7</v>
      </c>
      <c r="E4" s="3">
        <v>415</v>
      </c>
      <c r="F4" s="6">
        <v>24.11</v>
      </c>
      <c r="G4" s="6">
        <v>1.92</v>
      </c>
      <c r="H4" s="6">
        <v>24.11</v>
      </c>
      <c r="I4" s="1">
        <f>SUM(E4*F4)</f>
        <v>10005.65</v>
      </c>
      <c r="J4" s="31">
        <f>SUM(I4+G4)</f>
        <v>10007.57</v>
      </c>
      <c r="L4" s="56"/>
      <c r="M4" s="57"/>
    </row>
    <row r="5" spans="2:13" ht="15" customHeight="1" x14ac:dyDescent="0.3">
      <c r="B5" s="4">
        <v>2</v>
      </c>
      <c r="C5" s="10">
        <v>45120</v>
      </c>
      <c r="D5" s="10" t="s">
        <v>7</v>
      </c>
      <c r="E5" s="4">
        <v>225</v>
      </c>
      <c r="F5" s="5">
        <v>24.23</v>
      </c>
      <c r="G5" s="11">
        <v>1.2150000000000001</v>
      </c>
      <c r="H5" s="5">
        <v>24.15</v>
      </c>
      <c r="I5" s="2">
        <f>SUM(E5*F5)</f>
        <v>5451.75</v>
      </c>
      <c r="J5" s="37">
        <f>SUM(I5+G5)</f>
        <v>5452.9650000000001</v>
      </c>
      <c r="L5" s="58">
        <f>SUM(E4:E18)</f>
        <v>640</v>
      </c>
      <c r="M5" s="59"/>
    </row>
    <row r="6" spans="2:13" ht="14.4" customHeight="1" thickBot="1" x14ac:dyDescent="0.35">
      <c r="B6" s="4">
        <v>3</v>
      </c>
      <c r="C6" s="10"/>
      <c r="D6" s="10"/>
      <c r="E6" s="4"/>
      <c r="F6" s="5"/>
      <c r="G6" s="11"/>
      <c r="H6" s="7"/>
      <c r="I6" s="2"/>
      <c r="J6" s="13"/>
      <c r="L6" s="60"/>
      <c r="M6" s="61"/>
    </row>
    <row r="7" spans="2:13" ht="15" customHeight="1" x14ac:dyDescent="0.3">
      <c r="B7" s="4">
        <v>4</v>
      </c>
      <c r="C7" s="10"/>
      <c r="D7" s="10"/>
      <c r="E7" s="4"/>
      <c r="F7" s="5"/>
      <c r="G7" s="5"/>
      <c r="H7" s="7"/>
      <c r="I7" s="2"/>
      <c r="J7" s="13"/>
      <c r="L7" s="54" t="s">
        <v>27</v>
      </c>
      <c r="M7" s="55"/>
    </row>
    <row r="8" spans="2:13" ht="15" thickBot="1" x14ac:dyDescent="0.35">
      <c r="B8" s="4">
        <v>5</v>
      </c>
      <c r="C8" s="10"/>
      <c r="D8" s="10"/>
      <c r="E8" s="4"/>
      <c r="F8" s="5"/>
      <c r="G8" s="5"/>
      <c r="H8" s="7"/>
      <c r="I8" s="2"/>
      <c r="J8" s="13"/>
      <c r="L8" s="56"/>
      <c r="M8" s="57"/>
    </row>
    <row r="9" spans="2:13" ht="14.4" customHeight="1" x14ac:dyDescent="0.3">
      <c r="B9" s="4">
        <v>6</v>
      </c>
      <c r="C9" s="10"/>
      <c r="D9" s="10"/>
      <c r="E9" s="4"/>
      <c r="F9" s="5"/>
      <c r="G9" s="5"/>
      <c r="H9" s="7"/>
      <c r="I9" s="2"/>
      <c r="J9" s="13"/>
      <c r="L9" s="58">
        <v>24.15</v>
      </c>
      <c r="M9" s="59"/>
    </row>
    <row r="10" spans="2:13" ht="15" customHeight="1" thickBot="1" x14ac:dyDescent="0.35">
      <c r="B10" s="4">
        <v>7</v>
      </c>
      <c r="C10" s="10"/>
      <c r="D10" s="10"/>
      <c r="E10" s="4"/>
      <c r="F10" s="5"/>
      <c r="G10" s="5"/>
      <c r="H10" s="7"/>
      <c r="I10" s="2"/>
      <c r="J10" s="13"/>
      <c r="L10" s="60"/>
      <c r="M10" s="61"/>
    </row>
    <row r="11" spans="2:13" ht="14.4" customHeight="1" x14ac:dyDescent="0.3">
      <c r="B11" s="4">
        <v>8</v>
      </c>
      <c r="C11" s="10"/>
      <c r="D11" s="10"/>
      <c r="E11" s="4"/>
      <c r="F11" s="5"/>
      <c r="G11" s="11"/>
      <c r="H11" s="7"/>
      <c r="I11" s="2"/>
      <c r="J11" s="13"/>
      <c r="L11" s="54" t="s">
        <v>28</v>
      </c>
      <c r="M11" s="55"/>
    </row>
    <row r="12" spans="2:13" ht="15" customHeight="1" thickBot="1" x14ac:dyDescent="0.35">
      <c r="B12" s="4">
        <v>9</v>
      </c>
      <c r="C12" s="10"/>
      <c r="D12" s="10"/>
      <c r="E12" s="4"/>
      <c r="F12" s="5"/>
      <c r="G12" s="5"/>
      <c r="H12" s="7"/>
      <c r="I12" s="2"/>
      <c r="J12" s="13"/>
      <c r="L12" s="56"/>
      <c r="M12" s="57"/>
    </row>
    <row r="13" spans="2:13" x14ac:dyDescent="0.3">
      <c r="B13" s="4">
        <v>10</v>
      </c>
      <c r="C13" s="10"/>
      <c r="D13" s="10"/>
      <c r="E13" s="4"/>
      <c r="F13" s="5"/>
      <c r="G13" s="5"/>
      <c r="H13" s="5"/>
      <c r="I13" s="2"/>
      <c r="J13" s="13"/>
      <c r="L13" s="62">
        <f>SUM(I4:I18)</f>
        <v>15457.4</v>
      </c>
      <c r="M13" s="59"/>
    </row>
    <row r="14" spans="2:13" ht="14.4" customHeight="1" thickBot="1" x14ac:dyDescent="0.35">
      <c r="B14" s="4">
        <v>11</v>
      </c>
      <c r="C14" s="10"/>
      <c r="D14" s="10"/>
      <c r="E14" s="4"/>
      <c r="F14" s="5"/>
      <c r="G14" s="5"/>
      <c r="H14" s="8"/>
      <c r="I14" s="2"/>
      <c r="J14" s="13"/>
      <c r="L14" s="60"/>
      <c r="M14" s="61"/>
    </row>
    <row r="15" spans="2:13" ht="15" customHeight="1" x14ac:dyDescent="0.3">
      <c r="B15" s="4">
        <v>12</v>
      </c>
      <c r="C15" s="10"/>
      <c r="D15" s="10"/>
      <c r="E15" s="4"/>
      <c r="F15" s="5"/>
      <c r="G15" s="5"/>
      <c r="H15" s="8"/>
      <c r="I15" s="2"/>
      <c r="J15" s="13"/>
      <c r="L15" s="54" t="s">
        <v>29</v>
      </c>
      <c r="M15" s="55"/>
    </row>
    <row r="16" spans="2:13" ht="14.4" customHeight="1" thickBot="1" x14ac:dyDescent="0.35">
      <c r="B16" s="4">
        <v>13</v>
      </c>
      <c r="C16" s="10"/>
      <c r="D16" s="10"/>
      <c r="E16" s="4"/>
      <c r="F16" s="5"/>
      <c r="G16" s="5"/>
      <c r="H16" s="5"/>
      <c r="I16" s="2"/>
      <c r="J16" s="13"/>
      <c r="L16" s="56"/>
      <c r="M16" s="57"/>
    </row>
    <row r="17" spans="2:13" ht="15" customHeight="1" x14ac:dyDescent="0.3">
      <c r="B17" s="4">
        <v>14</v>
      </c>
      <c r="C17" s="10"/>
      <c r="D17" s="14"/>
      <c r="E17" s="13"/>
      <c r="F17" s="13"/>
      <c r="G17" s="13"/>
      <c r="H17" s="11"/>
      <c r="I17" s="2"/>
      <c r="J17" s="13"/>
      <c r="L17" s="62">
        <f>SUM(G4:G18)</f>
        <v>3.1349999999999998</v>
      </c>
      <c r="M17" s="59"/>
    </row>
    <row r="18" spans="2:13" ht="15" thickBot="1" x14ac:dyDescent="0.35">
      <c r="B18" s="32">
        <v>15</v>
      </c>
      <c r="C18" s="33"/>
      <c r="D18" s="33"/>
      <c r="E18" s="34"/>
      <c r="F18" s="35"/>
      <c r="G18" s="35"/>
      <c r="H18" s="35"/>
      <c r="I18" s="35"/>
      <c r="J18" s="36"/>
      <c r="L18" s="60"/>
      <c r="M18" s="61"/>
    </row>
    <row r="19" spans="2:13" ht="14.4" customHeight="1" x14ac:dyDescent="0.3"/>
    <row r="20" spans="2:13" ht="15" customHeight="1" x14ac:dyDescent="0.3"/>
  </sheetData>
  <mergeCells count="10">
    <mergeCell ref="L9:M10"/>
    <mergeCell ref="L11:M12"/>
    <mergeCell ref="L13:M14"/>
    <mergeCell ref="L15:M16"/>
    <mergeCell ref="L17:M18"/>
    <mergeCell ref="B2:J2"/>
    <mergeCell ref="L2:M2"/>
    <mergeCell ref="L3:M4"/>
    <mergeCell ref="L5:M6"/>
    <mergeCell ref="L7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F2CC-ACA2-4A40-8901-865861DE4AEA}">
  <dimension ref="B1:M18"/>
  <sheetViews>
    <sheetView tabSelected="1" zoomScaleNormal="100" workbookViewId="0">
      <selection activeCell="H12" sqref="H12"/>
    </sheetView>
  </sheetViews>
  <sheetFormatPr defaultColWidth="15.77734375" defaultRowHeight="14.4" x14ac:dyDescent="0.3"/>
  <cols>
    <col min="1" max="1" width="3.21875" style="12" customWidth="1"/>
    <col min="2" max="16384" width="15.77734375" style="12"/>
  </cols>
  <sheetData>
    <row r="1" spans="2:13" ht="15" thickBot="1" x14ac:dyDescent="0.35"/>
    <row r="2" spans="2:13" ht="46.8" thickBot="1" x14ac:dyDescent="0.35">
      <c r="B2" s="63" t="s">
        <v>24</v>
      </c>
      <c r="C2" s="64"/>
      <c r="D2" s="64"/>
      <c r="E2" s="64"/>
      <c r="F2" s="64"/>
      <c r="G2" s="64"/>
      <c r="H2" s="64"/>
      <c r="I2" s="64"/>
      <c r="J2" s="65"/>
      <c r="L2" s="52" t="s">
        <v>0</v>
      </c>
      <c r="M2" s="53"/>
    </row>
    <row r="3" spans="2:13" ht="15" thickBot="1" x14ac:dyDescent="0.35">
      <c r="B3" s="38" t="s">
        <v>1</v>
      </c>
      <c r="C3" s="39" t="s">
        <v>2</v>
      </c>
      <c r="D3" s="39" t="s">
        <v>20</v>
      </c>
      <c r="E3" s="39" t="s">
        <v>3</v>
      </c>
      <c r="F3" s="40" t="s">
        <v>4</v>
      </c>
      <c r="G3" s="41" t="s">
        <v>23</v>
      </c>
      <c r="H3" s="42" t="s">
        <v>5</v>
      </c>
      <c r="I3" s="40" t="s">
        <v>12</v>
      </c>
      <c r="J3" s="30" t="s">
        <v>0</v>
      </c>
      <c r="L3" s="54" t="s">
        <v>26</v>
      </c>
      <c r="M3" s="55"/>
    </row>
    <row r="4" spans="2:13" ht="14.4" customHeight="1" thickBot="1" x14ac:dyDescent="0.35">
      <c r="B4" s="3">
        <v>1</v>
      </c>
      <c r="C4" s="9">
        <v>45114</v>
      </c>
      <c r="D4" s="9" t="s">
        <v>7</v>
      </c>
      <c r="E4" s="3">
        <v>10</v>
      </c>
      <c r="F4" s="6">
        <v>1000.01</v>
      </c>
      <c r="G4" s="6">
        <v>1.92</v>
      </c>
      <c r="H4" s="6">
        <v>1000.01</v>
      </c>
      <c r="I4" s="1">
        <f>SUM(F4*E4)</f>
        <v>10000.1</v>
      </c>
      <c r="J4" s="31">
        <f>SUM(I4+G4)</f>
        <v>10002.02</v>
      </c>
      <c r="L4" s="56"/>
      <c r="M4" s="57"/>
    </row>
    <row r="5" spans="2:13" ht="15" customHeight="1" x14ac:dyDescent="0.3">
      <c r="B5" s="4">
        <v>2</v>
      </c>
      <c r="C5" s="10">
        <v>45120</v>
      </c>
      <c r="D5" s="10" t="s">
        <v>7</v>
      </c>
      <c r="E5" s="4">
        <v>5</v>
      </c>
      <c r="F5" s="5">
        <v>1000</v>
      </c>
      <c r="G5" s="11">
        <v>1.2150000000000001</v>
      </c>
      <c r="H5" s="5">
        <v>1000.01</v>
      </c>
      <c r="I5" s="2">
        <f>SUM(F5*E5)</f>
        <v>5000</v>
      </c>
      <c r="J5" s="37">
        <f>SUM(I5+G5)</f>
        <v>5001.2150000000001</v>
      </c>
      <c r="L5" s="58">
        <f>SUM(E4:E18)</f>
        <v>15</v>
      </c>
      <c r="M5" s="59"/>
    </row>
    <row r="6" spans="2:13" ht="14.4" customHeight="1" thickBot="1" x14ac:dyDescent="0.35">
      <c r="B6" s="4">
        <v>3</v>
      </c>
      <c r="C6" s="10"/>
      <c r="D6" s="10"/>
      <c r="E6" s="4"/>
      <c r="F6" s="5"/>
      <c r="G6" s="11"/>
      <c r="H6" s="7"/>
      <c r="I6" s="2"/>
      <c r="J6" s="13"/>
      <c r="L6" s="60"/>
      <c r="M6" s="61"/>
    </row>
    <row r="7" spans="2:13" ht="15" customHeight="1" x14ac:dyDescent="0.3">
      <c r="B7" s="4">
        <v>4</v>
      </c>
      <c r="C7" s="10"/>
      <c r="D7" s="10"/>
      <c r="E7" s="4"/>
      <c r="F7" s="5"/>
      <c r="G7" s="5"/>
      <c r="H7" s="7"/>
      <c r="I7" s="2"/>
      <c r="J7" s="13"/>
      <c r="L7" s="54" t="s">
        <v>27</v>
      </c>
      <c r="M7" s="55"/>
    </row>
    <row r="8" spans="2:13" ht="15" thickBot="1" x14ac:dyDescent="0.35">
      <c r="B8" s="4">
        <v>5</v>
      </c>
      <c r="C8" s="10"/>
      <c r="D8" s="10"/>
      <c r="E8" s="4"/>
      <c r="F8" s="5"/>
      <c r="G8" s="5"/>
      <c r="H8" s="7"/>
      <c r="I8" s="2"/>
      <c r="J8" s="13"/>
      <c r="L8" s="56"/>
      <c r="M8" s="57"/>
    </row>
    <row r="9" spans="2:13" ht="14.4" customHeight="1" x14ac:dyDescent="0.3">
      <c r="B9" s="4">
        <v>6</v>
      </c>
      <c r="C9" s="10"/>
      <c r="D9" s="10"/>
      <c r="E9" s="4"/>
      <c r="F9" s="5"/>
      <c r="G9" s="5"/>
      <c r="H9" s="7"/>
      <c r="I9" s="2"/>
      <c r="J9" s="13"/>
      <c r="L9" s="58">
        <v>1000.01</v>
      </c>
      <c r="M9" s="59"/>
    </row>
    <row r="10" spans="2:13" ht="15" customHeight="1" thickBot="1" x14ac:dyDescent="0.35">
      <c r="B10" s="4">
        <v>7</v>
      </c>
      <c r="C10" s="10"/>
      <c r="D10" s="10"/>
      <c r="E10" s="4"/>
      <c r="F10" s="5"/>
      <c r="G10" s="5"/>
      <c r="H10" s="7"/>
      <c r="I10" s="2"/>
      <c r="J10" s="13"/>
      <c r="L10" s="60"/>
      <c r="M10" s="61"/>
    </row>
    <row r="11" spans="2:13" ht="14.4" customHeight="1" x14ac:dyDescent="0.3">
      <c r="B11" s="4">
        <v>8</v>
      </c>
      <c r="C11" s="10"/>
      <c r="D11" s="10"/>
      <c r="E11" s="4"/>
      <c r="F11" s="5"/>
      <c r="G11" s="11"/>
      <c r="H11" s="7"/>
      <c r="I11" s="2"/>
      <c r="J11" s="13"/>
      <c r="L11" s="54" t="s">
        <v>28</v>
      </c>
      <c r="M11" s="55"/>
    </row>
    <row r="12" spans="2:13" ht="15" customHeight="1" thickBot="1" x14ac:dyDescent="0.35">
      <c r="B12" s="4">
        <v>9</v>
      </c>
      <c r="C12" s="10"/>
      <c r="D12" s="10"/>
      <c r="E12" s="4"/>
      <c r="F12" s="5"/>
      <c r="G12" s="5"/>
      <c r="H12" s="7"/>
      <c r="I12" s="2"/>
      <c r="J12" s="13"/>
      <c r="L12" s="56"/>
      <c r="M12" s="57"/>
    </row>
    <row r="13" spans="2:13" x14ac:dyDescent="0.3">
      <c r="B13" s="4">
        <v>10</v>
      </c>
      <c r="C13" s="10"/>
      <c r="D13" s="10"/>
      <c r="E13" s="4"/>
      <c r="F13" s="5"/>
      <c r="G13" s="5"/>
      <c r="H13" s="5"/>
      <c r="I13" s="2"/>
      <c r="J13" s="13"/>
      <c r="L13" s="62">
        <f>SUM(I4:I18)</f>
        <v>15000.1</v>
      </c>
      <c r="M13" s="59"/>
    </row>
    <row r="14" spans="2:13" ht="14.4" customHeight="1" thickBot="1" x14ac:dyDescent="0.35">
      <c r="B14" s="4">
        <v>11</v>
      </c>
      <c r="C14" s="10"/>
      <c r="D14" s="10"/>
      <c r="E14" s="4"/>
      <c r="F14" s="5"/>
      <c r="G14" s="5"/>
      <c r="H14" s="8"/>
      <c r="I14" s="2"/>
      <c r="J14" s="13"/>
      <c r="L14" s="60"/>
      <c r="M14" s="61"/>
    </row>
    <row r="15" spans="2:13" ht="15" customHeight="1" x14ac:dyDescent="0.3">
      <c r="B15" s="4">
        <v>12</v>
      </c>
      <c r="C15" s="10"/>
      <c r="D15" s="10"/>
      <c r="E15" s="4"/>
      <c r="F15" s="5"/>
      <c r="G15" s="5"/>
      <c r="H15" s="8"/>
      <c r="I15" s="2"/>
      <c r="J15" s="13"/>
      <c r="L15" s="54" t="s">
        <v>29</v>
      </c>
      <c r="M15" s="55"/>
    </row>
    <row r="16" spans="2:13" ht="14.4" customHeight="1" thickBot="1" x14ac:dyDescent="0.35">
      <c r="B16" s="4">
        <v>13</v>
      </c>
      <c r="C16" s="10"/>
      <c r="D16" s="10"/>
      <c r="E16" s="4"/>
      <c r="F16" s="5"/>
      <c r="G16" s="5"/>
      <c r="H16" s="5"/>
      <c r="I16" s="2"/>
      <c r="J16" s="13"/>
      <c r="L16" s="56"/>
      <c r="M16" s="57"/>
    </row>
    <row r="17" spans="2:13" ht="15" customHeight="1" x14ac:dyDescent="0.3">
      <c r="B17" s="4">
        <v>14</v>
      </c>
      <c r="C17" s="10"/>
      <c r="D17" s="14"/>
      <c r="E17" s="13"/>
      <c r="F17" s="13"/>
      <c r="G17" s="13"/>
      <c r="H17" s="11"/>
      <c r="I17" s="2"/>
      <c r="J17" s="13"/>
      <c r="L17" s="62">
        <f>SUM(G4:G18)</f>
        <v>3.1349999999999998</v>
      </c>
      <c r="M17" s="59"/>
    </row>
    <row r="18" spans="2:13" ht="15" thickBot="1" x14ac:dyDescent="0.35">
      <c r="B18" s="32">
        <v>15</v>
      </c>
      <c r="C18" s="33"/>
      <c r="D18" s="33"/>
      <c r="E18" s="34"/>
      <c r="F18" s="35"/>
      <c r="G18" s="35"/>
      <c r="H18" s="35"/>
      <c r="I18" s="35"/>
      <c r="J18" s="36"/>
      <c r="L18" s="60"/>
      <c r="M18" s="61"/>
    </row>
  </sheetData>
  <mergeCells count="10">
    <mergeCell ref="L9:M10"/>
    <mergeCell ref="L11:M12"/>
    <mergeCell ref="L13:M14"/>
    <mergeCell ref="L15:M16"/>
    <mergeCell ref="L17:M18"/>
    <mergeCell ref="B2:J2"/>
    <mergeCell ref="L2:M2"/>
    <mergeCell ref="L3:M4"/>
    <mergeCell ref="L5:M6"/>
    <mergeCell ref="L7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D9AB-BDC3-4F27-A9B6-2253F503080D}">
  <dimension ref="B1:N13"/>
  <sheetViews>
    <sheetView zoomScaleNormal="100" workbookViewId="0">
      <selection activeCell="K26" sqref="K26"/>
    </sheetView>
  </sheetViews>
  <sheetFormatPr defaultColWidth="14.77734375" defaultRowHeight="14.4" x14ac:dyDescent="0.3"/>
  <cols>
    <col min="1" max="1" width="10.109375" style="16" customWidth="1"/>
    <col min="2" max="2" width="7.21875" style="16" customWidth="1"/>
    <col min="3" max="10" width="14.77734375" style="16"/>
    <col min="11" max="13" width="15.6640625" style="16" customWidth="1"/>
    <col min="14" max="16384" width="14.77734375" style="16"/>
  </cols>
  <sheetData>
    <row r="1" spans="2:14" ht="15" thickBot="1" x14ac:dyDescent="0.35"/>
    <row r="2" spans="2:14" ht="15" thickBot="1" x14ac:dyDescent="0.35">
      <c r="B2" s="43" t="s">
        <v>1</v>
      </c>
      <c r="C2" s="43" t="s">
        <v>2</v>
      </c>
      <c r="D2" s="43" t="s">
        <v>8</v>
      </c>
      <c r="E2" s="43" t="s">
        <v>3</v>
      </c>
      <c r="F2" s="43" t="s">
        <v>10</v>
      </c>
      <c r="G2" s="44" t="s">
        <v>11</v>
      </c>
      <c r="H2" s="45" t="s">
        <v>12</v>
      </c>
      <c r="I2" s="45" t="s">
        <v>13</v>
      </c>
      <c r="J2" s="45" t="s">
        <v>14</v>
      </c>
      <c r="K2" s="45" t="s">
        <v>18</v>
      </c>
      <c r="L2" s="45" t="s">
        <v>6</v>
      </c>
      <c r="M2" s="45" t="s">
        <v>19</v>
      </c>
      <c r="N2" s="45" t="s">
        <v>15</v>
      </c>
    </row>
    <row r="3" spans="2:14" x14ac:dyDescent="0.3">
      <c r="B3" s="15">
        <v>1</v>
      </c>
      <c r="C3" s="17">
        <v>44896</v>
      </c>
      <c r="D3" s="15" t="s">
        <v>9</v>
      </c>
      <c r="E3" s="15">
        <v>14</v>
      </c>
      <c r="F3" s="15">
        <v>187.65</v>
      </c>
      <c r="G3" s="47">
        <v>205.68</v>
      </c>
      <c r="H3" s="19">
        <f t="shared" ref="H3:H7" si="0">SUM(F3*E3)</f>
        <v>2627.1</v>
      </c>
      <c r="I3" s="19">
        <f t="shared" ref="I3:I8" si="1">SUM(G3*E3)</f>
        <v>2879.52</v>
      </c>
      <c r="J3" s="19">
        <v>0.28999999999999998</v>
      </c>
      <c r="K3" s="20">
        <f t="shared" ref="K3:K8" si="2">SUM((L3*100)/I3)</f>
        <v>8.7660443407234556</v>
      </c>
      <c r="L3" s="19">
        <f t="shared" ref="L3:L8" si="3">SUM(I3-H3)</f>
        <v>252.42000000000007</v>
      </c>
      <c r="M3" s="21">
        <f t="shared" ref="M3:M8" si="4">SUM((N3*100)/I3)</f>
        <v>8.7559732177585179</v>
      </c>
      <c r="N3" s="19">
        <f t="shared" ref="N3:N8" si="5">SUM(L3-J3)</f>
        <v>252.13000000000008</v>
      </c>
    </row>
    <row r="4" spans="2:14" x14ac:dyDescent="0.3">
      <c r="B4" s="15">
        <v>2</v>
      </c>
      <c r="C4" s="17">
        <v>44981</v>
      </c>
      <c r="D4" s="15" t="s">
        <v>16</v>
      </c>
      <c r="E4" s="15">
        <v>225</v>
      </c>
      <c r="F4" s="15">
        <v>29.89</v>
      </c>
      <c r="G4" s="18">
        <v>31.91</v>
      </c>
      <c r="H4" s="19">
        <f t="shared" si="0"/>
        <v>6725.25</v>
      </c>
      <c r="I4" s="19">
        <f t="shared" si="1"/>
        <v>7179.75</v>
      </c>
      <c r="J4" s="19">
        <f>(0.25+15.93)</f>
        <v>16.18</v>
      </c>
      <c r="K4" s="22">
        <f t="shared" si="2"/>
        <v>6.330303979943591</v>
      </c>
      <c r="L4" s="19">
        <f t="shared" si="3"/>
        <v>454.5</v>
      </c>
      <c r="M4" s="21">
        <f t="shared" si="4"/>
        <v>6.1049479438699121</v>
      </c>
      <c r="N4" s="19">
        <f t="shared" si="5"/>
        <v>438.32</v>
      </c>
    </row>
    <row r="5" spans="2:14" x14ac:dyDescent="0.3">
      <c r="B5" s="15">
        <v>3</v>
      </c>
      <c r="C5" s="17">
        <v>45092</v>
      </c>
      <c r="D5" s="15" t="s">
        <v>16</v>
      </c>
      <c r="E5" s="15">
        <v>225</v>
      </c>
      <c r="F5" s="15">
        <v>29.89</v>
      </c>
      <c r="G5" s="18">
        <v>30.13</v>
      </c>
      <c r="H5" s="19">
        <f t="shared" si="0"/>
        <v>6725.25</v>
      </c>
      <c r="I5" s="19">
        <f t="shared" si="1"/>
        <v>6779.25</v>
      </c>
      <c r="J5" s="19">
        <v>16.22</v>
      </c>
      <c r="K5" s="22">
        <f t="shared" si="2"/>
        <v>0.79654829074012612</v>
      </c>
      <c r="L5" s="19">
        <f t="shared" si="3"/>
        <v>54</v>
      </c>
      <c r="M5" s="21">
        <f t="shared" si="4"/>
        <v>0.55728878563262896</v>
      </c>
      <c r="N5" s="19">
        <f t="shared" si="5"/>
        <v>37.78</v>
      </c>
    </row>
    <row r="6" spans="2:14" ht="15" x14ac:dyDescent="0.3">
      <c r="B6" s="15">
        <v>4</v>
      </c>
      <c r="C6" s="17">
        <v>45105</v>
      </c>
      <c r="D6" s="15" t="s">
        <v>9</v>
      </c>
      <c r="E6" s="15">
        <v>20</v>
      </c>
      <c r="F6" s="15">
        <v>195.74</v>
      </c>
      <c r="G6" s="18">
        <v>208.29</v>
      </c>
      <c r="H6" s="19">
        <f t="shared" si="0"/>
        <v>3914.8</v>
      </c>
      <c r="I6" s="19">
        <f t="shared" si="1"/>
        <v>4165.8</v>
      </c>
      <c r="J6" s="23">
        <v>0.17</v>
      </c>
      <c r="K6" s="22">
        <f t="shared" si="2"/>
        <v>6.0252532526765563</v>
      </c>
      <c r="L6" s="19">
        <f t="shared" si="3"/>
        <v>251</v>
      </c>
      <c r="M6" s="21">
        <f t="shared" si="4"/>
        <v>6.0211724038600023</v>
      </c>
      <c r="N6" s="19">
        <f t="shared" si="5"/>
        <v>250.83</v>
      </c>
    </row>
    <row r="7" spans="2:14" x14ac:dyDescent="0.3">
      <c r="B7" s="15">
        <v>5</v>
      </c>
      <c r="C7" s="17">
        <v>45113</v>
      </c>
      <c r="D7" s="29" t="s">
        <v>9</v>
      </c>
      <c r="E7" s="15">
        <v>22</v>
      </c>
      <c r="F7" s="15">
        <v>195.74</v>
      </c>
      <c r="G7" s="18">
        <v>213.45</v>
      </c>
      <c r="H7" s="19">
        <f t="shared" si="0"/>
        <v>4306.2800000000007</v>
      </c>
      <c r="I7" s="19">
        <f t="shared" si="1"/>
        <v>4695.8999999999996</v>
      </c>
      <c r="J7" s="19">
        <v>0.24</v>
      </c>
      <c r="K7" s="22">
        <f>SUM((L7*100)/I7)</f>
        <v>8.2970250644178751</v>
      </c>
      <c r="L7" s="19">
        <f t="shared" si="3"/>
        <v>389.61999999999898</v>
      </c>
      <c r="M7" s="21">
        <f t="shared" si="4"/>
        <v>8.2919142230456142</v>
      </c>
      <c r="N7" s="19">
        <f t="shared" si="5"/>
        <v>389.37999999999897</v>
      </c>
    </row>
    <row r="8" spans="2:14" x14ac:dyDescent="0.3">
      <c r="B8" s="15">
        <v>6</v>
      </c>
      <c r="C8" s="17">
        <v>45113</v>
      </c>
      <c r="D8" s="29" t="s">
        <v>22</v>
      </c>
      <c r="E8" s="15">
        <v>220</v>
      </c>
      <c r="F8" s="15">
        <v>82.14</v>
      </c>
      <c r="G8" s="18">
        <v>92.23</v>
      </c>
      <c r="H8" s="19">
        <f>SUM(F8*E8)</f>
        <v>18070.8</v>
      </c>
      <c r="I8" s="19">
        <f t="shared" si="1"/>
        <v>20290.600000000002</v>
      </c>
      <c r="J8" s="19">
        <v>21.16</v>
      </c>
      <c r="K8" s="22">
        <f t="shared" si="2"/>
        <v>10.940041201344478</v>
      </c>
      <c r="L8" s="19">
        <f t="shared" si="3"/>
        <v>2219.8000000000029</v>
      </c>
      <c r="M8" s="21">
        <f t="shared" si="4"/>
        <v>10.835756458655746</v>
      </c>
      <c r="N8" s="19">
        <f t="shared" si="5"/>
        <v>2198.6400000000031</v>
      </c>
    </row>
    <row r="9" spans="2:14" x14ac:dyDescent="0.3">
      <c r="B9" s="15">
        <v>7</v>
      </c>
      <c r="C9" s="17">
        <v>45132</v>
      </c>
      <c r="D9" s="46" t="s">
        <v>9</v>
      </c>
      <c r="E9" s="15">
        <v>22</v>
      </c>
      <c r="F9" s="15">
        <v>195.74</v>
      </c>
      <c r="G9" s="11">
        <v>216.9</v>
      </c>
      <c r="H9" s="19">
        <f>SUM(F9*E9)</f>
        <v>4306.2800000000007</v>
      </c>
      <c r="I9" s="19">
        <f t="shared" ref="I9" si="6">SUM(G9*E9)</f>
        <v>4771.8</v>
      </c>
      <c r="J9" s="19">
        <v>0.19</v>
      </c>
      <c r="K9" s="22">
        <f>SUM((L9*100)/I9)</f>
        <v>9.7556477639465093</v>
      </c>
      <c r="L9" s="19">
        <f>SUM(I9-H9)</f>
        <v>465.51999999999953</v>
      </c>
      <c r="M9" s="21">
        <f t="shared" ref="M9" si="7">SUM((N9*100)/I9)</f>
        <v>9.7516660379730826</v>
      </c>
      <c r="N9" s="19">
        <f t="shared" ref="N9" si="8">SUM(L9-J9)</f>
        <v>465.32999999999953</v>
      </c>
    </row>
    <row r="10" spans="2:14" x14ac:dyDescent="0.3">
      <c r="B10" s="15">
        <v>8</v>
      </c>
      <c r="C10" s="17"/>
      <c r="D10" s="15"/>
      <c r="E10" s="15"/>
      <c r="F10" s="15"/>
      <c r="G10" s="18"/>
      <c r="H10" s="19"/>
      <c r="I10" s="19"/>
      <c r="J10" s="19"/>
      <c r="K10" s="22"/>
      <c r="L10" s="19"/>
      <c r="M10" s="21"/>
      <c r="N10" s="19"/>
    </row>
    <row r="11" spans="2:14" x14ac:dyDescent="0.3">
      <c r="B11" s="15">
        <v>9</v>
      </c>
      <c r="C11" s="15"/>
      <c r="D11" s="15"/>
      <c r="E11" s="15"/>
      <c r="F11" s="15"/>
      <c r="G11" s="18"/>
      <c r="H11" s="19"/>
      <c r="I11" s="19"/>
      <c r="J11" s="19"/>
      <c r="K11" s="22"/>
      <c r="L11" s="19"/>
      <c r="M11" s="21"/>
      <c r="N11" s="19"/>
    </row>
    <row r="12" spans="2:14" ht="15" thickBot="1" x14ac:dyDescent="0.35">
      <c r="B12" s="24">
        <v>10</v>
      </c>
      <c r="C12" s="24"/>
      <c r="D12" s="24"/>
      <c r="E12" s="24"/>
      <c r="F12" s="24"/>
      <c r="G12" s="25"/>
      <c r="H12" s="26"/>
      <c r="I12" s="26"/>
      <c r="J12" s="26"/>
      <c r="K12" s="27"/>
      <c r="L12" s="26"/>
      <c r="M12" s="28"/>
      <c r="N12" s="26"/>
    </row>
    <row r="13" spans="2:14" ht="29.4" customHeight="1" thickBot="1" x14ac:dyDescent="0.35">
      <c r="B13" s="66" t="s">
        <v>17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8"/>
      <c r="N13" s="48">
        <f>SUM(N3:N12)</f>
        <v>4032.4100000000017</v>
      </c>
    </row>
  </sheetData>
  <mergeCells count="1">
    <mergeCell ref="B13:M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 BEES</vt:lpstr>
      <vt:lpstr>LTGILT BEES</vt:lpstr>
      <vt:lpstr>LIQUID BEES</vt:lpstr>
      <vt:lpstr>NET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2022-12-24T07:05:24Z</dcterms:created>
  <dcterms:modified xsi:type="dcterms:W3CDTF">2023-10-21T03:52:17Z</dcterms:modified>
</cp:coreProperties>
</file>