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ar\Desktop\Stocks Trading Strategy\Short Term Trading\"/>
    </mc:Choice>
  </mc:AlternateContent>
  <xr:revisionPtr revIDLastSave="0" documentId="13_ncr:1_{B429315B-72C0-4C3F-BA5A-CF4386212FFC}" xr6:coauthVersionLast="47" xr6:coauthVersionMax="47" xr10:uidLastSave="{00000000-0000-0000-0000-000000000000}"/>
  <bookViews>
    <workbookView xWindow="-108" yWindow="-108" windowWidth="23256" windowHeight="12456" activeTab="3" xr2:uid="{852F9F08-E4F9-4D96-97A9-54DB9EC65DBB}"/>
  </bookViews>
  <sheets>
    <sheet name="NIFTY500" sheetId="6" r:id="rId1"/>
    <sheet name="NIFTY200" sheetId="7" r:id="rId2"/>
    <sheet name="NIFTY100" sheetId="8" r:id="rId3"/>
    <sheet name="NIFTY50" sheetId="9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0" i="8" l="1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3" i="6"/>
  <c r="K4" i="6"/>
  <c r="K5" i="6"/>
  <c r="K6" i="6"/>
  <c r="K7" i="6"/>
  <c r="K8" i="6"/>
  <c r="K10" i="6"/>
  <c r="K9" i="6"/>
  <c r="K11" i="6"/>
  <c r="K12" i="6"/>
  <c r="K13" i="6"/>
  <c r="K14" i="6"/>
  <c r="K15" i="6"/>
  <c r="K17" i="6"/>
  <c r="K16" i="6"/>
  <c r="K18" i="6"/>
  <c r="K19" i="6"/>
  <c r="K20" i="6"/>
  <c r="K21" i="6"/>
  <c r="K22" i="6"/>
  <c r="K23" i="6"/>
  <c r="K24" i="6"/>
  <c r="K25" i="6"/>
  <c r="K26" i="6"/>
  <c r="K28" i="6"/>
  <c r="K27" i="6"/>
  <c r="K29" i="6"/>
  <c r="K30" i="6"/>
  <c r="K31" i="6"/>
  <c r="K32" i="6"/>
  <c r="K33" i="6"/>
  <c r="K34" i="6"/>
  <c r="K36" i="6"/>
  <c r="K35" i="6"/>
  <c r="K37" i="6"/>
  <c r="K38" i="6"/>
  <c r="K40" i="6"/>
  <c r="K39" i="6"/>
  <c r="K41" i="6"/>
  <c r="K42" i="6"/>
  <c r="K44" i="6"/>
  <c r="K43" i="6"/>
  <c r="K45" i="6"/>
  <c r="K46" i="6"/>
  <c r="H2" i="9"/>
  <c r="J2" i="9"/>
  <c r="K2" i="9"/>
  <c r="L2" i="9"/>
  <c r="L5" i="9"/>
  <c r="K5" i="9"/>
  <c r="J5" i="9"/>
  <c r="H5" i="9"/>
  <c r="L4" i="9"/>
  <c r="K4" i="9"/>
  <c r="J4" i="9"/>
  <c r="H4" i="9"/>
  <c r="L3" i="9"/>
  <c r="K3" i="9"/>
  <c r="J3" i="9"/>
  <c r="H3" i="9"/>
  <c r="L9" i="8"/>
  <c r="K9" i="8"/>
  <c r="J9" i="8"/>
  <c r="H9" i="8"/>
  <c r="L13" i="8"/>
  <c r="K13" i="8"/>
  <c r="J13" i="8"/>
  <c r="H13" i="8"/>
  <c r="L12" i="8"/>
  <c r="K12" i="8"/>
  <c r="J12" i="8"/>
  <c r="H12" i="8"/>
  <c r="L11" i="8"/>
  <c r="K11" i="8"/>
  <c r="J11" i="8"/>
  <c r="H11" i="8"/>
  <c r="L10" i="8"/>
  <c r="J10" i="8"/>
  <c r="H10" i="8"/>
  <c r="L8" i="8"/>
  <c r="K8" i="8"/>
  <c r="J8" i="8"/>
  <c r="H8" i="8"/>
  <c r="L7" i="8"/>
  <c r="K7" i="8"/>
  <c r="J7" i="8"/>
  <c r="H7" i="8"/>
  <c r="L6" i="8"/>
  <c r="K6" i="8"/>
  <c r="J6" i="8"/>
  <c r="H6" i="8"/>
  <c r="L5" i="8"/>
  <c r="K5" i="8"/>
  <c r="J5" i="8"/>
  <c r="H5" i="8"/>
  <c r="L4" i="8"/>
  <c r="K4" i="8"/>
  <c r="J4" i="8"/>
  <c r="H4" i="8"/>
  <c r="L3" i="8"/>
  <c r="K3" i="8"/>
  <c r="J3" i="8"/>
  <c r="H3" i="8"/>
  <c r="L2" i="8"/>
  <c r="K2" i="8"/>
  <c r="J2" i="8"/>
  <c r="H2" i="8"/>
  <c r="L23" i="7"/>
  <c r="J23" i="7"/>
  <c r="H23" i="7"/>
  <c r="L22" i="7"/>
  <c r="J22" i="7"/>
  <c r="H22" i="7"/>
  <c r="L21" i="7"/>
  <c r="J21" i="7"/>
  <c r="H21" i="7"/>
  <c r="L20" i="7"/>
  <c r="J20" i="7"/>
  <c r="M20" i="7" s="1"/>
  <c r="H20" i="7"/>
  <c r="L19" i="7"/>
  <c r="M19" i="7" s="1"/>
  <c r="J19" i="7"/>
  <c r="H19" i="7"/>
  <c r="L18" i="7"/>
  <c r="J18" i="7"/>
  <c r="H18" i="7"/>
  <c r="L17" i="7"/>
  <c r="J17" i="7"/>
  <c r="H17" i="7"/>
  <c r="L16" i="7"/>
  <c r="J16" i="7"/>
  <c r="H16" i="7"/>
  <c r="L15" i="7"/>
  <c r="M15" i="7" s="1"/>
  <c r="J15" i="7"/>
  <c r="H15" i="7"/>
  <c r="L14" i="7"/>
  <c r="J14" i="7"/>
  <c r="H14" i="7"/>
  <c r="L13" i="7"/>
  <c r="J13" i="7"/>
  <c r="H13" i="7"/>
  <c r="L12" i="7"/>
  <c r="J12" i="7"/>
  <c r="H12" i="7"/>
  <c r="L11" i="7"/>
  <c r="M11" i="7" s="1"/>
  <c r="J11" i="7"/>
  <c r="H11" i="7"/>
  <c r="L10" i="7"/>
  <c r="J10" i="7"/>
  <c r="H10" i="7"/>
  <c r="L9" i="7"/>
  <c r="J9" i="7"/>
  <c r="H9" i="7"/>
  <c r="L8" i="7"/>
  <c r="J8" i="7"/>
  <c r="H8" i="7"/>
  <c r="L7" i="7"/>
  <c r="M7" i="7" s="1"/>
  <c r="J7" i="7"/>
  <c r="H7" i="7"/>
  <c r="L6" i="7"/>
  <c r="J6" i="7"/>
  <c r="H6" i="7"/>
  <c r="L5" i="7"/>
  <c r="J5" i="7"/>
  <c r="H5" i="7"/>
  <c r="L4" i="7"/>
  <c r="J4" i="7"/>
  <c r="H4" i="7"/>
  <c r="L3" i="7"/>
  <c r="J3" i="7"/>
  <c r="H3" i="7"/>
  <c r="L2" i="7"/>
  <c r="M2" i="7" s="1"/>
  <c r="K2" i="7"/>
  <c r="J2" i="7"/>
  <c r="H2" i="7"/>
  <c r="M9" i="8" l="1"/>
  <c r="M13" i="7"/>
  <c r="M21" i="7"/>
  <c r="M22" i="7"/>
  <c r="M6" i="7"/>
  <c r="M9" i="7"/>
  <c r="M4" i="7"/>
  <c r="M2" i="9"/>
  <c r="M4" i="9"/>
  <c r="M3" i="9"/>
  <c r="M5" i="9"/>
  <c r="M13" i="8"/>
  <c r="M4" i="8"/>
  <c r="M2" i="8"/>
  <c r="M3" i="8"/>
  <c r="M10" i="8"/>
  <c r="M5" i="8"/>
  <c r="M7" i="8"/>
  <c r="M11" i="8"/>
  <c r="M12" i="8"/>
  <c r="M8" i="8"/>
  <c r="M6" i="8"/>
  <c r="M5" i="7"/>
  <c r="M3" i="7"/>
  <c r="M12" i="7"/>
  <c r="M14" i="7"/>
  <c r="M18" i="7"/>
  <c r="M8" i="7"/>
  <c r="M10" i="7"/>
  <c r="M16" i="7"/>
  <c r="M17" i="7"/>
  <c r="M23" i="7"/>
  <c r="L2" i="6" l="1"/>
  <c r="L41" i="6"/>
  <c r="J41" i="6"/>
  <c r="H41" i="6"/>
  <c r="L32" i="6"/>
  <c r="J32" i="6"/>
  <c r="H32" i="6"/>
  <c r="L31" i="6"/>
  <c r="J31" i="6"/>
  <c r="H31" i="6"/>
  <c r="L30" i="6"/>
  <c r="J30" i="6"/>
  <c r="H30" i="6"/>
  <c r="L26" i="6"/>
  <c r="J26" i="6"/>
  <c r="H26" i="6"/>
  <c r="L25" i="6"/>
  <c r="J25" i="6"/>
  <c r="H25" i="6"/>
  <c r="L24" i="6"/>
  <c r="J24" i="6"/>
  <c r="H24" i="6"/>
  <c r="L21" i="6"/>
  <c r="J21" i="6"/>
  <c r="H21" i="6"/>
  <c r="L20" i="6"/>
  <c r="J20" i="6"/>
  <c r="H20" i="6"/>
  <c r="L19" i="6"/>
  <c r="J19" i="6"/>
  <c r="H19" i="6"/>
  <c r="L6" i="6"/>
  <c r="J6" i="6"/>
  <c r="H6" i="6"/>
  <c r="L46" i="6"/>
  <c r="J46" i="6"/>
  <c r="H46" i="6"/>
  <c r="L45" i="6"/>
  <c r="J45" i="6"/>
  <c r="H45" i="6"/>
  <c r="L43" i="6"/>
  <c r="J43" i="6"/>
  <c r="H43" i="6"/>
  <c r="L44" i="6"/>
  <c r="J44" i="6"/>
  <c r="H44" i="6"/>
  <c r="L42" i="6"/>
  <c r="J42" i="6"/>
  <c r="H42" i="6"/>
  <c r="L39" i="6"/>
  <c r="J39" i="6"/>
  <c r="H39" i="6"/>
  <c r="L40" i="6"/>
  <c r="J40" i="6"/>
  <c r="H40" i="6"/>
  <c r="L38" i="6"/>
  <c r="J38" i="6"/>
  <c r="H38" i="6"/>
  <c r="L37" i="6"/>
  <c r="J37" i="6"/>
  <c r="H37" i="6"/>
  <c r="L35" i="6"/>
  <c r="J35" i="6"/>
  <c r="H35" i="6"/>
  <c r="L36" i="6"/>
  <c r="J36" i="6"/>
  <c r="H36" i="6"/>
  <c r="L34" i="6"/>
  <c r="J34" i="6"/>
  <c r="H34" i="6"/>
  <c r="L33" i="6"/>
  <c r="J33" i="6"/>
  <c r="H33" i="6"/>
  <c r="L29" i="6"/>
  <c r="J29" i="6"/>
  <c r="H29" i="6"/>
  <c r="L27" i="6"/>
  <c r="J27" i="6"/>
  <c r="H27" i="6"/>
  <c r="L28" i="6"/>
  <c r="J28" i="6"/>
  <c r="H28" i="6"/>
  <c r="L23" i="6"/>
  <c r="J23" i="6"/>
  <c r="H23" i="6"/>
  <c r="L22" i="6"/>
  <c r="J22" i="6"/>
  <c r="H22" i="6"/>
  <c r="L18" i="6"/>
  <c r="J18" i="6"/>
  <c r="H18" i="6"/>
  <c r="L16" i="6"/>
  <c r="J16" i="6"/>
  <c r="H16" i="6"/>
  <c r="L17" i="6"/>
  <c r="J17" i="6"/>
  <c r="H17" i="6"/>
  <c r="L15" i="6"/>
  <c r="J15" i="6"/>
  <c r="H15" i="6"/>
  <c r="L14" i="6"/>
  <c r="J14" i="6"/>
  <c r="H14" i="6"/>
  <c r="L13" i="6"/>
  <c r="J13" i="6"/>
  <c r="H13" i="6"/>
  <c r="L12" i="6"/>
  <c r="J12" i="6"/>
  <c r="H12" i="6"/>
  <c r="L11" i="6"/>
  <c r="J11" i="6"/>
  <c r="H11" i="6"/>
  <c r="L9" i="6"/>
  <c r="J9" i="6"/>
  <c r="H9" i="6"/>
  <c r="L10" i="6"/>
  <c r="J10" i="6"/>
  <c r="H10" i="6"/>
  <c r="L8" i="6"/>
  <c r="J8" i="6"/>
  <c r="H8" i="6"/>
  <c r="L7" i="6"/>
  <c r="J7" i="6"/>
  <c r="H7" i="6"/>
  <c r="L5" i="6"/>
  <c r="J5" i="6"/>
  <c r="H5" i="6"/>
  <c r="L4" i="6"/>
  <c r="J4" i="6"/>
  <c r="H4" i="6"/>
  <c r="L3" i="6"/>
  <c r="J3" i="6"/>
  <c r="H3" i="6"/>
  <c r="K2" i="6"/>
  <c r="J2" i="6"/>
  <c r="H2" i="6"/>
  <c r="M27" i="6" l="1"/>
  <c r="M30" i="6"/>
  <c r="M32" i="6"/>
  <c r="M4" i="6"/>
  <c r="M7" i="6"/>
  <c r="M13" i="6"/>
  <c r="M22" i="6"/>
  <c r="M28" i="6"/>
  <c r="M29" i="6"/>
  <c r="M34" i="6"/>
  <c r="M42" i="6"/>
  <c r="M40" i="6"/>
  <c r="M8" i="6"/>
  <c r="M17" i="6"/>
  <c r="M33" i="6"/>
  <c r="M43" i="6"/>
  <c r="M46" i="6"/>
  <c r="M19" i="6"/>
  <c r="M11" i="6"/>
  <c r="M9" i="6"/>
  <c r="M14" i="6"/>
  <c r="M31" i="6"/>
  <c r="M12" i="6"/>
  <c r="M18" i="6"/>
  <c r="M36" i="6"/>
  <c r="M41" i="6"/>
  <c r="M10" i="6"/>
  <c r="M35" i="6"/>
  <c r="M23" i="6"/>
  <c r="M39" i="6"/>
  <c r="M25" i="6"/>
  <c r="M44" i="6"/>
  <c r="M15" i="6"/>
  <c r="M45" i="6"/>
  <c r="M6" i="6"/>
  <c r="M21" i="6"/>
  <c r="M16" i="6"/>
  <c r="M37" i="6"/>
  <c r="M20" i="6"/>
  <c r="M24" i="6"/>
  <c r="M26" i="6"/>
  <c r="M38" i="6"/>
  <c r="M3" i="6"/>
  <c r="M5" i="6"/>
  <c r="M2" i="6"/>
</calcChain>
</file>

<file path=xl/sharedStrings.xml><?xml version="1.0" encoding="utf-8"?>
<sst xmlns="http://schemas.openxmlformats.org/spreadsheetml/2006/main" count="135" uniqueCount="55">
  <si>
    <t>STOCK NAME</t>
  </si>
  <si>
    <t>BUY DATE</t>
  </si>
  <si>
    <t>BUY PRICE</t>
  </si>
  <si>
    <t>%CHANGE</t>
  </si>
  <si>
    <t>TOTAL DAYS</t>
  </si>
  <si>
    <t>SELL DATE</t>
  </si>
  <si>
    <t>SELL PRICE</t>
  </si>
  <si>
    <t>SIGNAL DATE</t>
  </si>
  <si>
    <t>IGL</t>
  </si>
  <si>
    <t>FINCABLES</t>
  </si>
  <si>
    <t>STOP LOSS</t>
  </si>
  <si>
    <t>MAXHEALTH</t>
  </si>
  <si>
    <t>SR</t>
  </si>
  <si>
    <t>DAILY AVG</t>
  </si>
  <si>
    <t>ABBOTINDIA</t>
  </si>
  <si>
    <t>SUNPHARMA</t>
  </si>
  <si>
    <t>KPIL</t>
  </si>
  <si>
    <t>HINDALCO</t>
  </si>
  <si>
    <t>CSBBANK</t>
  </si>
  <si>
    <t>FEDERALBNK</t>
  </si>
  <si>
    <t>UNIONBANK</t>
  </si>
  <si>
    <t>LOW PRICE</t>
  </si>
  <si>
    <t>PVRINOX</t>
  </si>
  <si>
    <t>APTUS</t>
  </si>
  <si>
    <t>SHREECEM</t>
  </si>
  <si>
    <t>IRB</t>
  </si>
  <si>
    <t>VTL</t>
  </si>
  <si>
    <t>GSFC</t>
  </si>
  <si>
    <t>CHOLAFIN</t>
  </si>
  <si>
    <t>M&amp;MFIN</t>
  </si>
  <si>
    <t>PIDILITIND</t>
  </si>
  <si>
    <t>POLYPLEX</t>
  </si>
  <si>
    <t>PNCINFRA</t>
  </si>
  <si>
    <t>PETRONET</t>
  </si>
  <si>
    <t>TANLA</t>
  </si>
  <si>
    <t>PATANJALI</t>
  </si>
  <si>
    <t>KOTAKBANK</t>
  </si>
  <si>
    <t>POWERINDIA</t>
  </si>
  <si>
    <t>BLS</t>
  </si>
  <si>
    <t>AARTIDRUGS</t>
  </si>
  <si>
    <t>ELGIEQUIP</t>
  </si>
  <si>
    <t>CRAFTSMAN</t>
  </si>
  <si>
    <t>SRF</t>
  </si>
  <si>
    <t>CLEAN</t>
  </si>
  <si>
    <t>ALLCARGO</t>
  </si>
  <si>
    <t>TATAPOWER</t>
  </si>
  <si>
    <t>DEEPAKNTR</t>
  </si>
  <si>
    <t>GRINFRA</t>
  </si>
  <si>
    <t>NYKAA</t>
  </si>
  <si>
    <t>INDHOTEL</t>
  </si>
  <si>
    <t>UNOMINDA</t>
  </si>
  <si>
    <t>GPPL</t>
  </si>
  <si>
    <t>M&amp;M</t>
  </si>
  <si>
    <t>GLAXO</t>
  </si>
  <si>
    <t>MAX LOW%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</si>
</sst>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14009]d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165" fontId="3" fillId="0" borderId="0" xfId="0" applyNumberFormat="1" applyFont="1" applyFill="1" applyBorder="1" applyAlignment="1">
      <alignment horizontal="center" vertical="center"/>
    </xf>
    <xf numFmtId="14" fontId="3" fillId="0" borderId="0" xfId="0" applyNumberFormat="1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65" fontId="2" fillId="0" borderId="0" xfId="0" applyNumberFormat="1" applyFont="1" applyFill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5" fontId="0" fillId="0" borderId="0" xfId="0" applyNumberFormat="1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6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[$-14009]dd/mm/yy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[$-14009]dd/mm/yy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[$-14009]dd/mm/yy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[$-14009]dd/mm/yy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 outline="0">
        <bottom style="medium">
          <color indexed="64"/>
        </bottom>
      </border>
    </dxf>
  </dxfs>
  <tableStyles count="0" defaultTableStyle="TableStyleMedium2" defaultPivotStyle="PivotStyleLight16"/>
  <colors>
    <mruColors>
      <color rgb="FFFF9966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C92232-1BA1-4D0E-A620-E48FFB3130BE}" name="Table1" displayName="Table1" ref="A1:M46" totalsRowShown="0" headerRowDxfId="61" dataDxfId="60" headerRowBorderDxfId="58" tableBorderDxfId="59">
  <autoFilter ref="A1:M46" xr:uid="{E3C92232-1BA1-4D0E-A620-E48FFB3130BE}"/>
  <sortState xmlns:xlrd2="http://schemas.microsoft.com/office/spreadsheetml/2017/richdata2" ref="A2:M46">
    <sortCondition ref="C1:C46"/>
  </sortState>
  <tableColumns count="13">
    <tableColumn id="1" xr3:uid="{89AEE6E9-4609-4A99-B208-EE96E0D2A7AF}" name="SR" dataDxfId="51"/>
    <tableColumn id="2" xr3:uid="{C5187086-960E-41C8-B0D9-96FE30A79E7D}" name="STOCK NAME" dataDxfId="50"/>
    <tableColumn id="3" xr3:uid="{3D4AE492-9E50-4B2C-944B-DC31938DAE02}" name="SIGNAL DATE" dataDxfId="49"/>
    <tableColumn id="4" xr3:uid="{5B08FD72-6B6E-4B91-8F59-3A504E00A524}" name="BUY DATE" dataDxfId="48"/>
    <tableColumn id="5" xr3:uid="{9EE3CEEE-C5C9-4F74-B183-98782D20FE96}" name="BUY PRICE" dataDxfId="47"/>
    <tableColumn id="6" xr3:uid="{E3D88151-AA0F-4810-AA24-C6C4388A53EB}" name="LOW PRICE" dataDxfId="46"/>
    <tableColumn id="7" xr3:uid="{3BBB1FFA-EBDC-4CF1-BAA9-56D5722768B9}" name="SELL DATE" dataDxfId="45"/>
    <tableColumn id="8" xr3:uid="{6CE14B92-0517-4065-A7EB-E5B5F3AA0FB5}" name="STOP LOSS" dataDxfId="44">
      <calculatedColumnFormula>(E2-(E2*8%))</calculatedColumnFormula>
    </tableColumn>
    <tableColumn id="9" xr3:uid="{859BD101-19DF-4D95-844B-153E698B2B3C}" name="SELL PRICE" dataDxfId="43"/>
    <tableColumn id="10" xr3:uid="{EC8DB1A8-3947-45C3-8194-D43B8902E51D}" name="TOTAL DAYS" dataDxfId="42">
      <calculatedColumnFormula>G2-D2</calculatedColumnFormula>
    </tableColumn>
    <tableColumn id="11" xr3:uid="{A2666C11-FF34-425C-9791-EC735027184A}" name="MAX LOW%" dataDxfId="41">
      <calculatedColumnFormula xml:space="preserve"> ((F2 - E2) / E2) * 100</calculatedColumnFormula>
    </tableColumn>
    <tableColumn id="12" xr3:uid="{01CABB79-25FD-452B-A606-4D993F06433D}" name="%CHANGE" dataDxfId="40">
      <calculatedColumnFormula xml:space="preserve"> ((I2 - E2) / E2) * 100</calculatedColumnFormula>
    </tableColumn>
    <tableColumn id="13" xr3:uid="{9106CF95-99C8-459B-BAB6-219D01F89772}" name="DAILY AVG" dataDxfId="39">
      <calculatedColumnFormula>L2/J2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00D9E1-AFAC-4EB9-ADC3-251BDC952D07}" name="Table13" displayName="Table13" ref="A1:M23" totalsRowShown="0" headerRowDxfId="57" dataDxfId="56" headerRowBorderDxfId="67" tableBorderDxfId="66">
  <autoFilter ref="A1:M23" xr:uid="{1C00D9E1-AFAC-4EB9-ADC3-251BDC952D07}"/>
  <sortState xmlns:xlrd2="http://schemas.microsoft.com/office/spreadsheetml/2017/richdata2" ref="A2:M23">
    <sortCondition ref="C1:C23"/>
  </sortState>
  <tableColumns count="13">
    <tableColumn id="1" xr3:uid="{91413EAF-ACA6-4F6D-8F85-D0F79D4844EE}" name="SR" dataDxfId="38"/>
    <tableColumn id="2" xr3:uid="{D20ED347-64C2-4DAF-B16B-7227B8845F15}" name="STOCK NAME" dataDxfId="37"/>
    <tableColumn id="3" xr3:uid="{30D7B008-A0FE-43E8-81D6-932297FBEB8B}" name="SIGNAL DATE" dataDxfId="36"/>
    <tableColumn id="4" xr3:uid="{AA89ED86-BDFD-4026-8555-A000CBF0AE0E}" name="BUY DATE" dataDxfId="35"/>
    <tableColumn id="5" xr3:uid="{41BA46FC-682F-4637-8F16-F54E85CF851E}" name="BUY PRICE" dataDxfId="34"/>
    <tableColumn id="6" xr3:uid="{5A005FA7-58EA-4B06-A3FE-25ABC403DB4F}" name="LOW PRICE" dataDxfId="33"/>
    <tableColumn id="7" xr3:uid="{006CD2F1-5FC1-4D98-9BAB-C72FC69CD9AD}" name="SELL DATE" dataDxfId="32"/>
    <tableColumn id="8" xr3:uid="{555149AA-E628-4C40-BCA1-3291DBC41FEC}" name="STOP LOSS" dataDxfId="31">
      <calculatedColumnFormula>(E2-(E2*8%))</calculatedColumnFormula>
    </tableColumn>
    <tableColumn id="9" xr3:uid="{4860E358-F1E5-4602-9689-B39333404E03}" name="SELL PRICE" dataDxfId="30"/>
    <tableColumn id="10" xr3:uid="{19996152-3628-4897-90E1-71C6FB85D802}" name="TOTAL DAYS" dataDxfId="29">
      <calculatedColumnFormula>G2-D2</calculatedColumnFormula>
    </tableColumn>
    <tableColumn id="11" xr3:uid="{2FE87497-A5F5-414C-A5ED-8A8CFD1D8283}" name="MAX LOW%" dataDxfId="28">
      <calculatedColumnFormula xml:space="preserve"> ((F2 - E2) / E2) * 100</calculatedColumnFormula>
    </tableColumn>
    <tableColumn id="12" xr3:uid="{1FFDC594-5C4C-40E7-A04F-F978DEFA134B}" name="%CHANGE" dataDxfId="27">
      <calculatedColumnFormula xml:space="preserve"> ((I2 - E2) / E2) * 100</calculatedColumnFormula>
    </tableColumn>
    <tableColumn id="13" xr3:uid="{1582C77B-5950-4F52-81C0-9CC4ABF4E5CE}" name="DAILY AVG" dataDxfId="26">
      <calculatedColumnFormula>L2/J2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7075A70-022E-49A9-899B-E14242815A0B}" name="Table136" displayName="Table136" ref="A1:M13" totalsRowShown="0" headerRowDxfId="55" dataDxfId="54" headerRowBorderDxfId="65" tableBorderDxfId="64">
  <autoFilter ref="A1:M13" xr:uid="{47075A70-022E-49A9-899B-E14242815A0B}"/>
  <sortState xmlns:xlrd2="http://schemas.microsoft.com/office/spreadsheetml/2017/richdata2" ref="A2:M13">
    <sortCondition ref="C1:C13"/>
  </sortState>
  <tableColumns count="13">
    <tableColumn id="1" xr3:uid="{EADB44B6-1CDB-49D7-AC41-4F03EA084B3B}" name="SR" dataDxfId="25"/>
    <tableColumn id="2" xr3:uid="{190A4F80-7C17-45A1-9444-7280322A50FE}" name="STOCK NAME" dataDxfId="24"/>
    <tableColumn id="3" xr3:uid="{3514C657-31F9-4D21-A702-6B171FE641BB}" name="SIGNAL DATE" dataDxfId="23"/>
    <tableColumn id="4" xr3:uid="{F71E3102-1DBF-42CF-8FAD-53A2FC98AC70}" name="BUY DATE" dataDxfId="22"/>
    <tableColumn id="5" xr3:uid="{E6A2C3C7-E188-4AA7-98EC-3F6EA2170B62}" name="BUY PRICE" dataDxfId="21"/>
    <tableColumn id="6" xr3:uid="{04CA3B40-CB86-4151-A010-6CEFEEDC5E97}" name="LOW PRICE" dataDxfId="20"/>
    <tableColumn id="7" xr3:uid="{C58F44F3-C74E-43FF-AA08-D5B05DD42B72}" name="SELL DATE" dataDxfId="19"/>
    <tableColumn id="8" xr3:uid="{816D83BD-A70D-4810-9101-02CA1DC8B76D}" name="STOP LOSS" dataDxfId="18">
      <calculatedColumnFormula>(E2-(E2*8%))</calculatedColumnFormula>
    </tableColumn>
    <tableColumn id="9" xr3:uid="{A6BE6ADD-F60C-44B8-913F-D36C11923602}" name="SELL PRICE" dataDxfId="17"/>
    <tableColumn id="10" xr3:uid="{04937166-07F0-4BDB-955E-8CC21AA7D355}" name="TOTAL DAYS" dataDxfId="16">
      <calculatedColumnFormula>G2-D2</calculatedColumnFormula>
    </tableColumn>
    <tableColumn id="11" xr3:uid="{350503A1-AFBD-4A4E-A2D6-6B3C0727B427}" name="MAX LOW%" dataDxfId="15">
      <calculatedColumnFormula xml:space="preserve"> ((F2 - E2) / E2) * 100</calculatedColumnFormula>
    </tableColumn>
    <tableColumn id="12" xr3:uid="{A1B33454-BBC1-411F-865B-45445E50A10E}" name="%CHANGE" dataDxfId="14">
      <calculatedColumnFormula xml:space="preserve"> ((I2 - E2) / E2) * 100</calculatedColumnFormula>
    </tableColumn>
    <tableColumn id="13" xr3:uid="{96516B65-EA26-4B8C-B814-E7F9BA6473AA}" name="DAILY AVG" dataDxfId="13">
      <calculatedColumnFormula>L2/J2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3E296E8-5900-4C40-B67F-65692B95247C}" name="Table1367" displayName="Table1367" ref="A1:M5" totalsRowShown="0" headerRowDxfId="53" dataDxfId="52" headerRowBorderDxfId="63" tableBorderDxfId="62">
  <autoFilter ref="A1:M5" xr:uid="{83E296E8-5900-4C40-B67F-65692B95247C}"/>
  <sortState xmlns:xlrd2="http://schemas.microsoft.com/office/spreadsheetml/2017/richdata2" ref="A2:M5">
    <sortCondition ref="C1:C5"/>
  </sortState>
  <tableColumns count="13">
    <tableColumn id="1" xr3:uid="{7844C1D1-BDD5-4C73-9B28-2F31B79B1BB9}" name="SR" dataDxfId="12"/>
    <tableColumn id="2" xr3:uid="{BADDC68A-6390-4E35-945C-63933FD5C893}" name="STOCK NAME" dataDxfId="11"/>
    <tableColumn id="3" xr3:uid="{8D161900-2B93-420E-BCD3-729A912B8F50}" name="SIGNAL DATE" dataDxfId="10"/>
    <tableColumn id="4" xr3:uid="{4C534E9A-F009-419F-982B-D19461281777}" name="BUY DATE" dataDxfId="9"/>
    <tableColumn id="5" xr3:uid="{BD2B4C7D-867A-49FC-8ABC-DDCA6D63D444}" name="BUY PRICE" dataDxfId="8"/>
    <tableColumn id="6" xr3:uid="{488FE676-310A-4522-AD4A-063D047E36B1}" name="LOW PRICE" dataDxfId="7"/>
    <tableColumn id="7" xr3:uid="{7738BF9A-6304-4B59-BC9A-33E4E49F6B1F}" name="SELL DATE" dataDxfId="6"/>
    <tableColumn id="8" xr3:uid="{649E0D1A-8A53-45CB-9662-C7004B73AFDB}" name="STOP LOSS" dataDxfId="5">
      <calculatedColumnFormula>(E2-(E2*8%))</calculatedColumnFormula>
    </tableColumn>
    <tableColumn id="9" xr3:uid="{4E68E348-EB8F-4BAC-A146-6430BBFDD7D4}" name="SELL PRICE" dataDxfId="4"/>
    <tableColumn id="10" xr3:uid="{B395947D-F786-404A-A939-A01677A612F1}" name="TOTAL DAYS" dataDxfId="3">
      <calculatedColumnFormula>G2-D2</calculatedColumnFormula>
    </tableColumn>
    <tableColumn id="11" xr3:uid="{D000E406-A331-42AB-9AFC-156E71CC5C3E}" name="MAX LOW%" dataDxfId="2">
      <calculatedColumnFormula xml:space="preserve"> ((F2 - E2) / E2) * 100</calculatedColumnFormula>
    </tableColumn>
    <tableColumn id="12" xr3:uid="{226EA38D-E47C-464C-A0AB-34FC48F73743}" name="%CHANGE" dataDxfId="1">
      <calculatedColumnFormula xml:space="preserve"> ((I2 - E2) / E2) * 100</calculatedColumnFormula>
    </tableColumn>
    <tableColumn id="13" xr3:uid="{502E657D-9E26-4B73-9E50-FAFAD9576DDB}" name="DAILY AVG" dataDxfId="0">
      <calculatedColumnFormula>L2/J2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37E8B-AC1A-44C7-80F6-1D820F6A5159}">
  <dimension ref="A1:M57"/>
  <sheetViews>
    <sheetView zoomScaleNormal="100" workbookViewId="0">
      <selection activeCell="D11" sqref="D11"/>
    </sheetView>
  </sheetViews>
  <sheetFormatPr defaultColWidth="15.77734375" defaultRowHeight="14.4" x14ac:dyDescent="0.3"/>
  <cols>
    <col min="1" max="1" width="12.77734375" style="10" customWidth="1"/>
    <col min="2" max="2" width="13.33203125" style="11" customWidth="1"/>
    <col min="3" max="3" width="13.21875" style="12" customWidth="1"/>
    <col min="4" max="4" width="12.77734375" style="13" customWidth="1"/>
    <col min="5" max="5" width="12.77734375" style="10" customWidth="1"/>
    <col min="6" max="6" width="12.77734375" style="12" customWidth="1"/>
    <col min="7" max="9" width="12.77734375" style="14" customWidth="1"/>
    <col min="10" max="10" width="12.77734375" style="10" customWidth="1"/>
    <col min="11" max="13" width="12.77734375" style="14" customWidth="1"/>
    <col min="14" max="16384" width="15.77734375" style="10"/>
  </cols>
  <sheetData>
    <row r="1" spans="1:13" s="5" customFormat="1" ht="15" customHeight="1" x14ac:dyDescent="0.3">
      <c r="A1" s="1" t="s">
        <v>12</v>
      </c>
      <c r="B1" s="1" t="s">
        <v>0</v>
      </c>
      <c r="C1" s="2" t="s">
        <v>7</v>
      </c>
      <c r="D1" s="3" t="s">
        <v>1</v>
      </c>
      <c r="E1" s="1" t="s">
        <v>2</v>
      </c>
      <c r="F1" s="1" t="s">
        <v>21</v>
      </c>
      <c r="G1" s="2" t="s">
        <v>5</v>
      </c>
      <c r="H1" s="4" t="s">
        <v>10</v>
      </c>
      <c r="I1" s="4" t="s">
        <v>6</v>
      </c>
      <c r="J1" s="1" t="s">
        <v>4</v>
      </c>
      <c r="K1" s="4" t="s">
        <v>54</v>
      </c>
      <c r="L1" s="4" t="s">
        <v>3</v>
      </c>
      <c r="M1" s="4" t="s">
        <v>13</v>
      </c>
    </row>
    <row r="2" spans="1:13" s="10" customFormat="1" ht="15" customHeight="1" x14ac:dyDescent="0.3">
      <c r="A2" s="6">
        <v>1</v>
      </c>
      <c r="B2" s="6" t="s">
        <v>14</v>
      </c>
      <c r="C2" s="7">
        <v>45071</v>
      </c>
      <c r="D2" s="8">
        <v>45072</v>
      </c>
      <c r="E2" s="9">
        <v>21940</v>
      </c>
      <c r="F2" s="9">
        <v>21450.1</v>
      </c>
      <c r="G2" s="7">
        <v>45097</v>
      </c>
      <c r="H2" s="9">
        <f t="shared" ref="H2:H46" si="0">(E2-(E2*8%))</f>
        <v>20184.8</v>
      </c>
      <c r="I2" s="9">
        <v>23093.5</v>
      </c>
      <c r="J2" s="6">
        <f t="shared" ref="J2:J46" si="1">G2-D2</f>
        <v>25</v>
      </c>
      <c r="K2" s="9">
        <f t="shared" ref="K2:K46" si="2" xml:space="preserve"> ((F2 - E2) / E2) * 100</f>
        <v>-2.2329079307201525</v>
      </c>
      <c r="L2" s="9">
        <f t="shared" ref="L2:L46" si="3" xml:space="preserve"> ((I2 - E2) / E2) * 100</f>
        <v>5.2575205104831362</v>
      </c>
      <c r="M2" s="9">
        <f t="shared" ref="M2:M46" si="4">L2/J2</f>
        <v>0.21030082041932543</v>
      </c>
    </row>
    <row r="3" spans="1:13" s="10" customFormat="1" ht="15" customHeight="1" x14ac:dyDescent="0.3">
      <c r="A3" s="6">
        <v>2</v>
      </c>
      <c r="B3" s="6" t="s">
        <v>15</v>
      </c>
      <c r="C3" s="7">
        <v>45072</v>
      </c>
      <c r="D3" s="8">
        <v>45075</v>
      </c>
      <c r="E3" s="9">
        <v>969.95</v>
      </c>
      <c r="F3" s="9">
        <v>946.4</v>
      </c>
      <c r="G3" s="7">
        <v>45110</v>
      </c>
      <c r="H3" s="9">
        <f t="shared" si="0"/>
        <v>892.35400000000004</v>
      </c>
      <c r="I3" s="9">
        <v>1053</v>
      </c>
      <c r="J3" s="6">
        <f t="shared" si="1"/>
        <v>35</v>
      </c>
      <c r="K3" s="9">
        <f t="shared" si="2"/>
        <v>-2.4279602041342407</v>
      </c>
      <c r="L3" s="9">
        <f t="shared" si="3"/>
        <v>8.5622970256198716</v>
      </c>
      <c r="M3" s="9">
        <f t="shared" si="4"/>
        <v>0.24463705787485349</v>
      </c>
    </row>
    <row r="4" spans="1:13" s="10" customFormat="1" ht="15" customHeight="1" x14ac:dyDescent="0.3">
      <c r="A4" s="6">
        <v>3</v>
      </c>
      <c r="B4" s="6" t="s">
        <v>16</v>
      </c>
      <c r="C4" s="7">
        <v>45077</v>
      </c>
      <c r="D4" s="8">
        <v>45078</v>
      </c>
      <c r="E4" s="9">
        <v>534</v>
      </c>
      <c r="F4" s="9">
        <v>510</v>
      </c>
      <c r="G4" s="7">
        <v>45133</v>
      </c>
      <c r="H4" s="9">
        <f t="shared" si="0"/>
        <v>491.28</v>
      </c>
      <c r="I4" s="9">
        <v>601.75</v>
      </c>
      <c r="J4" s="6">
        <f t="shared" si="1"/>
        <v>55</v>
      </c>
      <c r="K4" s="9">
        <f t="shared" si="2"/>
        <v>-4.4943820224719104</v>
      </c>
      <c r="L4" s="9">
        <f t="shared" si="3"/>
        <v>12.687265917602996</v>
      </c>
      <c r="M4" s="9">
        <f t="shared" si="4"/>
        <v>0.23067756213823629</v>
      </c>
    </row>
    <row r="5" spans="1:13" s="10" customFormat="1" ht="15" customHeight="1" x14ac:dyDescent="0.3">
      <c r="A5" s="6">
        <v>4</v>
      </c>
      <c r="B5" s="6" t="s">
        <v>17</v>
      </c>
      <c r="C5" s="7">
        <v>45079</v>
      </c>
      <c r="D5" s="8">
        <v>45082</v>
      </c>
      <c r="E5" s="9">
        <v>424.85</v>
      </c>
      <c r="F5" s="9">
        <v>407.45</v>
      </c>
      <c r="G5" s="7">
        <v>45139</v>
      </c>
      <c r="H5" s="9">
        <f t="shared" si="0"/>
        <v>390.86200000000002</v>
      </c>
      <c r="I5" s="9">
        <v>465</v>
      </c>
      <c r="J5" s="6">
        <f t="shared" si="1"/>
        <v>57</v>
      </c>
      <c r="K5" s="9">
        <f t="shared" si="2"/>
        <v>-4.0955631399317483</v>
      </c>
      <c r="L5" s="9">
        <f t="shared" si="3"/>
        <v>9.4503942567965105</v>
      </c>
      <c r="M5" s="9">
        <f t="shared" si="4"/>
        <v>0.16579639047011421</v>
      </c>
    </row>
    <row r="6" spans="1:13" s="10" customFormat="1" ht="15" customHeight="1" x14ac:dyDescent="0.3">
      <c r="A6" s="6">
        <v>5</v>
      </c>
      <c r="B6" s="6" t="s">
        <v>8</v>
      </c>
      <c r="C6" s="7">
        <v>45098</v>
      </c>
      <c r="D6" s="8">
        <v>45099</v>
      </c>
      <c r="E6" s="9">
        <v>483.8</v>
      </c>
      <c r="F6" s="9">
        <v>445.1</v>
      </c>
      <c r="G6" s="7">
        <v>45149</v>
      </c>
      <c r="H6" s="9">
        <f t="shared" si="0"/>
        <v>445.096</v>
      </c>
      <c r="I6" s="9">
        <v>445.1</v>
      </c>
      <c r="J6" s="6">
        <f t="shared" si="1"/>
        <v>50</v>
      </c>
      <c r="K6" s="9">
        <f t="shared" si="2"/>
        <v>-7.999173212071101</v>
      </c>
      <c r="L6" s="9">
        <f t="shared" si="3"/>
        <v>-7.999173212071101</v>
      </c>
      <c r="M6" s="9">
        <f t="shared" si="4"/>
        <v>-0.15998346424142201</v>
      </c>
    </row>
    <row r="7" spans="1:13" s="10" customFormat="1" ht="15" customHeight="1" x14ac:dyDescent="0.3">
      <c r="A7" s="6">
        <v>6</v>
      </c>
      <c r="B7" s="6" t="s">
        <v>18</v>
      </c>
      <c r="C7" s="7">
        <v>45103</v>
      </c>
      <c r="D7" s="8">
        <v>45104</v>
      </c>
      <c r="E7" s="6">
        <v>283.35000000000002</v>
      </c>
      <c r="F7" s="6">
        <v>282.5</v>
      </c>
      <c r="G7" s="7">
        <v>45216</v>
      </c>
      <c r="H7" s="9">
        <f t="shared" si="0"/>
        <v>260.68200000000002</v>
      </c>
      <c r="I7" s="9">
        <v>367</v>
      </c>
      <c r="J7" s="6">
        <f t="shared" si="1"/>
        <v>112</v>
      </c>
      <c r="K7" s="9">
        <f t="shared" si="2"/>
        <v>-0.29998235397918571</v>
      </c>
      <c r="L7" s="9">
        <f t="shared" si="3"/>
        <v>29.521792835715537</v>
      </c>
      <c r="M7" s="9">
        <f t="shared" si="4"/>
        <v>0.26358743603317442</v>
      </c>
    </row>
    <row r="8" spans="1:13" s="10" customFormat="1" ht="15" customHeight="1" x14ac:dyDescent="0.3">
      <c r="A8" s="6">
        <v>7</v>
      </c>
      <c r="B8" s="6" t="s">
        <v>9</v>
      </c>
      <c r="C8" s="7">
        <v>45107</v>
      </c>
      <c r="D8" s="8">
        <v>45110</v>
      </c>
      <c r="E8" s="9">
        <v>864</v>
      </c>
      <c r="F8" s="9">
        <v>804.65</v>
      </c>
      <c r="G8" s="7">
        <v>45127</v>
      </c>
      <c r="H8" s="9">
        <f t="shared" si="0"/>
        <v>794.88</v>
      </c>
      <c r="I8" s="9">
        <v>995</v>
      </c>
      <c r="J8" s="6">
        <f t="shared" si="1"/>
        <v>17</v>
      </c>
      <c r="K8" s="9">
        <f t="shared" si="2"/>
        <v>-6.8692129629629655</v>
      </c>
      <c r="L8" s="9">
        <f t="shared" si="3"/>
        <v>15.162037037037038</v>
      </c>
      <c r="M8" s="9">
        <f t="shared" si="4"/>
        <v>0.89188453159041403</v>
      </c>
    </row>
    <row r="9" spans="1:13" s="10" customFormat="1" ht="15" customHeight="1" x14ac:dyDescent="0.3">
      <c r="A9" s="6">
        <v>9</v>
      </c>
      <c r="B9" s="6" t="s">
        <v>20</v>
      </c>
      <c r="C9" s="7">
        <v>45107</v>
      </c>
      <c r="D9" s="8">
        <v>45110</v>
      </c>
      <c r="E9" s="6">
        <v>72.599999999999994</v>
      </c>
      <c r="F9" s="6">
        <v>72.599999999999994</v>
      </c>
      <c r="G9" s="7">
        <v>45113</v>
      </c>
      <c r="H9" s="9">
        <f t="shared" si="0"/>
        <v>66.792000000000002</v>
      </c>
      <c r="I9" s="9">
        <v>77.95</v>
      </c>
      <c r="J9" s="6">
        <f t="shared" si="1"/>
        <v>3</v>
      </c>
      <c r="K9" s="9">
        <f t="shared" si="2"/>
        <v>0</v>
      </c>
      <c r="L9" s="9">
        <f t="shared" si="3"/>
        <v>7.3691460055096538</v>
      </c>
      <c r="M9" s="9">
        <f t="shared" si="4"/>
        <v>2.4563820018365514</v>
      </c>
    </row>
    <row r="10" spans="1:13" s="10" customFormat="1" ht="15" customHeight="1" x14ac:dyDescent="0.3">
      <c r="A10" s="6">
        <v>8</v>
      </c>
      <c r="B10" s="6" t="s">
        <v>19</v>
      </c>
      <c r="C10" s="7">
        <v>45107</v>
      </c>
      <c r="D10" s="8">
        <v>45110</v>
      </c>
      <c r="E10" s="9">
        <v>127.2</v>
      </c>
      <c r="F10" s="9">
        <v>127.2</v>
      </c>
      <c r="G10" s="7">
        <v>45113</v>
      </c>
      <c r="H10" s="9">
        <f t="shared" si="0"/>
        <v>117.024</v>
      </c>
      <c r="I10" s="9">
        <v>133</v>
      </c>
      <c r="J10" s="6">
        <f t="shared" si="1"/>
        <v>3</v>
      </c>
      <c r="K10" s="9">
        <f t="shared" si="2"/>
        <v>0</v>
      </c>
      <c r="L10" s="9">
        <f t="shared" si="3"/>
        <v>4.5597484276729539</v>
      </c>
      <c r="M10" s="9">
        <f t="shared" si="4"/>
        <v>1.5199161425576513</v>
      </c>
    </row>
    <row r="11" spans="1:13" s="10" customFormat="1" ht="15" customHeight="1" x14ac:dyDescent="0.3">
      <c r="A11" s="6">
        <v>10</v>
      </c>
      <c r="B11" s="6" t="s">
        <v>22</v>
      </c>
      <c r="C11" s="7">
        <v>45114</v>
      </c>
      <c r="D11" s="8">
        <v>45117</v>
      </c>
      <c r="E11" s="9">
        <v>1443</v>
      </c>
      <c r="F11" s="9">
        <v>1385.5</v>
      </c>
      <c r="G11" s="7">
        <v>45135</v>
      </c>
      <c r="H11" s="9">
        <f t="shared" si="0"/>
        <v>1327.56</v>
      </c>
      <c r="I11" s="9">
        <v>1549.9</v>
      </c>
      <c r="J11" s="6">
        <f t="shared" si="1"/>
        <v>18</v>
      </c>
      <c r="K11" s="9">
        <f t="shared" si="2"/>
        <v>-3.9847539847539846</v>
      </c>
      <c r="L11" s="9">
        <f t="shared" si="3"/>
        <v>7.4081774081774148</v>
      </c>
      <c r="M11" s="9">
        <f t="shared" si="4"/>
        <v>0.41156541156541193</v>
      </c>
    </row>
    <row r="12" spans="1:13" s="10" customFormat="1" ht="15" customHeight="1" x14ac:dyDescent="0.3">
      <c r="A12" s="6">
        <v>11</v>
      </c>
      <c r="B12" s="6" t="s">
        <v>23</v>
      </c>
      <c r="C12" s="7">
        <v>45118</v>
      </c>
      <c r="D12" s="8">
        <v>45119</v>
      </c>
      <c r="E12" s="9">
        <v>260.39999999999998</v>
      </c>
      <c r="F12" s="9">
        <v>260.39999999999998</v>
      </c>
      <c r="G12" s="7">
        <v>45124</v>
      </c>
      <c r="H12" s="9">
        <f t="shared" si="0"/>
        <v>239.56799999999998</v>
      </c>
      <c r="I12" s="9">
        <v>284.10000000000002</v>
      </c>
      <c r="J12" s="6">
        <f t="shared" si="1"/>
        <v>5</v>
      </c>
      <c r="K12" s="9">
        <f t="shared" si="2"/>
        <v>0</v>
      </c>
      <c r="L12" s="9">
        <f t="shared" si="3"/>
        <v>9.1013824884792811</v>
      </c>
      <c r="M12" s="9">
        <f t="shared" si="4"/>
        <v>1.8202764976958563</v>
      </c>
    </row>
    <row r="13" spans="1:13" s="10" customFormat="1" ht="15" customHeight="1" x14ac:dyDescent="0.3">
      <c r="A13" s="6">
        <v>12</v>
      </c>
      <c r="B13" s="6" t="s">
        <v>24</v>
      </c>
      <c r="C13" s="7">
        <v>45133</v>
      </c>
      <c r="D13" s="8">
        <v>45134</v>
      </c>
      <c r="E13" s="9">
        <v>24300</v>
      </c>
      <c r="F13" s="9">
        <v>23451</v>
      </c>
      <c r="G13" s="7">
        <v>45174</v>
      </c>
      <c r="H13" s="9">
        <f t="shared" si="0"/>
        <v>22356</v>
      </c>
      <c r="I13" s="9">
        <v>25700</v>
      </c>
      <c r="J13" s="6">
        <f t="shared" si="1"/>
        <v>40</v>
      </c>
      <c r="K13" s="9">
        <f t="shared" si="2"/>
        <v>-3.4938271604938271</v>
      </c>
      <c r="L13" s="9">
        <f t="shared" si="3"/>
        <v>5.761316872427984</v>
      </c>
      <c r="M13" s="9">
        <f t="shared" si="4"/>
        <v>0.1440329218106996</v>
      </c>
    </row>
    <row r="14" spans="1:13" s="10" customFormat="1" ht="15" customHeight="1" x14ac:dyDescent="0.3">
      <c r="A14" s="6">
        <v>13</v>
      </c>
      <c r="B14" s="6" t="s">
        <v>25</v>
      </c>
      <c r="C14" s="7">
        <v>45135</v>
      </c>
      <c r="D14" s="8">
        <v>45138</v>
      </c>
      <c r="E14" s="9">
        <v>26.95</v>
      </c>
      <c r="F14" s="9">
        <v>24.95</v>
      </c>
      <c r="G14" s="7">
        <v>45169</v>
      </c>
      <c r="H14" s="9">
        <f t="shared" si="0"/>
        <v>24.794</v>
      </c>
      <c r="I14" s="9">
        <v>29.15</v>
      </c>
      <c r="J14" s="6">
        <f t="shared" si="1"/>
        <v>31</v>
      </c>
      <c r="K14" s="9">
        <f t="shared" si="2"/>
        <v>-7.421150278293136</v>
      </c>
      <c r="L14" s="9">
        <f t="shared" si="3"/>
        <v>8.1632653061224474</v>
      </c>
      <c r="M14" s="9">
        <f t="shared" si="4"/>
        <v>0.26333113890717574</v>
      </c>
    </row>
    <row r="15" spans="1:13" s="10" customFormat="1" ht="15" customHeight="1" x14ac:dyDescent="0.3">
      <c r="A15" s="6">
        <v>14</v>
      </c>
      <c r="B15" s="6" t="s">
        <v>26</v>
      </c>
      <c r="C15" s="7">
        <v>45156</v>
      </c>
      <c r="D15" s="8">
        <v>45159</v>
      </c>
      <c r="E15" s="9">
        <v>367.35</v>
      </c>
      <c r="F15" s="9">
        <v>357</v>
      </c>
      <c r="G15" s="7">
        <v>45168</v>
      </c>
      <c r="H15" s="9">
        <f t="shared" si="0"/>
        <v>337.96200000000005</v>
      </c>
      <c r="I15" s="9">
        <v>398</v>
      </c>
      <c r="J15" s="6">
        <f t="shared" si="1"/>
        <v>9</v>
      </c>
      <c r="K15" s="9">
        <f t="shared" si="2"/>
        <v>-2.8174765210289974</v>
      </c>
      <c r="L15" s="9">
        <f t="shared" si="3"/>
        <v>8.3435415815979237</v>
      </c>
      <c r="M15" s="9">
        <f t="shared" si="4"/>
        <v>0.92706017573310262</v>
      </c>
    </row>
    <row r="16" spans="1:13" s="10" customFormat="1" ht="13.95" customHeight="1" x14ac:dyDescent="0.3">
      <c r="A16" s="6">
        <v>16</v>
      </c>
      <c r="B16" s="6" t="s">
        <v>11</v>
      </c>
      <c r="C16" s="7">
        <v>45160</v>
      </c>
      <c r="D16" s="8">
        <v>45161</v>
      </c>
      <c r="E16" s="6">
        <v>573</v>
      </c>
      <c r="F16" s="9">
        <v>531.04999999999995</v>
      </c>
      <c r="G16" s="7">
        <v>45265</v>
      </c>
      <c r="H16" s="9">
        <f t="shared" si="0"/>
        <v>527.16</v>
      </c>
      <c r="I16" s="9">
        <v>704.65</v>
      </c>
      <c r="J16" s="6">
        <f t="shared" si="1"/>
        <v>104</v>
      </c>
      <c r="K16" s="9">
        <f t="shared" si="2"/>
        <v>-7.321116928446779</v>
      </c>
      <c r="L16" s="9">
        <f t="shared" si="3"/>
        <v>22.975567190226872</v>
      </c>
      <c r="M16" s="9">
        <f t="shared" si="4"/>
        <v>0.220918915290643</v>
      </c>
    </row>
    <row r="17" spans="1:13" s="10" customFormat="1" ht="14.4" customHeight="1" x14ac:dyDescent="0.3">
      <c r="A17" s="6">
        <v>15</v>
      </c>
      <c r="B17" s="6" t="s">
        <v>27</v>
      </c>
      <c r="C17" s="7">
        <v>45160</v>
      </c>
      <c r="D17" s="8">
        <v>45161</v>
      </c>
      <c r="E17" s="9">
        <v>162.85</v>
      </c>
      <c r="F17" s="9">
        <v>162.85</v>
      </c>
      <c r="G17" s="7">
        <v>45173</v>
      </c>
      <c r="H17" s="9">
        <f t="shared" si="0"/>
        <v>149.822</v>
      </c>
      <c r="I17" s="9">
        <v>180</v>
      </c>
      <c r="J17" s="6">
        <f t="shared" si="1"/>
        <v>12</v>
      </c>
      <c r="K17" s="9">
        <f t="shared" si="2"/>
        <v>0</v>
      </c>
      <c r="L17" s="9">
        <f t="shared" si="3"/>
        <v>10.531163647528405</v>
      </c>
      <c r="M17" s="9">
        <f t="shared" si="4"/>
        <v>0.87759697062736708</v>
      </c>
    </row>
    <row r="18" spans="1:13" s="10" customFormat="1" ht="15" customHeight="1" x14ac:dyDescent="0.3">
      <c r="A18" s="6">
        <v>17</v>
      </c>
      <c r="B18" s="6" t="s">
        <v>28</v>
      </c>
      <c r="C18" s="7">
        <v>45161</v>
      </c>
      <c r="D18" s="8">
        <v>45162</v>
      </c>
      <c r="E18" s="9">
        <v>1095</v>
      </c>
      <c r="F18" s="9">
        <v>1084.3499999999999</v>
      </c>
      <c r="G18" s="7">
        <v>45181</v>
      </c>
      <c r="H18" s="9">
        <f t="shared" si="0"/>
        <v>1007.4</v>
      </c>
      <c r="I18" s="9">
        <v>1182.0999999999999</v>
      </c>
      <c r="J18" s="6">
        <f t="shared" si="1"/>
        <v>19</v>
      </c>
      <c r="K18" s="9">
        <f t="shared" si="2"/>
        <v>-0.97260273972603561</v>
      </c>
      <c r="L18" s="9">
        <f t="shared" si="3"/>
        <v>7.9543378995433702</v>
      </c>
      <c r="M18" s="9">
        <f t="shared" si="4"/>
        <v>0.41864936313386159</v>
      </c>
    </row>
    <row r="19" spans="1:13" s="10" customFormat="1" ht="15" customHeight="1" x14ac:dyDescent="0.3">
      <c r="A19" s="6">
        <v>18</v>
      </c>
      <c r="B19" s="6" t="s">
        <v>29</v>
      </c>
      <c r="C19" s="7">
        <v>45161</v>
      </c>
      <c r="D19" s="8">
        <v>45162</v>
      </c>
      <c r="E19" s="9">
        <v>299.39999999999998</v>
      </c>
      <c r="F19" s="9">
        <v>275.45</v>
      </c>
      <c r="G19" s="7">
        <v>45219</v>
      </c>
      <c r="H19" s="9">
        <f t="shared" si="0"/>
        <v>275.44799999999998</v>
      </c>
      <c r="I19" s="9">
        <v>275.45</v>
      </c>
      <c r="J19" s="6">
        <f t="shared" si="1"/>
        <v>57</v>
      </c>
      <c r="K19" s="9">
        <f t="shared" si="2"/>
        <v>-7.9993319973279871</v>
      </c>
      <c r="L19" s="9">
        <f t="shared" si="3"/>
        <v>-7.9993319973279871</v>
      </c>
      <c r="M19" s="9">
        <f t="shared" si="4"/>
        <v>-0.14033915784785941</v>
      </c>
    </row>
    <row r="20" spans="1:13" s="10" customFormat="1" ht="15" customHeight="1" x14ac:dyDescent="0.3">
      <c r="A20" s="6">
        <v>19</v>
      </c>
      <c r="B20" s="6" t="s">
        <v>30</v>
      </c>
      <c r="C20" s="7">
        <v>45167</v>
      </c>
      <c r="D20" s="8">
        <v>45168</v>
      </c>
      <c r="E20" s="9">
        <v>2580</v>
      </c>
      <c r="F20" s="9">
        <v>2373.6</v>
      </c>
      <c r="G20" s="7">
        <v>45218</v>
      </c>
      <c r="H20" s="9">
        <f t="shared" si="0"/>
        <v>2373.6</v>
      </c>
      <c r="I20" s="9">
        <v>2373.6</v>
      </c>
      <c r="J20" s="6">
        <f t="shared" si="1"/>
        <v>50</v>
      </c>
      <c r="K20" s="9">
        <f t="shared" si="2"/>
        <v>-8.0000000000000036</v>
      </c>
      <c r="L20" s="9">
        <f t="shared" si="3"/>
        <v>-8.0000000000000036</v>
      </c>
      <c r="M20" s="9">
        <f t="shared" si="4"/>
        <v>-0.16000000000000006</v>
      </c>
    </row>
    <row r="21" spans="1:13" s="10" customFormat="1" ht="15" customHeight="1" x14ac:dyDescent="0.3">
      <c r="A21" s="6">
        <v>20</v>
      </c>
      <c r="B21" s="6" t="s">
        <v>31</v>
      </c>
      <c r="C21" s="7">
        <v>45168</v>
      </c>
      <c r="D21" s="8">
        <v>45169</v>
      </c>
      <c r="E21" s="9">
        <v>1241</v>
      </c>
      <c r="F21" s="9">
        <v>1141.72</v>
      </c>
      <c r="G21" s="7">
        <v>45202</v>
      </c>
      <c r="H21" s="9">
        <f t="shared" si="0"/>
        <v>1141.72</v>
      </c>
      <c r="I21" s="9">
        <v>1141.72</v>
      </c>
      <c r="J21" s="6">
        <f t="shared" si="1"/>
        <v>33</v>
      </c>
      <c r="K21" s="9">
        <f t="shared" si="2"/>
        <v>-7.9999999999999973</v>
      </c>
      <c r="L21" s="9">
        <f t="shared" si="3"/>
        <v>-7.9999999999999973</v>
      </c>
      <c r="M21" s="9">
        <f t="shared" si="4"/>
        <v>-0.24242424242424235</v>
      </c>
    </row>
    <row r="22" spans="1:13" s="10" customFormat="1" ht="15" customHeight="1" x14ac:dyDescent="0.3">
      <c r="A22" s="6">
        <v>21</v>
      </c>
      <c r="B22" s="6" t="s">
        <v>32</v>
      </c>
      <c r="C22" s="7">
        <v>45173</v>
      </c>
      <c r="D22" s="8">
        <v>45174</v>
      </c>
      <c r="E22" s="9">
        <v>342</v>
      </c>
      <c r="F22" s="9">
        <v>342</v>
      </c>
      <c r="G22" s="7">
        <v>45181</v>
      </c>
      <c r="H22" s="9">
        <f t="shared" si="0"/>
        <v>314.64</v>
      </c>
      <c r="I22" s="9">
        <v>365.9</v>
      </c>
      <c r="J22" s="6">
        <f t="shared" si="1"/>
        <v>7</v>
      </c>
      <c r="K22" s="9">
        <f t="shared" si="2"/>
        <v>0</v>
      </c>
      <c r="L22" s="9">
        <f t="shared" si="3"/>
        <v>6.9883040935672449</v>
      </c>
      <c r="M22" s="9">
        <f t="shared" si="4"/>
        <v>0.99832915622389218</v>
      </c>
    </row>
    <row r="23" spans="1:13" s="10" customFormat="1" ht="15" customHeight="1" x14ac:dyDescent="0.3">
      <c r="A23" s="6">
        <v>22</v>
      </c>
      <c r="B23" s="6" t="s">
        <v>33</v>
      </c>
      <c r="C23" s="7">
        <v>45174</v>
      </c>
      <c r="D23" s="8">
        <v>45175</v>
      </c>
      <c r="E23" s="9">
        <v>228.95</v>
      </c>
      <c r="F23" s="9">
        <v>228.95</v>
      </c>
      <c r="G23" s="7">
        <v>45176</v>
      </c>
      <c r="H23" s="9">
        <f t="shared" si="0"/>
        <v>210.63399999999999</v>
      </c>
      <c r="I23" s="9">
        <v>247</v>
      </c>
      <c r="J23" s="6">
        <f t="shared" si="1"/>
        <v>1</v>
      </c>
      <c r="K23" s="9">
        <f t="shared" si="2"/>
        <v>0</v>
      </c>
      <c r="L23" s="9">
        <f t="shared" si="3"/>
        <v>7.8838174273858979</v>
      </c>
      <c r="M23" s="9">
        <f t="shared" si="4"/>
        <v>7.8838174273858979</v>
      </c>
    </row>
    <row r="24" spans="1:13" s="10" customFormat="1" ht="13.95" customHeight="1" x14ac:dyDescent="0.3">
      <c r="A24" s="6">
        <v>23</v>
      </c>
      <c r="B24" s="6" t="s">
        <v>34</v>
      </c>
      <c r="C24" s="8">
        <v>45176</v>
      </c>
      <c r="D24" s="8">
        <v>45177</v>
      </c>
      <c r="E24" s="6">
        <v>1060.9000000000001</v>
      </c>
      <c r="F24" s="6">
        <v>976.02800000000002</v>
      </c>
      <c r="G24" s="8">
        <v>45182</v>
      </c>
      <c r="H24" s="9">
        <f t="shared" si="0"/>
        <v>976.02800000000002</v>
      </c>
      <c r="I24" s="9">
        <v>976.02800000000002</v>
      </c>
      <c r="J24" s="6">
        <f t="shared" si="1"/>
        <v>5</v>
      </c>
      <c r="K24" s="9">
        <f t="shared" si="2"/>
        <v>-8.0000000000000053</v>
      </c>
      <c r="L24" s="9">
        <f t="shared" si="3"/>
        <v>-8.0000000000000053</v>
      </c>
      <c r="M24" s="9">
        <f t="shared" si="4"/>
        <v>-1.600000000000001</v>
      </c>
    </row>
    <row r="25" spans="1:13" s="10" customFormat="1" ht="13.95" customHeight="1" x14ac:dyDescent="0.3">
      <c r="A25" s="6">
        <v>24</v>
      </c>
      <c r="B25" s="6" t="s">
        <v>11</v>
      </c>
      <c r="C25" s="7">
        <v>45202</v>
      </c>
      <c r="D25" s="8">
        <v>45203</v>
      </c>
      <c r="E25" s="6">
        <v>590</v>
      </c>
      <c r="F25" s="6">
        <v>542.79999999999995</v>
      </c>
      <c r="G25" s="8">
        <v>45225</v>
      </c>
      <c r="H25" s="9">
        <f t="shared" si="0"/>
        <v>542.79999999999995</v>
      </c>
      <c r="I25" s="9">
        <v>542.79999999999995</v>
      </c>
      <c r="J25" s="6">
        <f t="shared" si="1"/>
        <v>22</v>
      </c>
      <c r="K25" s="9">
        <f t="shared" si="2"/>
        <v>-8.0000000000000071</v>
      </c>
      <c r="L25" s="9">
        <f t="shared" si="3"/>
        <v>-8.0000000000000071</v>
      </c>
      <c r="M25" s="9">
        <f t="shared" si="4"/>
        <v>-0.36363636363636398</v>
      </c>
    </row>
    <row r="26" spans="1:13" s="10" customFormat="1" x14ac:dyDescent="0.3">
      <c r="A26" s="6">
        <v>25</v>
      </c>
      <c r="B26" s="6" t="s">
        <v>35</v>
      </c>
      <c r="C26" s="7">
        <v>45209</v>
      </c>
      <c r="D26" s="8">
        <v>45210</v>
      </c>
      <c r="E26" s="6">
        <v>1310</v>
      </c>
      <c r="F26" s="6">
        <v>1205.2</v>
      </c>
      <c r="G26" s="8">
        <v>45225</v>
      </c>
      <c r="H26" s="9">
        <f t="shared" si="0"/>
        <v>1205.2</v>
      </c>
      <c r="I26" s="9">
        <v>1205.2</v>
      </c>
      <c r="J26" s="6">
        <f t="shared" si="1"/>
        <v>15</v>
      </c>
      <c r="K26" s="9">
        <f t="shared" si="2"/>
        <v>-7.9999999999999964</v>
      </c>
      <c r="L26" s="9">
        <f t="shared" si="3"/>
        <v>-7.9999999999999964</v>
      </c>
      <c r="M26" s="9">
        <f t="shared" si="4"/>
        <v>-0.5333333333333331</v>
      </c>
    </row>
    <row r="27" spans="1:13" s="10" customFormat="1" x14ac:dyDescent="0.3">
      <c r="A27" s="6">
        <v>27</v>
      </c>
      <c r="B27" s="6" t="s">
        <v>30</v>
      </c>
      <c r="C27" s="7">
        <v>45210</v>
      </c>
      <c r="D27" s="8">
        <v>45211</v>
      </c>
      <c r="E27" s="9">
        <v>2487.65</v>
      </c>
      <c r="F27" s="9">
        <v>2292.5500000000002</v>
      </c>
      <c r="G27" s="7">
        <v>45278</v>
      </c>
      <c r="H27" s="9">
        <f t="shared" si="0"/>
        <v>2288.6379999999999</v>
      </c>
      <c r="I27" s="9">
        <v>2651</v>
      </c>
      <c r="J27" s="6">
        <f t="shared" si="1"/>
        <v>67</v>
      </c>
      <c r="K27" s="9">
        <f t="shared" si="2"/>
        <v>-7.8427431511667605</v>
      </c>
      <c r="L27" s="9">
        <f t="shared" si="3"/>
        <v>6.5664382047313685</v>
      </c>
      <c r="M27" s="9">
        <f t="shared" si="4"/>
        <v>9.80065403691249E-2</v>
      </c>
    </row>
    <row r="28" spans="1:13" s="10" customFormat="1" x14ac:dyDescent="0.3">
      <c r="A28" s="6">
        <v>26</v>
      </c>
      <c r="B28" s="6" t="s">
        <v>36</v>
      </c>
      <c r="C28" s="7">
        <v>45210</v>
      </c>
      <c r="D28" s="8">
        <v>45211</v>
      </c>
      <c r="E28" s="9">
        <v>1775</v>
      </c>
      <c r="F28" s="9">
        <v>1688.4</v>
      </c>
      <c r="G28" s="7">
        <v>45266</v>
      </c>
      <c r="H28" s="9">
        <f t="shared" si="0"/>
        <v>1633</v>
      </c>
      <c r="I28" s="9">
        <v>1832.05</v>
      </c>
      <c r="J28" s="6">
        <f t="shared" si="1"/>
        <v>55</v>
      </c>
      <c r="K28" s="9">
        <f t="shared" si="2"/>
        <v>-4.8788732394366141</v>
      </c>
      <c r="L28" s="9">
        <f t="shared" si="3"/>
        <v>3.214084507042251</v>
      </c>
      <c r="M28" s="9">
        <f t="shared" si="4"/>
        <v>5.8437900128040926E-2</v>
      </c>
    </row>
    <row r="29" spans="1:13" s="10" customFormat="1" x14ac:dyDescent="0.3">
      <c r="A29" s="6">
        <v>28</v>
      </c>
      <c r="B29" s="6" t="s">
        <v>37</v>
      </c>
      <c r="C29" s="7">
        <v>45211</v>
      </c>
      <c r="D29" s="8">
        <v>45212</v>
      </c>
      <c r="E29" s="9">
        <v>4300</v>
      </c>
      <c r="F29" s="9">
        <v>4300</v>
      </c>
      <c r="G29" s="7">
        <v>45219</v>
      </c>
      <c r="H29" s="9">
        <f t="shared" si="0"/>
        <v>3956</v>
      </c>
      <c r="I29" s="9">
        <v>4632</v>
      </c>
      <c r="J29" s="6">
        <f t="shared" si="1"/>
        <v>7</v>
      </c>
      <c r="K29" s="9">
        <f t="shared" si="2"/>
        <v>0</v>
      </c>
      <c r="L29" s="9">
        <f t="shared" si="3"/>
        <v>7.720930232558139</v>
      </c>
      <c r="M29" s="9">
        <f t="shared" si="4"/>
        <v>1.1029900332225913</v>
      </c>
    </row>
    <row r="30" spans="1:13" s="10" customFormat="1" x14ac:dyDescent="0.3">
      <c r="A30" s="6">
        <v>29</v>
      </c>
      <c r="B30" s="6" t="s">
        <v>38</v>
      </c>
      <c r="C30" s="7">
        <v>45215</v>
      </c>
      <c r="D30" s="7">
        <v>45216</v>
      </c>
      <c r="E30" s="9">
        <v>263.7</v>
      </c>
      <c r="F30" s="9">
        <v>242.6</v>
      </c>
      <c r="G30" s="7">
        <v>45224</v>
      </c>
      <c r="H30" s="9">
        <f t="shared" si="0"/>
        <v>242.60399999999998</v>
      </c>
      <c r="I30" s="9">
        <v>242.6</v>
      </c>
      <c r="J30" s="6">
        <f t="shared" si="1"/>
        <v>8</v>
      </c>
      <c r="K30" s="9">
        <f t="shared" si="2"/>
        <v>-8.0015168752370087</v>
      </c>
      <c r="L30" s="9">
        <f t="shared" si="3"/>
        <v>-8.0015168752370087</v>
      </c>
      <c r="M30" s="9">
        <f t="shared" si="4"/>
        <v>-1.0001896094046261</v>
      </c>
    </row>
    <row r="31" spans="1:13" s="10" customFormat="1" x14ac:dyDescent="0.3">
      <c r="A31" s="6">
        <v>30</v>
      </c>
      <c r="B31" s="6" t="s">
        <v>39</v>
      </c>
      <c r="C31" s="7">
        <v>45217</v>
      </c>
      <c r="D31" s="8">
        <v>45212</v>
      </c>
      <c r="E31" s="6">
        <v>559</v>
      </c>
      <c r="F31" s="6">
        <v>514.28</v>
      </c>
      <c r="G31" s="8">
        <v>45222</v>
      </c>
      <c r="H31" s="9">
        <f t="shared" si="0"/>
        <v>514.28</v>
      </c>
      <c r="I31" s="9">
        <v>514.28</v>
      </c>
      <c r="J31" s="6">
        <f t="shared" si="1"/>
        <v>10</v>
      </c>
      <c r="K31" s="9">
        <f t="shared" si="2"/>
        <v>-8.0000000000000036</v>
      </c>
      <c r="L31" s="9">
        <f t="shared" si="3"/>
        <v>-8.0000000000000036</v>
      </c>
      <c r="M31" s="9">
        <f t="shared" si="4"/>
        <v>-0.80000000000000038</v>
      </c>
    </row>
    <row r="32" spans="1:13" s="10" customFormat="1" x14ac:dyDescent="0.3">
      <c r="A32" s="6">
        <v>31</v>
      </c>
      <c r="B32" s="6" t="s">
        <v>40</v>
      </c>
      <c r="C32" s="7">
        <v>45218</v>
      </c>
      <c r="D32" s="7">
        <v>45219</v>
      </c>
      <c r="E32" s="6">
        <v>514</v>
      </c>
      <c r="F32" s="6">
        <v>472.88</v>
      </c>
      <c r="G32" s="8">
        <v>45222</v>
      </c>
      <c r="H32" s="9">
        <f t="shared" si="0"/>
        <v>472.88</v>
      </c>
      <c r="I32" s="9">
        <v>472.88</v>
      </c>
      <c r="J32" s="6">
        <f t="shared" si="1"/>
        <v>3</v>
      </c>
      <c r="K32" s="9">
        <f t="shared" si="2"/>
        <v>-8.0000000000000018</v>
      </c>
      <c r="L32" s="9">
        <f t="shared" si="3"/>
        <v>-8.0000000000000018</v>
      </c>
      <c r="M32" s="9">
        <f t="shared" si="4"/>
        <v>-2.6666666666666674</v>
      </c>
    </row>
    <row r="33" spans="1:13" s="10" customFormat="1" x14ac:dyDescent="0.3">
      <c r="A33" s="6">
        <v>32</v>
      </c>
      <c r="B33" s="6" t="s">
        <v>41</v>
      </c>
      <c r="C33" s="7">
        <v>45226</v>
      </c>
      <c r="D33" s="8">
        <v>45229</v>
      </c>
      <c r="E33" s="9">
        <v>4749.6499999999996</v>
      </c>
      <c r="F33" s="9">
        <v>4741</v>
      </c>
      <c r="G33" s="7">
        <v>45251</v>
      </c>
      <c r="H33" s="9">
        <f t="shared" si="0"/>
        <v>4369.6779999999999</v>
      </c>
      <c r="I33" s="9">
        <v>5253</v>
      </c>
      <c r="J33" s="6">
        <f t="shared" si="1"/>
        <v>22</v>
      </c>
      <c r="K33" s="9">
        <f t="shared" si="2"/>
        <v>-0.18211868242922397</v>
      </c>
      <c r="L33" s="9">
        <f t="shared" si="3"/>
        <v>10.597622982746104</v>
      </c>
      <c r="M33" s="9">
        <f t="shared" si="4"/>
        <v>0.48171013557936837</v>
      </c>
    </row>
    <row r="34" spans="1:13" s="10" customFormat="1" x14ac:dyDescent="0.3">
      <c r="A34" s="6">
        <v>33</v>
      </c>
      <c r="B34" s="6" t="s">
        <v>30</v>
      </c>
      <c r="C34" s="7">
        <v>45230</v>
      </c>
      <c r="D34" s="8">
        <v>45231</v>
      </c>
      <c r="E34" s="9">
        <v>2452</v>
      </c>
      <c r="F34" s="9">
        <v>2395.25</v>
      </c>
      <c r="G34" s="7">
        <v>45278</v>
      </c>
      <c r="H34" s="9">
        <f t="shared" si="0"/>
        <v>2255.84</v>
      </c>
      <c r="I34" s="9">
        <v>2651</v>
      </c>
      <c r="J34" s="6">
        <f t="shared" si="1"/>
        <v>47</v>
      </c>
      <c r="K34" s="9">
        <f t="shared" si="2"/>
        <v>-2.314437194127243</v>
      </c>
      <c r="L34" s="9">
        <f t="shared" si="3"/>
        <v>8.1158238172920054</v>
      </c>
      <c r="M34" s="9">
        <f t="shared" si="4"/>
        <v>0.17267710249557458</v>
      </c>
    </row>
    <row r="35" spans="1:13" s="10" customFormat="1" x14ac:dyDescent="0.3">
      <c r="A35" s="6">
        <v>35</v>
      </c>
      <c r="B35" s="6" t="s">
        <v>43</v>
      </c>
      <c r="C35" s="7">
        <v>45232</v>
      </c>
      <c r="D35" s="8">
        <v>45233</v>
      </c>
      <c r="E35" s="9">
        <v>1340.05</v>
      </c>
      <c r="F35" s="9">
        <v>1338</v>
      </c>
      <c r="G35" s="7">
        <v>45274</v>
      </c>
      <c r="H35" s="9">
        <f t="shared" si="0"/>
        <v>1232.846</v>
      </c>
      <c r="I35" s="9">
        <v>1520</v>
      </c>
      <c r="J35" s="6">
        <f t="shared" si="1"/>
        <v>41</v>
      </c>
      <c r="K35" s="9">
        <f t="shared" si="2"/>
        <v>-0.1529793664415473</v>
      </c>
      <c r="L35" s="9">
        <f t="shared" si="3"/>
        <v>13.428603410320514</v>
      </c>
      <c r="M35" s="9">
        <f t="shared" si="4"/>
        <v>0.32752691244684179</v>
      </c>
    </row>
    <row r="36" spans="1:13" s="10" customFormat="1" x14ac:dyDescent="0.3">
      <c r="A36" s="6">
        <v>34</v>
      </c>
      <c r="B36" s="6" t="s">
        <v>42</v>
      </c>
      <c r="C36" s="7">
        <v>45232</v>
      </c>
      <c r="D36" s="8">
        <v>45233</v>
      </c>
      <c r="E36" s="9">
        <v>2252</v>
      </c>
      <c r="F36" s="9">
        <v>2252</v>
      </c>
      <c r="G36" s="7">
        <v>45266</v>
      </c>
      <c r="H36" s="9">
        <f t="shared" si="0"/>
        <v>2071.84</v>
      </c>
      <c r="I36" s="9">
        <v>2468.9499999999998</v>
      </c>
      <c r="J36" s="6">
        <f t="shared" si="1"/>
        <v>33</v>
      </c>
      <c r="K36" s="9">
        <f t="shared" si="2"/>
        <v>0</v>
      </c>
      <c r="L36" s="9">
        <f t="shared" si="3"/>
        <v>9.6336589698046105</v>
      </c>
      <c r="M36" s="9">
        <f t="shared" si="4"/>
        <v>0.29192905969104882</v>
      </c>
    </row>
    <row r="37" spans="1:13" s="10" customFormat="1" x14ac:dyDescent="0.3">
      <c r="A37" s="6">
        <v>36</v>
      </c>
      <c r="B37" s="6" t="s">
        <v>44</v>
      </c>
      <c r="C37" s="7">
        <v>45233</v>
      </c>
      <c r="D37" s="8">
        <v>45236</v>
      </c>
      <c r="E37" s="9">
        <v>67.650000000000006</v>
      </c>
      <c r="F37" s="9">
        <v>65.150000000000006</v>
      </c>
      <c r="G37" s="7">
        <v>45286</v>
      </c>
      <c r="H37" s="9">
        <f t="shared" si="0"/>
        <v>62.238000000000007</v>
      </c>
      <c r="I37" s="9">
        <v>80</v>
      </c>
      <c r="J37" s="6">
        <f t="shared" si="1"/>
        <v>50</v>
      </c>
      <c r="K37" s="9">
        <f t="shared" si="2"/>
        <v>-3.6954915003695485</v>
      </c>
      <c r="L37" s="9">
        <f t="shared" si="3"/>
        <v>18.25572801182556</v>
      </c>
      <c r="M37" s="9">
        <f t="shared" si="4"/>
        <v>0.36511456023651123</v>
      </c>
    </row>
    <row r="38" spans="1:13" s="10" customFormat="1" x14ac:dyDescent="0.3">
      <c r="A38" s="6">
        <v>37</v>
      </c>
      <c r="B38" s="6" t="s">
        <v>45</v>
      </c>
      <c r="C38" s="7">
        <v>45236</v>
      </c>
      <c r="D38" s="8">
        <v>45237</v>
      </c>
      <c r="E38" s="9">
        <v>249.95</v>
      </c>
      <c r="F38" s="9">
        <v>246.85</v>
      </c>
      <c r="G38" s="7">
        <v>45265</v>
      </c>
      <c r="H38" s="9">
        <f t="shared" si="0"/>
        <v>229.95399999999998</v>
      </c>
      <c r="I38" s="9">
        <v>283.2</v>
      </c>
      <c r="J38" s="6">
        <f t="shared" si="1"/>
        <v>28</v>
      </c>
      <c r="K38" s="9">
        <f t="shared" si="2"/>
        <v>-1.2402480496099197</v>
      </c>
      <c r="L38" s="9">
        <f t="shared" si="3"/>
        <v>13.302660532106422</v>
      </c>
      <c r="M38" s="9">
        <f t="shared" si="4"/>
        <v>0.4750950190038008</v>
      </c>
    </row>
    <row r="39" spans="1:13" s="10" customFormat="1" x14ac:dyDescent="0.3">
      <c r="A39" s="6">
        <v>39</v>
      </c>
      <c r="B39" s="6" t="s">
        <v>48</v>
      </c>
      <c r="C39" s="7">
        <v>45236</v>
      </c>
      <c r="D39" s="8">
        <v>45237</v>
      </c>
      <c r="E39" s="9">
        <v>151</v>
      </c>
      <c r="F39" s="9">
        <v>145.19999999999999</v>
      </c>
      <c r="G39" s="7">
        <v>45250</v>
      </c>
      <c r="H39" s="9">
        <f t="shared" si="0"/>
        <v>138.91999999999999</v>
      </c>
      <c r="I39" s="9">
        <v>168</v>
      </c>
      <c r="J39" s="6">
        <f t="shared" si="1"/>
        <v>13</v>
      </c>
      <c r="K39" s="9">
        <f t="shared" si="2"/>
        <v>-3.8410596026490142</v>
      </c>
      <c r="L39" s="9">
        <f t="shared" si="3"/>
        <v>11.258278145695364</v>
      </c>
      <c r="M39" s="9">
        <f t="shared" si="4"/>
        <v>0.86602139582272031</v>
      </c>
    </row>
    <row r="40" spans="1:13" s="10" customFormat="1" x14ac:dyDescent="0.3">
      <c r="A40" s="6">
        <v>38</v>
      </c>
      <c r="B40" s="6" t="s">
        <v>46</v>
      </c>
      <c r="C40" s="7">
        <v>45236</v>
      </c>
      <c r="D40" s="8">
        <v>45237</v>
      </c>
      <c r="E40" s="9">
        <v>2138.35</v>
      </c>
      <c r="F40" s="9">
        <v>2055.0500000000002</v>
      </c>
      <c r="G40" s="7">
        <v>45279</v>
      </c>
      <c r="H40" s="9">
        <f t="shared" si="0"/>
        <v>1967.2819999999999</v>
      </c>
      <c r="I40" s="9">
        <v>2311.9</v>
      </c>
      <c r="J40" s="6">
        <f t="shared" si="1"/>
        <v>42</v>
      </c>
      <c r="K40" s="9">
        <f t="shared" si="2"/>
        <v>-3.8955269249654987</v>
      </c>
      <c r="L40" s="9">
        <f t="shared" si="3"/>
        <v>8.1160708022540824</v>
      </c>
      <c r="M40" s="9">
        <f t="shared" si="4"/>
        <v>0.19323978100604958</v>
      </c>
    </row>
    <row r="41" spans="1:13" s="10" customFormat="1" x14ac:dyDescent="0.3">
      <c r="A41" s="6">
        <v>40</v>
      </c>
      <c r="B41" s="6" t="s">
        <v>47</v>
      </c>
      <c r="C41" s="7">
        <v>45236</v>
      </c>
      <c r="D41" s="8">
        <v>45237</v>
      </c>
      <c r="E41" s="6">
        <v>1173.5999999999999</v>
      </c>
      <c r="F41" s="6">
        <v>1079.71</v>
      </c>
      <c r="G41" s="8">
        <v>45251</v>
      </c>
      <c r="H41" s="9">
        <f t="shared" si="0"/>
        <v>1079.712</v>
      </c>
      <c r="I41" s="9">
        <v>1079.712</v>
      </c>
      <c r="J41" s="6">
        <f t="shared" si="1"/>
        <v>14</v>
      </c>
      <c r="K41" s="9">
        <f t="shared" si="2"/>
        <v>-8.0001704158145763</v>
      </c>
      <c r="L41" s="9">
        <f t="shared" si="3"/>
        <v>-7.9999999999999929</v>
      </c>
      <c r="M41" s="9">
        <f t="shared" si="4"/>
        <v>-0.57142857142857095</v>
      </c>
    </row>
    <row r="42" spans="1:13" s="10" customFormat="1" x14ac:dyDescent="0.3">
      <c r="A42" s="6">
        <v>41</v>
      </c>
      <c r="B42" s="6" t="s">
        <v>49</v>
      </c>
      <c r="C42" s="7">
        <v>45237</v>
      </c>
      <c r="D42" s="8">
        <v>45238</v>
      </c>
      <c r="E42" s="9">
        <v>403.45</v>
      </c>
      <c r="F42" s="9">
        <v>403.45</v>
      </c>
      <c r="G42" s="7">
        <v>45265</v>
      </c>
      <c r="H42" s="9">
        <f t="shared" si="0"/>
        <v>371.17399999999998</v>
      </c>
      <c r="I42" s="9">
        <v>434</v>
      </c>
      <c r="J42" s="6">
        <f t="shared" si="1"/>
        <v>27</v>
      </c>
      <c r="K42" s="9">
        <f t="shared" si="2"/>
        <v>0</v>
      </c>
      <c r="L42" s="9">
        <f t="shared" si="3"/>
        <v>7.5721898624364892</v>
      </c>
      <c r="M42" s="9">
        <f t="shared" si="4"/>
        <v>0.28045147638653661</v>
      </c>
    </row>
    <row r="43" spans="1:13" s="10" customFormat="1" x14ac:dyDescent="0.3">
      <c r="A43" s="6">
        <v>43</v>
      </c>
      <c r="B43" s="6" t="s">
        <v>51</v>
      </c>
      <c r="C43" s="7">
        <v>45238</v>
      </c>
      <c r="D43" s="8">
        <v>45239</v>
      </c>
      <c r="E43" s="9">
        <v>133.4</v>
      </c>
      <c r="F43" s="9">
        <v>133.4</v>
      </c>
      <c r="G43" s="7">
        <v>45267</v>
      </c>
      <c r="H43" s="9">
        <f t="shared" si="0"/>
        <v>122.72800000000001</v>
      </c>
      <c r="I43" s="9">
        <v>152</v>
      </c>
      <c r="J43" s="6">
        <f t="shared" si="1"/>
        <v>28</v>
      </c>
      <c r="K43" s="9">
        <f t="shared" si="2"/>
        <v>0</v>
      </c>
      <c r="L43" s="9">
        <f t="shared" si="3"/>
        <v>13.943028485757116</v>
      </c>
      <c r="M43" s="9">
        <f t="shared" si="4"/>
        <v>0.49796530306275416</v>
      </c>
    </row>
    <row r="44" spans="1:13" s="10" customFormat="1" x14ac:dyDescent="0.3">
      <c r="A44" s="6">
        <v>42</v>
      </c>
      <c r="B44" s="6" t="s">
        <v>50</v>
      </c>
      <c r="C44" s="7">
        <v>45238</v>
      </c>
      <c r="D44" s="8">
        <v>45239</v>
      </c>
      <c r="E44" s="9">
        <v>607.85</v>
      </c>
      <c r="F44" s="9">
        <v>607.85</v>
      </c>
      <c r="G44" s="7">
        <v>45243</v>
      </c>
      <c r="H44" s="9">
        <f t="shared" si="0"/>
        <v>559.22199999999998</v>
      </c>
      <c r="I44" s="9">
        <v>633.95000000000005</v>
      </c>
      <c r="J44" s="6">
        <f t="shared" si="1"/>
        <v>4</v>
      </c>
      <c r="K44" s="9">
        <f t="shared" si="2"/>
        <v>0</v>
      </c>
      <c r="L44" s="9">
        <f t="shared" si="3"/>
        <v>4.2938224891009336</v>
      </c>
      <c r="M44" s="9">
        <f t="shared" si="4"/>
        <v>1.0734556222752334</v>
      </c>
    </row>
    <row r="45" spans="1:13" s="10" customFormat="1" x14ac:dyDescent="0.3">
      <c r="A45" s="6">
        <v>44</v>
      </c>
      <c r="B45" s="6" t="s">
        <v>52</v>
      </c>
      <c r="C45" s="7">
        <v>45239</v>
      </c>
      <c r="D45" s="8">
        <v>45240</v>
      </c>
      <c r="E45" s="9">
        <v>1550</v>
      </c>
      <c r="F45" s="9">
        <v>1513.05</v>
      </c>
      <c r="G45" s="7">
        <v>45266</v>
      </c>
      <c r="H45" s="9">
        <f t="shared" si="0"/>
        <v>1426</v>
      </c>
      <c r="I45" s="9">
        <v>1688.1</v>
      </c>
      <c r="J45" s="6">
        <f t="shared" si="1"/>
        <v>26</v>
      </c>
      <c r="K45" s="9">
        <f t="shared" si="2"/>
        <v>-2.3838709677419385</v>
      </c>
      <c r="L45" s="9">
        <f t="shared" si="3"/>
        <v>8.9096774193548338</v>
      </c>
      <c r="M45" s="9">
        <f t="shared" si="4"/>
        <v>0.34267990074441668</v>
      </c>
    </row>
    <row r="46" spans="1:13" s="10" customFormat="1" x14ac:dyDescent="0.3">
      <c r="A46" s="6">
        <v>45</v>
      </c>
      <c r="B46" s="6" t="s">
        <v>53</v>
      </c>
      <c r="C46" s="7">
        <v>45240</v>
      </c>
      <c r="D46" s="8">
        <v>45242</v>
      </c>
      <c r="E46" s="9">
        <v>1485</v>
      </c>
      <c r="F46" s="9">
        <v>1463</v>
      </c>
      <c r="G46" s="7">
        <v>45251</v>
      </c>
      <c r="H46" s="9">
        <f t="shared" si="0"/>
        <v>1366.2</v>
      </c>
      <c r="I46" s="9">
        <v>1647.95</v>
      </c>
      <c r="J46" s="6">
        <f t="shared" si="1"/>
        <v>9</v>
      </c>
      <c r="K46" s="9">
        <f t="shared" si="2"/>
        <v>-1.4814814814814816</v>
      </c>
      <c r="L46" s="9">
        <f t="shared" si="3"/>
        <v>10.973063973063976</v>
      </c>
      <c r="M46" s="9">
        <f t="shared" si="4"/>
        <v>1.2192293303404418</v>
      </c>
    </row>
    <row r="47" spans="1:13" s="10" customFormat="1" x14ac:dyDescent="0.3"/>
    <row r="48" spans="1:13" s="10" customFormat="1" x14ac:dyDescent="0.3"/>
    <row r="49" s="10" customFormat="1" x14ac:dyDescent="0.3"/>
    <row r="50" s="10" customFormat="1" x14ac:dyDescent="0.3"/>
    <row r="51" s="10" customFormat="1" x14ac:dyDescent="0.3"/>
    <row r="52" s="10" customFormat="1" x14ac:dyDescent="0.3"/>
    <row r="53" s="10" customFormat="1" x14ac:dyDescent="0.3"/>
    <row r="54" s="10" customFormat="1" x14ac:dyDescent="0.3"/>
    <row r="55" s="10" customFormat="1" x14ac:dyDescent="0.3"/>
    <row r="56" s="10" customFormat="1" x14ac:dyDescent="0.3"/>
    <row r="57" s="10" customFormat="1" x14ac:dyDescent="0.3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7F10D-BB3E-4D70-A5E9-E257F4A2FBAC}">
  <dimension ref="A1:M34"/>
  <sheetViews>
    <sheetView zoomScaleNormal="100" workbookViewId="0">
      <selection activeCell="E17" sqref="A1:XFD1048576"/>
    </sheetView>
  </sheetViews>
  <sheetFormatPr defaultColWidth="15.77734375" defaultRowHeight="14.4" x14ac:dyDescent="0.3"/>
  <cols>
    <col min="1" max="1" width="12.77734375" style="10" customWidth="1"/>
    <col min="2" max="2" width="13.33203125" style="11" customWidth="1"/>
    <col min="3" max="3" width="13.21875" style="12" customWidth="1"/>
    <col min="4" max="4" width="12.77734375" style="13" customWidth="1"/>
    <col min="5" max="5" width="12.77734375" style="10" customWidth="1"/>
    <col min="6" max="6" width="12.77734375" style="12" customWidth="1"/>
    <col min="7" max="9" width="12.77734375" style="14" customWidth="1"/>
    <col min="10" max="10" width="12.77734375" style="10" customWidth="1"/>
    <col min="11" max="13" width="12.77734375" style="14" customWidth="1"/>
    <col min="14" max="16384" width="15.77734375" style="10"/>
  </cols>
  <sheetData>
    <row r="1" spans="1:13" s="5" customFormat="1" ht="15" customHeight="1" x14ac:dyDescent="0.3">
      <c r="A1" s="1" t="s">
        <v>12</v>
      </c>
      <c r="B1" s="1" t="s">
        <v>0</v>
      </c>
      <c r="C1" s="2" t="s">
        <v>7</v>
      </c>
      <c r="D1" s="3" t="s">
        <v>1</v>
      </c>
      <c r="E1" s="1" t="s">
        <v>2</v>
      </c>
      <c r="F1" s="1" t="s">
        <v>21</v>
      </c>
      <c r="G1" s="2" t="s">
        <v>5</v>
      </c>
      <c r="H1" s="4" t="s">
        <v>10</v>
      </c>
      <c r="I1" s="4" t="s">
        <v>6</v>
      </c>
      <c r="J1" s="1" t="s">
        <v>4</v>
      </c>
      <c r="K1" s="4" t="s">
        <v>54</v>
      </c>
      <c r="L1" s="4" t="s">
        <v>3</v>
      </c>
      <c r="M1" s="4" t="s">
        <v>13</v>
      </c>
    </row>
    <row r="2" spans="1:13" s="10" customFormat="1" ht="15" customHeight="1" x14ac:dyDescent="0.3">
      <c r="A2" s="6">
        <v>1</v>
      </c>
      <c r="B2" s="6" t="s">
        <v>15</v>
      </c>
      <c r="C2" s="7">
        <v>45072</v>
      </c>
      <c r="D2" s="8">
        <v>45075</v>
      </c>
      <c r="E2" s="9">
        <v>969.95</v>
      </c>
      <c r="F2" s="9">
        <v>946.4</v>
      </c>
      <c r="G2" s="7">
        <v>45110</v>
      </c>
      <c r="H2" s="9">
        <f t="shared" ref="H2:H23" si="0">(E2-(E2*8%))</f>
        <v>892.35400000000004</v>
      </c>
      <c r="I2" s="9">
        <v>1053</v>
      </c>
      <c r="J2" s="6">
        <f t="shared" ref="J2:J23" si="1">G2-D2</f>
        <v>35</v>
      </c>
      <c r="K2" s="9">
        <f xml:space="preserve"> ((F2 - E2) / E2) * 100</f>
        <v>-2.4279602041342407</v>
      </c>
      <c r="L2" s="9">
        <f t="shared" ref="L2:L23" si="2" xml:space="preserve"> ((I2 - E2) / E2) * 100</f>
        <v>8.5622970256198716</v>
      </c>
      <c r="M2" s="9">
        <f t="shared" ref="M2:M23" si="3">L2/J2</f>
        <v>0.24463705787485349</v>
      </c>
    </row>
    <row r="3" spans="1:13" s="10" customFormat="1" ht="15" customHeight="1" x14ac:dyDescent="0.3">
      <c r="A3" s="6">
        <v>2</v>
      </c>
      <c r="B3" s="6" t="s">
        <v>17</v>
      </c>
      <c r="C3" s="7">
        <v>45079</v>
      </c>
      <c r="D3" s="8">
        <v>45082</v>
      </c>
      <c r="E3" s="9">
        <v>424.85</v>
      </c>
      <c r="F3" s="9">
        <v>407.45</v>
      </c>
      <c r="G3" s="7">
        <v>45139</v>
      </c>
      <c r="H3" s="9">
        <f t="shared" si="0"/>
        <v>390.86200000000002</v>
      </c>
      <c r="I3" s="9">
        <v>465</v>
      </c>
      <c r="J3" s="6">
        <f t="shared" si="1"/>
        <v>57</v>
      </c>
      <c r="K3" s="9">
        <f t="shared" ref="K3:K23" si="4" xml:space="preserve"> ((F3 - E3) / E3) * 100</f>
        <v>-4.0955631399317483</v>
      </c>
      <c r="L3" s="9">
        <f t="shared" si="2"/>
        <v>9.4503942567965105</v>
      </c>
      <c r="M3" s="9">
        <f t="shared" si="3"/>
        <v>0.16579639047011421</v>
      </c>
    </row>
    <row r="4" spans="1:13" s="10" customFormat="1" ht="15" customHeight="1" x14ac:dyDescent="0.3">
      <c r="A4" s="6">
        <v>3</v>
      </c>
      <c r="B4" s="6" t="s">
        <v>8</v>
      </c>
      <c r="C4" s="7">
        <v>45098</v>
      </c>
      <c r="D4" s="8">
        <v>45099</v>
      </c>
      <c r="E4" s="9">
        <v>483.8</v>
      </c>
      <c r="F4" s="9">
        <v>445.1</v>
      </c>
      <c r="G4" s="7">
        <v>45149</v>
      </c>
      <c r="H4" s="9">
        <f t="shared" si="0"/>
        <v>445.096</v>
      </c>
      <c r="I4" s="9">
        <v>445.1</v>
      </c>
      <c r="J4" s="6">
        <f t="shared" si="1"/>
        <v>50</v>
      </c>
      <c r="K4" s="9">
        <f t="shared" si="4"/>
        <v>-7.999173212071101</v>
      </c>
      <c r="L4" s="9">
        <f t="shared" si="2"/>
        <v>-7.999173212071101</v>
      </c>
      <c r="M4" s="9">
        <f t="shared" si="3"/>
        <v>-0.15998346424142201</v>
      </c>
    </row>
    <row r="5" spans="1:13" s="10" customFormat="1" ht="15" customHeight="1" x14ac:dyDescent="0.3">
      <c r="A5" s="6">
        <v>4</v>
      </c>
      <c r="B5" s="6" t="s">
        <v>20</v>
      </c>
      <c r="C5" s="7">
        <v>45107</v>
      </c>
      <c r="D5" s="8">
        <v>45110</v>
      </c>
      <c r="E5" s="6">
        <v>72.599999999999994</v>
      </c>
      <c r="F5" s="6">
        <v>72.599999999999994</v>
      </c>
      <c r="G5" s="7">
        <v>45113</v>
      </c>
      <c r="H5" s="9">
        <f t="shared" si="0"/>
        <v>66.792000000000002</v>
      </c>
      <c r="I5" s="9">
        <v>77.95</v>
      </c>
      <c r="J5" s="6">
        <f t="shared" si="1"/>
        <v>3</v>
      </c>
      <c r="K5" s="9">
        <f t="shared" si="4"/>
        <v>0</v>
      </c>
      <c r="L5" s="9">
        <f t="shared" si="2"/>
        <v>7.3691460055096538</v>
      </c>
      <c r="M5" s="9">
        <f t="shared" si="3"/>
        <v>2.4563820018365514</v>
      </c>
    </row>
    <row r="6" spans="1:13" s="10" customFormat="1" ht="15" customHeight="1" x14ac:dyDescent="0.3">
      <c r="A6" s="6">
        <v>5</v>
      </c>
      <c r="B6" s="6" t="s">
        <v>19</v>
      </c>
      <c r="C6" s="7">
        <v>45107</v>
      </c>
      <c r="D6" s="8">
        <v>45110</v>
      </c>
      <c r="E6" s="9">
        <v>127.2</v>
      </c>
      <c r="F6" s="9">
        <v>127.2</v>
      </c>
      <c r="G6" s="7">
        <v>45113</v>
      </c>
      <c r="H6" s="9">
        <f t="shared" si="0"/>
        <v>117.024</v>
      </c>
      <c r="I6" s="9">
        <v>133</v>
      </c>
      <c r="J6" s="6">
        <f t="shared" si="1"/>
        <v>3</v>
      </c>
      <c r="K6" s="9">
        <f t="shared" si="4"/>
        <v>0</v>
      </c>
      <c r="L6" s="9">
        <f t="shared" si="2"/>
        <v>4.5597484276729539</v>
      </c>
      <c r="M6" s="9">
        <f t="shared" si="3"/>
        <v>1.5199161425576513</v>
      </c>
    </row>
    <row r="7" spans="1:13" s="10" customFormat="1" ht="15" customHeight="1" x14ac:dyDescent="0.3">
      <c r="A7" s="6">
        <v>6</v>
      </c>
      <c r="B7" s="6" t="s">
        <v>24</v>
      </c>
      <c r="C7" s="7">
        <v>45133</v>
      </c>
      <c r="D7" s="8">
        <v>45134</v>
      </c>
      <c r="E7" s="9">
        <v>24300</v>
      </c>
      <c r="F7" s="9">
        <v>23451</v>
      </c>
      <c r="G7" s="7">
        <v>45174</v>
      </c>
      <c r="H7" s="9">
        <f t="shared" si="0"/>
        <v>22356</v>
      </c>
      <c r="I7" s="9">
        <v>25700</v>
      </c>
      <c r="J7" s="6">
        <f t="shared" si="1"/>
        <v>40</v>
      </c>
      <c r="K7" s="9">
        <f t="shared" si="4"/>
        <v>-3.4938271604938271</v>
      </c>
      <c r="L7" s="9">
        <f t="shared" si="2"/>
        <v>5.761316872427984</v>
      </c>
      <c r="M7" s="9">
        <f t="shared" si="3"/>
        <v>0.1440329218106996</v>
      </c>
    </row>
    <row r="8" spans="1:13" s="10" customFormat="1" ht="15" customHeight="1" x14ac:dyDescent="0.3">
      <c r="A8" s="6">
        <v>7</v>
      </c>
      <c r="B8" s="6" t="s">
        <v>11</v>
      </c>
      <c r="C8" s="7">
        <v>45160</v>
      </c>
      <c r="D8" s="8">
        <v>45161</v>
      </c>
      <c r="E8" s="6">
        <v>573</v>
      </c>
      <c r="F8" s="9">
        <v>531.04999999999995</v>
      </c>
      <c r="G8" s="7">
        <v>45265</v>
      </c>
      <c r="H8" s="9">
        <f t="shared" si="0"/>
        <v>527.16</v>
      </c>
      <c r="I8" s="9">
        <v>704.65</v>
      </c>
      <c r="J8" s="6">
        <f t="shared" si="1"/>
        <v>104</v>
      </c>
      <c r="K8" s="9">
        <f t="shared" si="4"/>
        <v>-7.321116928446779</v>
      </c>
      <c r="L8" s="9">
        <f t="shared" si="2"/>
        <v>22.975567190226872</v>
      </c>
      <c r="M8" s="9">
        <f t="shared" si="3"/>
        <v>0.220918915290643</v>
      </c>
    </row>
    <row r="9" spans="1:13" s="10" customFormat="1" ht="15" customHeight="1" x14ac:dyDescent="0.3">
      <c r="A9" s="6">
        <v>8</v>
      </c>
      <c r="B9" s="6" t="s">
        <v>28</v>
      </c>
      <c r="C9" s="7">
        <v>45161</v>
      </c>
      <c r="D9" s="8">
        <v>45162</v>
      </c>
      <c r="E9" s="9">
        <v>1095</v>
      </c>
      <c r="F9" s="9">
        <v>1084.3499999999999</v>
      </c>
      <c r="G9" s="7">
        <v>45181</v>
      </c>
      <c r="H9" s="9">
        <f t="shared" si="0"/>
        <v>1007.4</v>
      </c>
      <c r="I9" s="9">
        <v>1182.0999999999999</v>
      </c>
      <c r="J9" s="6">
        <f t="shared" si="1"/>
        <v>19</v>
      </c>
      <c r="K9" s="9">
        <f t="shared" si="4"/>
        <v>-0.97260273972603561</v>
      </c>
      <c r="L9" s="9">
        <f t="shared" si="2"/>
        <v>7.9543378995433702</v>
      </c>
      <c r="M9" s="9">
        <f t="shared" si="3"/>
        <v>0.41864936313386159</v>
      </c>
    </row>
    <row r="10" spans="1:13" s="10" customFormat="1" ht="15" customHeight="1" x14ac:dyDescent="0.3">
      <c r="A10" s="6">
        <v>9</v>
      </c>
      <c r="B10" s="6" t="s">
        <v>29</v>
      </c>
      <c r="C10" s="7">
        <v>45161</v>
      </c>
      <c r="D10" s="8">
        <v>45162</v>
      </c>
      <c r="E10" s="9">
        <v>299.39999999999998</v>
      </c>
      <c r="F10" s="9">
        <v>275.45</v>
      </c>
      <c r="G10" s="7">
        <v>45219</v>
      </c>
      <c r="H10" s="9">
        <f t="shared" si="0"/>
        <v>275.44799999999998</v>
      </c>
      <c r="I10" s="9">
        <v>275.45</v>
      </c>
      <c r="J10" s="6">
        <f t="shared" si="1"/>
        <v>57</v>
      </c>
      <c r="K10" s="9">
        <f t="shared" si="4"/>
        <v>-7.9993319973279871</v>
      </c>
      <c r="L10" s="9">
        <f t="shared" si="2"/>
        <v>-7.9993319973279871</v>
      </c>
      <c r="M10" s="9">
        <f t="shared" si="3"/>
        <v>-0.14033915784785941</v>
      </c>
    </row>
    <row r="11" spans="1:13" s="10" customFormat="1" ht="15" customHeight="1" x14ac:dyDescent="0.3">
      <c r="A11" s="6">
        <v>10</v>
      </c>
      <c r="B11" s="6" t="s">
        <v>30</v>
      </c>
      <c r="C11" s="7">
        <v>45167</v>
      </c>
      <c r="D11" s="8">
        <v>45168</v>
      </c>
      <c r="E11" s="9">
        <v>2580</v>
      </c>
      <c r="F11" s="9">
        <v>2373.6</v>
      </c>
      <c r="G11" s="7">
        <v>45218</v>
      </c>
      <c r="H11" s="9">
        <f t="shared" si="0"/>
        <v>2373.6</v>
      </c>
      <c r="I11" s="9">
        <v>2373.6</v>
      </c>
      <c r="J11" s="6">
        <f t="shared" si="1"/>
        <v>50</v>
      </c>
      <c r="K11" s="9">
        <f t="shared" si="4"/>
        <v>-8.0000000000000036</v>
      </c>
      <c r="L11" s="9">
        <f t="shared" si="2"/>
        <v>-8.0000000000000036</v>
      </c>
      <c r="M11" s="9">
        <f t="shared" si="3"/>
        <v>-0.16000000000000006</v>
      </c>
    </row>
    <row r="12" spans="1:13" s="10" customFormat="1" ht="15" customHeight="1" x14ac:dyDescent="0.3">
      <c r="A12" s="6">
        <v>11</v>
      </c>
      <c r="B12" s="6" t="s">
        <v>33</v>
      </c>
      <c r="C12" s="7">
        <v>45174</v>
      </c>
      <c r="D12" s="8">
        <v>45175</v>
      </c>
      <c r="E12" s="9">
        <v>228.95</v>
      </c>
      <c r="F12" s="9">
        <v>228.95</v>
      </c>
      <c r="G12" s="7">
        <v>45176</v>
      </c>
      <c r="H12" s="9">
        <f t="shared" si="0"/>
        <v>210.63399999999999</v>
      </c>
      <c r="I12" s="9">
        <v>247</v>
      </c>
      <c r="J12" s="6">
        <f t="shared" si="1"/>
        <v>1</v>
      </c>
      <c r="K12" s="9">
        <f t="shared" si="4"/>
        <v>0</v>
      </c>
      <c r="L12" s="9">
        <f t="shared" si="2"/>
        <v>7.8838174273858979</v>
      </c>
      <c r="M12" s="9">
        <f t="shared" si="3"/>
        <v>7.8838174273858979</v>
      </c>
    </row>
    <row r="13" spans="1:13" s="10" customFormat="1" ht="15" customHeight="1" x14ac:dyDescent="0.3">
      <c r="A13" s="6">
        <v>12</v>
      </c>
      <c r="B13" s="6" t="s">
        <v>11</v>
      </c>
      <c r="C13" s="7">
        <v>45202</v>
      </c>
      <c r="D13" s="8">
        <v>45203</v>
      </c>
      <c r="E13" s="6">
        <v>590</v>
      </c>
      <c r="F13" s="6">
        <v>542.79999999999995</v>
      </c>
      <c r="G13" s="8">
        <v>45225</v>
      </c>
      <c r="H13" s="9">
        <f t="shared" si="0"/>
        <v>542.79999999999995</v>
      </c>
      <c r="I13" s="9">
        <v>542.79999999999995</v>
      </c>
      <c r="J13" s="6">
        <f t="shared" si="1"/>
        <v>22</v>
      </c>
      <c r="K13" s="9">
        <f t="shared" si="4"/>
        <v>-8.0000000000000071</v>
      </c>
      <c r="L13" s="9">
        <f t="shared" si="2"/>
        <v>-8.0000000000000071</v>
      </c>
      <c r="M13" s="9">
        <f t="shared" si="3"/>
        <v>-0.36363636363636398</v>
      </c>
    </row>
    <row r="14" spans="1:13" s="10" customFormat="1" ht="15" customHeight="1" x14ac:dyDescent="0.3">
      <c r="A14" s="6">
        <v>13</v>
      </c>
      <c r="B14" s="6" t="s">
        <v>35</v>
      </c>
      <c r="C14" s="7">
        <v>45209</v>
      </c>
      <c r="D14" s="8">
        <v>45210</v>
      </c>
      <c r="E14" s="6">
        <v>1310</v>
      </c>
      <c r="F14" s="6">
        <v>1205.2</v>
      </c>
      <c r="G14" s="8">
        <v>45225</v>
      </c>
      <c r="H14" s="9">
        <f t="shared" si="0"/>
        <v>1205.2</v>
      </c>
      <c r="I14" s="9">
        <v>1205.2</v>
      </c>
      <c r="J14" s="6">
        <f t="shared" si="1"/>
        <v>15</v>
      </c>
      <c r="K14" s="9">
        <f t="shared" si="4"/>
        <v>-7.9999999999999964</v>
      </c>
      <c r="L14" s="9">
        <f t="shared" si="2"/>
        <v>-7.9999999999999964</v>
      </c>
      <c r="M14" s="9">
        <f t="shared" si="3"/>
        <v>-0.5333333333333331</v>
      </c>
    </row>
    <row r="15" spans="1:13" s="10" customFormat="1" ht="15" customHeight="1" x14ac:dyDescent="0.3">
      <c r="A15" s="6">
        <v>14</v>
      </c>
      <c r="B15" s="6" t="s">
        <v>36</v>
      </c>
      <c r="C15" s="7">
        <v>45210</v>
      </c>
      <c r="D15" s="8">
        <v>45211</v>
      </c>
      <c r="E15" s="9">
        <v>1775</v>
      </c>
      <c r="F15" s="9">
        <v>1688.4</v>
      </c>
      <c r="G15" s="7">
        <v>45266</v>
      </c>
      <c r="H15" s="9">
        <f t="shared" si="0"/>
        <v>1633</v>
      </c>
      <c r="I15" s="9">
        <v>1832.05</v>
      </c>
      <c r="J15" s="6">
        <f t="shared" si="1"/>
        <v>55</v>
      </c>
      <c r="K15" s="9">
        <f t="shared" si="4"/>
        <v>-4.8788732394366141</v>
      </c>
      <c r="L15" s="9">
        <f t="shared" si="2"/>
        <v>3.214084507042251</v>
      </c>
      <c r="M15" s="9">
        <f t="shared" si="3"/>
        <v>5.8437900128040926E-2</v>
      </c>
    </row>
    <row r="16" spans="1:13" s="10" customFormat="1" ht="13.95" customHeight="1" x14ac:dyDescent="0.3">
      <c r="A16" s="6">
        <v>15</v>
      </c>
      <c r="B16" s="6" t="s">
        <v>30</v>
      </c>
      <c r="C16" s="7">
        <v>45210</v>
      </c>
      <c r="D16" s="8">
        <v>45211</v>
      </c>
      <c r="E16" s="9">
        <v>2487.65</v>
      </c>
      <c r="F16" s="9">
        <v>2292.5500000000002</v>
      </c>
      <c r="G16" s="7">
        <v>45278</v>
      </c>
      <c r="H16" s="9">
        <f t="shared" si="0"/>
        <v>2288.6379999999999</v>
      </c>
      <c r="I16" s="9">
        <v>2651</v>
      </c>
      <c r="J16" s="6">
        <f t="shared" si="1"/>
        <v>67</v>
      </c>
      <c r="K16" s="9">
        <f t="shared" si="4"/>
        <v>-7.8427431511667605</v>
      </c>
      <c r="L16" s="9">
        <f t="shared" si="2"/>
        <v>6.5664382047313685</v>
      </c>
      <c r="M16" s="9">
        <f t="shared" si="3"/>
        <v>9.80065403691249E-2</v>
      </c>
    </row>
    <row r="17" spans="1:13" s="10" customFormat="1" ht="14.4" customHeight="1" x14ac:dyDescent="0.3">
      <c r="A17" s="6">
        <v>16</v>
      </c>
      <c r="B17" s="6" t="s">
        <v>30</v>
      </c>
      <c r="C17" s="7">
        <v>45230</v>
      </c>
      <c r="D17" s="8">
        <v>45231</v>
      </c>
      <c r="E17" s="9">
        <v>2452</v>
      </c>
      <c r="F17" s="9">
        <v>2395.25</v>
      </c>
      <c r="G17" s="7">
        <v>45278</v>
      </c>
      <c r="H17" s="9">
        <f t="shared" si="0"/>
        <v>2255.84</v>
      </c>
      <c r="I17" s="9">
        <v>2651</v>
      </c>
      <c r="J17" s="6">
        <f t="shared" si="1"/>
        <v>47</v>
      </c>
      <c r="K17" s="9">
        <f t="shared" si="4"/>
        <v>-2.314437194127243</v>
      </c>
      <c r="L17" s="9">
        <f t="shared" si="2"/>
        <v>8.1158238172920054</v>
      </c>
      <c r="M17" s="9">
        <f t="shared" si="3"/>
        <v>0.17267710249557458</v>
      </c>
    </row>
    <row r="18" spans="1:13" s="10" customFormat="1" ht="15" customHeight="1" x14ac:dyDescent="0.3">
      <c r="A18" s="6">
        <v>17</v>
      </c>
      <c r="B18" s="6" t="s">
        <v>42</v>
      </c>
      <c r="C18" s="7">
        <v>45232</v>
      </c>
      <c r="D18" s="8">
        <v>45233</v>
      </c>
      <c r="E18" s="9">
        <v>2252</v>
      </c>
      <c r="F18" s="9">
        <v>2252</v>
      </c>
      <c r="G18" s="7">
        <v>45266</v>
      </c>
      <c r="H18" s="9">
        <f t="shared" si="0"/>
        <v>2071.84</v>
      </c>
      <c r="I18" s="9">
        <v>2468.9499999999998</v>
      </c>
      <c r="J18" s="6">
        <f t="shared" si="1"/>
        <v>33</v>
      </c>
      <c r="K18" s="9">
        <f t="shared" si="4"/>
        <v>0</v>
      </c>
      <c r="L18" s="9">
        <f t="shared" si="2"/>
        <v>9.6336589698046105</v>
      </c>
      <c r="M18" s="9">
        <f t="shared" si="3"/>
        <v>0.29192905969104882</v>
      </c>
    </row>
    <row r="19" spans="1:13" s="10" customFormat="1" ht="15" customHeight="1" x14ac:dyDescent="0.3">
      <c r="A19" s="6">
        <v>18</v>
      </c>
      <c r="B19" s="6" t="s">
        <v>45</v>
      </c>
      <c r="C19" s="7">
        <v>45236</v>
      </c>
      <c r="D19" s="8">
        <v>45237</v>
      </c>
      <c r="E19" s="9">
        <v>249.95</v>
      </c>
      <c r="F19" s="9">
        <v>246.85</v>
      </c>
      <c r="G19" s="7">
        <v>45265</v>
      </c>
      <c r="H19" s="9">
        <f t="shared" si="0"/>
        <v>229.95399999999998</v>
      </c>
      <c r="I19" s="9">
        <v>283.2</v>
      </c>
      <c r="J19" s="6">
        <f t="shared" si="1"/>
        <v>28</v>
      </c>
      <c r="K19" s="9">
        <f t="shared" si="4"/>
        <v>-1.2402480496099197</v>
      </c>
      <c r="L19" s="9">
        <f t="shared" si="2"/>
        <v>13.302660532106422</v>
      </c>
      <c r="M19" s="9">
        <f t="shared" si="3"/>
        <v>0.4750950190038008</v>
      </c>
    </row>
    <row r="20" spans="1:13" s="10" customFormat="1" ht="15" customHeight="1" x14ac:dyDescent="0.3">
      <c r="A20" s="6">
        <v>19</v>
      </c>
      <c r="B20" s="6" t="s">
        <v>46</v>
      </c>
      <c r="C20" s="7">
        <v>45236</v>
      </c>
      <c r="D20" s="8">
        <v>45237</v>
      </c>
      <c r="E20" s="9">
        <v>2138.35</v>
      </c>
      <c r="F20" s="9">
        <v>2055.0500000000002</v>
      </c>
      <c r="G20" s="7">
        <v>45279</v>
      </c>
      <c r="H20" s="9">
        <f t="shared" si="0"/>
        <v>1967.2819999999999</v>
      </c>
      <c r="I20" s="9">
        <v>2311.9</v>
      </c>
      <c r="J20" s="6">
        <f t="shared" si="1"/>
        <v>42</v>
      </c>
      <c r="K20" s="9">
        <f t="shared" si="4"/>
        <v>-3.8955269249654987</v>
      </c>
      <c r="L20" s="9">
        <f t="shared" si="2"/>
        <v>8.1160708022540824</v>
      </c>
      <c r="M20" s="9">
        <f t="shared" si="3"/>
        <v>0.19323978100604958</v>
      </c>
    </row>
    <row r="21" spans="1:13" s="10" customFormat="1" ht="15" customHeight="1" x14ac:dyDescent="0.3">
      <c r="A21" s="6">
        <v>20</v>
      </c>
      <c r="B21" s="6" t="s">
        <v>48</v>
      </c>
      <c r="C21" s="7">
        <v>45236</v>
      </c>
      <c r="D21" s="8">
        <v>45237</v>
      </c>
      <c r="E21" s="9">
        <v>151</v>
      </c>
      <c r="F21" s="9">
        <v>145.19999999999999</v>
      </c>
      <c r="G21" s="7">
        <v>45250</v>
      </c>
      <c r="H21" s="9">
        <f t="shared" si="0"/>
        <v>138.91999999999999</v>
      </c>
      <c r="I21" s="9">
        <v>168</v>
      </c>
      <c r="J21" s="6">
        <f t="shared" si="1"/>
        <v>13</v>
      </c>
      <c r="K21" s="9">
        <f t="shared" si="4"/>
        <v>-3.8410596026490142</v>
      </c>
      <c r="L21" s="9">
        <f t="shared" si="2"/>
        <v>11.258278145695364</v>
      </c>
      <c r="M21" s="9">
        <f t="shared" si="3"/>
        <v>0.86602139582272031</v>
      </c>
    </row>
    <row r="22" spans="1:13" s="10" customFormat="1" ht="15" customHeight="1" x14ac:dyDescent="0.3">
      <c r="A22" s="6">
        <v>21</v>
      </c>
      <c r="B22" s="6" t="s">
        <v>49</v>
      </c>
      <c r="C22" s="7">
        <v>45237</v>
      </c>
      <c r="D22" s="8">
        <v>45238</v>
      </c>
      <c r="E22" s="9">
        <v>403.45</v>
      </c>
      <c r="F22" s="9">
        <v>403.45</v>
      </c>
      <c r="G22" s="7">
        <v>45265</v>
      </c>
      <c r="H22" s="9">
        <f t="shared" si="0"/>
        <v>371.17399999999998</v>
      </c>
      <c r="I22" s="9">
        <v>434</v>
      </c>
      <c r="J22" s="6">
        <f t="shared" si="1"/>
        <v>27</v>
      </c>
      <c r="K22" s="9">
        <f t="shared" si="4"/>
        <v>0</v>
      </c>
      <c r="L22" s="9">
        <f t="shared" si="2"/>
        <v>7.5721898624364892</v>
      </c>
      <c r="M22" s="9">
        <f t="shared" si="3"/>
        <v>0.28045147638653661</v>
      </c>
    </row>
    <row r="23" spans="1:13" s="10" customFormat="1" ht="15" customHeight="1" x14ac:dyDescent="0.3">
      <c r="A23" s="6">
        <v>22</v>
      </c>
      <c r="B23" s="6" t="s">
        <v>52</v>
      </c>
      <c r="C23" s="7">
        <v>45239</v>
      </c>
      <c r="D23" s="8">
        <v>45240</v>
      </c>
      <c r="E23" s="9">
        <v>1550</v>
      </c>
      <c r="F23" s="9">
        <v>1513.05</v>
      </c>
      <c r="G23" s="7">
        <v>45266</v>
      </c>
      <c r="H23" s="9">
        <f t="shared" si="0"/>
        <v>1426</v>
      </c>
      <c r="I23" s="9">
        <v>1688.1</v>
      </c>
      <c r="J23" s="6">
        <f t="shared" si="1"/>
        <v>26</v>
      </c>
      <c r="K23" s="9">
        <f t="shared" si="4"/>
        <v>-2.3838709677419385</v>
      </c>
      <c r="L23" s="9">
        <f t="shared" si="2"/>
        <v>8.9096774193548338</v>
      </c>
      <c r="M23" s="9">
        <f t="shared" si="3"/>
        <v>0.34267990074441668</v>
      </c>
    </row>
    <row r="24" spans="1:13" s="10" customFormat="1" ht="13.95" customHeight="1" x14ac:dyDescent="0.3"/>
    <row r="25" spans="1:13" s="10" customFormat="1" ht="13.95" customHeight="1" x14ac:dyDescent="0.3"/>
    <row r="26" spans="1:13" s="10" customFormat="1" x14ac:dyDescent="0.3"/>
    <row r="27" spans="1:13" s="10" customFormat="1" x14ac:dyDescent="0.3"/>
    <row r="28" spans="1:13" s="10" customFormat="1" x14ac:dyDescent="0.3"/>
    <row r="29" spans="1:13" s="10" customFormat="1" x14ac:dyDescent="0.3"/>
    <row r="30" spans="1:13" s="10" customFormat="1" x14ac:dyDescent="0.3"/>
    <row r="31" spans="1:13" s="10" customFormat="1" x14ac:dyDescent="0.3"/>
    <row r="32" spans="1:13" s="10" customFormat="1" x14ac:dyDescent="0.3"/>
    <row r="33" s="10" customFormat="1" x14ac:dyDescent="0.3"/>
    <row r="34" s="10" customFormat="1" x14ac:dyDescent="0.3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4C772-8836-436B-9659-6B6D67F0294F}">
  <dimension ref="A1:M25"/>
  <sheetViews>
    <sheetView workbookViewId="0">
      <selection activeCell="D19" sqref="D19"/>
    </sheetView>
  </sheetViews>
  <sheetFormatPr defaultColWidth="15.77734375" defaultRowHeight="14.4" x14ac:dyDescent="0.3"/>
  <cols>
    <col min="1" max="1" width="12.77734375" style="10" customWidth="1"/>
    <col min="2" max="2" width="13.33203125" style="11" customWidth="1"/>
    <col min="3" max="3" width="13.21875" style="12" customWidth="1"/>
    <col min="4" max="4" width="12.77734375" style="13" customWidth="1"/>
    <col min="5" max="5" width="12.77734375" style="10" customWidth="1"/>
    <col min="6" max="6" width="12.77734375" style="12" customWidth="1"/>
    <col min="7" max="9" width="12.77734375" style="14" customWidth="1"/>
    <col min="10" max="10" width="12.77734375" style="10" customWidth="1"/>
    <col min="11" max="13" width="12.77734375" style="14" customWidth="1"/>
    <col min="14" max="16384" width="15.77734375" style="10"/>
  </cols>
  <sheetData>
    <row r="1" spans="1:13" s="5" customFormat="1" ht="15" customHeight="1" x14ac:dyDescent="0.3">
      <c r="A1" s="1" t="s">
        <v>12</v>
      </c>
      <c r="B1" s="1" t="s">
        <v>0</v>
      </c>
      <c r="C1" s="2" t="s">
        <v>7</v>
      </c>
      <c r="D1" s="3" t="s">
        <v>1</v>
      </c>
      <c r="E1" s="1" t="s">
        <v>2</v>
      </c>
      <c r="F1" s="1" t="s">
        <v>21</v>
      </c>
      <c r="G1" s="2" t="s">
        <v>5</v>
      </c>
      <c r="H1" s="4" t="s">
        <v>10</v>
      </c>
      <c r="I1" s="4" t="s">
        <v>6</v>
      </c>
      <c r="J1" s="1" t="s">
        <v>4</v>
      </c>
      <c r="K1" s="4" t="s">
        <v>54</v>
      </c>
      <c r="L1" s="4" t="s">
        <v>3</v>
      </c>
      <c r="M1" s="4" t="s">
        <v>13</v>
      </c>
    </row>
    <row r="2" spans="1:13" s="10" customFormat="1" ht="15" customHeight="1" x14ac:dyDescent="0.3">
      <c r="A2" s="6">
        <v>1</v>
      </c>
      <c r="B2" s="6" t="s">
        <v>15</v>
      </c>
      <c r="C2" s="7">
        <v>45072</v>
      </c>
      <c r="D2" s="8">
        <v>45075</v>
      </c>
      <c r="E2" s="9">
        <v>969.95</v>
      </c>
      <c r="F2" s="9">
        <v>946.4</v>
      </c>
      <c r="G2" s="7">
        <v>45110</v>
      </c>
      <c r="H2" s="9">
        <f t="shared" ref="H2:H13" si="0">(E2-(E2*8%))</f>
        <v>892.35400000000004</v>
      </c>
      <c r="I2" s="9">
        <v>1053</v>
      </c>
      <c r="J2" s="6">
        <f t="shared" ref="J2:J13" si="1">G2-D2</f>
        <v>35</v>
      </c>
      <c r="K2" s="9">
        <f t="shared" ref="K2:K13" si="2" xml:space="preserve"> ((F2 - E2) / E2) * 100</f>
        <v>-2.4279602041342407</v>
      </c>
      <c r="L2" s="9">
        <f t="shared" ref="L2:L13" si="3" xml:space="preserve"> ((I2 - E2) / E2) * 100</f>
        <v>8.5622970256198716</v>
      </c>
      <c r="M2" s="9">
        <f t="shared" ref="M2:M13" si="4">L2/J2</f>
        <v>0.24463705787485349</v>
      </c>
    </row>
    <row r="3" spans="1:13" s="10" customFormat="1" ht="15" customHeight="1" x14ac:dyDescent="0.3">
      <c r="A3" s="6">
        <v>2</v>
      </c>
      <c r="B3" s="6" t="s">
        <v>17</v>
      </c>
      <c r="C3" s="7">
        <v>45079</v>
      </c>
      <c r="D3" s="8">
        <v>45082</v>
      </c>
      <c r="E3" s="9">
        <v>424.85</v>
      </c>
      <c r="F3" s="9">
        <v>407.45</v>
      </c>
      <c r="G3" s="7">
        <v>45139</v>
      </c>
      <c r="H3" s="9">
        <f t="shared" si="0"/>
        <v>390.86200000000002</v>
      </c>
      <c r="I3" s="9">
        <v>465</v>
      </c>
      <c r="J3" s="6">
        <f t="shared" si="1"/>
        <v>57</v>
      </c>
      <c r="K3" s="9">
        <f t="shared" si="2"/>
        <v>-4.0955631399317483</v>
      </c>
      <c r="L3" s="9">
        <f t="shared" si="3"/>
        <v>9.4503942567965105</v>
      </c>
      <c r="M3" s="9">
        <f t="shared" si="4"/>
        <v>0.16579639047011421</v>
      </c>
    </row>
    <row r="4" spans="1:13" s="10" customFormat="1" ht="15" customHeight="1" x14ac:dyDescent="0.3">
      <c r="A4" s="6">
        <v>3</v>
      </c>
      <c r="B4" s="6" t="s">
        <v>24</v>
      </c>
      <c r="C4" s="7">
        <v>45133</v>
      </c>
      <c r="D4" s="8">
        <v>45134</v>
      </c>
      <c r="E4" s="9">
        <v>24300</v>
      </c>
      <c r="F4" s="9">
        <v>23451</v>
      </c>
      <c r="G4" s="7">
        <v>45174</v>
      </c>
      <c r="H4" s="9">
        <f t="shared" si="0"/>
        <v>22356</v>
      </c>
      <c r="I4" s="9">
        <v>25700</v>
      </c>
      <c r="J4" s="6">
        <f t="shared" si="1"/>
        <v>40</v>
      </c>
      <c r="K4" s="9">
        <f t="shared" si="2"/>
        <v>-3.4938271604938271</v>
      </c>
      <c r="L4" s="9">
        <f t="shared" si="3"/>
        <v>5.761316872427984</v>
      </c>
      <c r="M4" s="9">
        <f t="shared" si="4"/>
        <v>0.1440329218106996</v>
      </c>
    </row>
    <row r="5" spans="1:13" s="10" customFormat="1" ht="15" customHeight="1" x14ac:dyDescent="0.3">
      <c r="A5" s="6">
        <v>4</v>
      </c>
      <c r="B5" s="6" t="s">
        <v>28</v>
      </c>
      <c r="C5" s="7">
        <v>45161</v>
      </c>
      <c r="D5" s="8">
        <v>45162</v>
      </c>
      <c r="E5" s="9">
        <v>1095</v>
      </c>
      <c r="F5" s="9">
        <v>1084.3499999999999</v>
      </c>
      <c r="G5" s="7">
        <v>45181</v>
      </c>
      <c r="H5" s="9">
        <f t="shared" si="0"/>
        <v>1007.4</v>
      </c>
      <c r="I5" s="9">
        <v>1182.0999999999999</v>
      </c>
      <c r="J5" s="6">
        <f t="shared" si="1"/>
        <v>19</v>
      </c>
      <c r="K5" s="9">
        <f t="shared" si="2"/>
        <v>-0.97260273972603561</v>
      </c>
      <c r="L5" s="9">
        <f t="shared" si="3"/>
        <v>7.9543378995433702</v>
      </c>
      <c r="M5" s="9">
        <f t="shared" si="4"/>
        <v>0.41864936313386159</v>
      </c>
    </row>
    <row r="6" spans="1:13" s="10" customFormat="1" ht="15" customHeight="1" x14ac:dyDescent="0.3">
      <c r="A6" s="6">
        <v>5</v>
      </c>
      <c r="B6" s="6" t="s">
        <v>30</v>
      </c>
      <c r="C6" s="7">
        <v>45167</v>
      </c>
      <c r="D6" s="8">
        <v>45168</v>
      </c>
      <c r="E6" s="9">
        <v>2580</v>
      </c>
      <c r="F6" s="9">
        <v>2373.6</v>
      </c>
      <c r="G6" s="7">
        <v>45218</v>
      </c>
      <c r="H6" s="9">
        <f t="shared" si="0"/>
        <v>2373.6</v>
      </c>
      <c r="I6" s="9">
        <v>2373.6</v>
      </c>
      <c r="J6" s="6">
        <f t="shared" si="1"/>
        <v>50</v>
      </c>
      <c r="K6" s="9">
        <f t="shared" si="2"/>
        <v>-8.0000000000000036</v>
      </c>
      <c r="L6" s="9">
        <f t="shared" si="3"/>
        <v>-8.0000000000000036</v>
      </c>
      <c r="M6" s="9">
        <f t="shared" si="4"/>
        <v>-0.16000000000000006</v>
      </c>
    </row>
    <row r="7" spans="1:13" s="10" customFormat="1" ht="15" customHeight="1" x14ac:dyDescent="0.3">
      <c r="A7" s="6">
        <v>6</v>
      </c>
      <c r="B7" s="6" t="s">
        <v>36</v>
      </c>
      <c r="C7" s="7">
        <v>45210</v>
      </c>
      <c r="D7" s="8">
        <v>45211</v>
      </c>
      <c r="E7" s="9">
        <v>1775</v>
      </c>
      <c r="F7" s="9">
        <v>1688.4</v>
      </c>
      <c r="G7" s="7">
        <v>45266</v>
      </c>
      <c r="H7" s="9">
        <f t="shared" si="0"/>
        <v>1633</v>
      </c>
      <c r="I7" s="9">
        <v>1832.05</v>
      </c>
      <c r="J7" s="6">
        <f t="shared" si="1"/>
        <v>55</v>
      </c>
      <c r="K7" s="9">
        <f t="shared" si="2"/>
        <v>-4.8788732394366141</v>
      </c>
      <c r="L7" s="9">
        <f t="shared" si="3"/>
        <v>3.214084507042251</v>
      </c>
      <c r="M7" s="9">
        <f t="shared" si="4"/>
        <v>5.8437900128040926E-2</v>
      </c>
    </row>
    <row r="8" spans="1:13" s="10" customFormat="1" ht="15" customHeight="1" x14ac:dyDescent="0.3">
      <c r="A8" s="6">
        <v>7</v>
      </c>
      <c r="B8" s="6" t="s">
        <v>30</v>
      </c>
      <c r="C8" s="7">
        <v>45210</v>
      </c>
      <c r="D8" s="8">
        <v>45211</v>
      </c>
      <c r="E8" s="9">
        <v>2487.65</v>
      </c>
      <c r="F8" s="9">
        <v>2292.5500000000002</v>
      </c>
      <c r="G8" s="7">
        <v>45278</v>
      </c>
      <c r="H8" s="9">
        <f t="shared" si="0"/>
        <v>2288.6379999999999</v>
      </c>
      <c r="I8" s="9">
        <v>2651</v>
      </c>
      <c r="J8" s="6">
        <f t="shared" si="1"/>
        <v>67</v>
      </c>
      <c r="K8" s="9">
        <f t="shared" si="2"/>
        <v>-7.8427431511667605</v>
      </c>
      <c r="L8" s="9">
        <f t="shared" si="3"/>
        <v>6.5664382047313685</v>
      </c>
      <c r="M8" s="9">
        <f t="shared" si="4"/>
        <v>9.80065403691249E-2</v>
      </c>
    </row>
    <row r="9" spans="1:13" s="10" customFormat="1" ht="15" customHeight="1" x14ac:dyDescent="0.3">
      <c r="A9" s="6">
        <v>8</v>
      </c>
      <c r="B9" s="6" t="s">
        <v>30</v>
      </c>
      <c r="C9" s="7">
        <v>45230</v>
      </c>
      <c r="D9" s="8">
        <v>45231</v>
      </c>
      <c r="E9" s="9">
        <v>2452</v>
      </c>
      <c r="F9" s="9">
        <v>2395.25</v>
      </c>
      <c r="G9" s="8">
        <v>45278</v>
      </c>
      <c r="H9" s="9">
        <f t="shared" si="0"/>
        <v>2255.84</v>
      </c>
      <c r="I9" s="9">
        <v>2651</v>
      </c>
      <c r="J9" s="6">
        <f t="shared" si="1"/>
        <v>47</v>
      </c>
      <c r="K9" s="9">
        <f t="shared" si="2"/>
        <v>-2.314437194127243</v>
      </c>
      <c r="L9" s="9">
        <f t="shared" si="3"/>
        <v>8.1158238172920054</v>
      </c>
      <c r="M9" s="9">
        <f t="shared" si="4"/>
        <v>0.17267710249557458</v>
      </c>
    </row>
    <row r="10" spans="1:13" s="10" customFormat="1" ht="15" customHeight="1" x14ac:dyDescent="0.3">
      <c r="A10" s="6">
        <v>9</v>
      </c>
      <c r="B10" s="6" t="s">
        <v>42</v>
      </c>
      <c r="C10" s="7">
        <v>45232</v>
      </c>
      <c r="D10" s="8">
        <v>45233</v>
      </c>
      <c r="E10" s="9">
        <v>2252</v>
      </c>
      <c r="F10" s="9">
        <v>2252</v>
      </c>
      <c r="G10" s="7">
        <v>45266</v>
      </c>
      <c r="H10" s="9">
        <f t="shared" si="0"/>
        <v>2071.84</v>
      </c>
      <c r="I10" s="9">
        <v>2468.9499999999998</v>
      </c>
      <c r="J10" s="6">
        <f t="shared" si="1"/>
        <v>33</v>
      </c>
      <c r="K10" s="9">
        <f t="shared" si="2"/>
        <v>0</v>
      </c>
      <c r="L10" s="9">
        <f t="shared" si="3"/>
        <v>9.6336589698046105</v>
      </c>
      <c r="M10" s="9">
        <f t="shared" si="4"/>
        <v>0.29192905969104882</v>
      </c>
    </row>
    <row r="11" spans="1:13" s="10" customFormat="1" ht="15" customHeight="1" x14ac:dyDescent="0.3">
      <c r="A11" s="6">
        <v>10</v>
      </c>
      <c r="B11" s="6" t="s">
        <v>45</v>
      </c>
      <c r="C11" s="7">
        <v>45236</v>
      </c>
      <c r="D11" s="8">
        <v>45237</v>
      </c>
      <c r="E11" s="9">
        <v>249.95</v>
      </c>
      <c r="F11" s="9">
        <v>246.85</v>
      </c>
      <c r="G11" s="7">
        <v>45265</v>
      </c>
      <c r="H11" s="9">
        <f t="shared" si="0"/>
        <v>229.95399999999998</v>
      </c>
      <c r="I11" s="9">
        <v>283.2</v>
      </c>
      <c r="J11" s="6">
        <f t="shared" si="1"/>
        <v>28</v>
      </c>
      <c r="K11" s="9">
        <f t="shared" si="2"/>
        <v>-1.2402480496099197</v>
      </c>
      <c r="L11" s="9">
        <f t="shared" si="3"/>
        <v>13.302660532106422</v>
      </c>
      <c r="M11" s="9">
        <f t="shared" si="4"/>
        <v>0.4750950190038008</v>
      </c>
    </row>
    <row r="12" spans="1:13" s="10" customFormat="1" ht="15" customHeight="1" x14ac:dyDescent="0.3">
      <c r="A12" s="6">
        <v>11</v>
      </c>
      <c r="B12" s="6" t="s">
        <v>48</v>
      </c>
      <c r="C12" s="7">
        <v>45236</v>
      </c>
      <c r="D12" s="8">
        <v>45237</v>
      </c>
      <c r="E12" s="9">
        <v>151</v>
      </c>
      <c r="F12" s="9">
        <v>145.19999999999999</v>
      </c>
      <c r="G12" s="7">
        <v>45250</v>
      </c>
      <c r="H12" s="9">
        <f t="shared" si="0"/>
        <v>138.91999999999999</v>
      </c>
      <c r="I12" s="9">
        <v>168</v>
      </c>
      <c r="J12" s="6">
        <f t="shared" si="1"/>
        <v>13</v>
      </c>
      <c r="K12" s="9">
        <f t="shared" si="2"/>
        <v>-3.8410596026490142</v>
      </c>
      <c r="L12" s="9">
        <f t="shared" si="3"/>
        <v>11.258278145695364</v>
      </c>
      <c r="M12" s="9">
        <f t="shared" si="4"/>
        <v>0.86602139582272031</v>
      </c>
    </row>
    <row r="13" spans="1:13" s="10" customFormat="1" ht="15" customHeight="1" x14ac:dyDescent="0.3">
      <c r="A13" s="6">
        <v>12</v>
      </c>
      <c r="B13" s="6" t="s">
        <v>52</v>
      </c>
      <c r="C13" s="7">
        <v>45239</v>
      </c>
      <c r="D13" s="8">
        <v>45240</v>
      </c>
      <c r="E13" s="9">
        <v>1550</v>
      </c>
      <c r="F13" s="9">
        <v>1513.05</v>
      </c>
      <c r="G13" s="7">
        <v>45266</v>
      </c>
      <c r="H13" s="9">
        <f t="shared" si="0"/>
        <v>1426</v>
      </c>
      <c r="I13" s="9">
        <v>1688.1</v>
      </c>
      <c r="J13" s="6">
        <f t="shared" si="1"/>
        <v>26</v>
      </c>
      <c r="K13" s="9">
        <f t="shared" si="2"/>
        <v>-2.3838709677419385</v>
      </c>
      <c r="L13" s="9">
        <f t="shared" si="3"/>
        <v>8.9096774193548338</v>
      </c>
      <c r="M13" s="9">
        <f t="shared" si="4"/>
        <v>0.34267990074441668</v>
      </c>
    </row>
    <row r="14" spans="1:13" s="10" customFormat="1" ht="15" customHeight="1" x14ac:dyDescent="0.3"/>
    <row r="15" spans="1:13" s="10" customFormat="1" ht="15" customHeight="1" x14ac:dyDescent="0.3"/>
    <row r="16" spans="1:13" s="10" customFormat="1" ht="13.95" customHeight="1" x14ac:dyDescent="0.3"/>
    <row r="17" spans="2:13" s="10" customFormat="1" ht="14.4" customHeight="1" x14ac:dyDescent="0.3"/>
    <row r="18" spans="2:13" s="10" customFormat="1" ht="15" customHeight="1" x14ac:dyDescent="0.3"/>
    <row r="19" spans="2:13" s="10" customFormat="1" ht="15" customHeight="1" x14ac:dyDescent="0.3"/>
    <row r="20" spans="2:13" s="10" customFormat="1" ht="15" customHeight="1" x14ac:dyDescent="0.3"/>
    <row r="21" spans="2:13" s="10" customFormat="1" ht="15" customHeight="1" x14ac:dyDescent="0.3"/>
    <row r="22" spans="2:13" s="10" customFormat="1" ht="15" customHeight="1" x14ac:dyDescent="0.3"/>
    <row r="23" spans="2:13" s="10" customFormat="1" ht="15" customHeight="1" x14ac:dyDescent="0.3"/>
    <row r="24" spans="2:13" s="10" customFormat="1" ht="13.95" customHeight="1" x14ac:dyDescent="0.3">
      <c r="B24" s="11"/>
      <c r="C24" s="12"/>
      <c r="D24" s="13"/>
      <c r="F24" s="12"/>
      <c r="G24" s="14"/>
      <c r="H24" s="14"/>
      <c r="I24" s="14"/>
      <c r="K24" s="14"/>
      <c r="L24" s="14"/>
      <c r="M24" s="14"/>
    </row>
    <row r="25" spans="2:13" s="10" customFormat="1" ht="13.95" customHeight="1" x14ac:dyDescent="0.3">
      <c r="B25" s="11"/>
      <c r="C25" s="12"/>
      <c r="D25" s="13"/>
      <c r="F25" s="12"/>
      <c r="G25" s="14"/>
      <c r="H25" s="14"/>
      <c r="I25" s="14"/>
      <c r="K25" s="14"/>
      <c r="L25" s="14"/>
      <c r="M25" s="14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3718B-2B53-47E4-BEEF-7CDE7BC68E93}">
  <dimension ref="A1:M25"/>
  <sheetViews>
    <sheetView tabSelected="1" workbookViewId="0">
      <selection activeCell="H19" sqref="H19"/>
    </sheetView>
  </sheetViews>
  <sheetFormatPr defaultColWidth="15.77734375" defaultRowHeight="14.4" x14ac:dyDescent="0.3"/>
  <cols>
    <col min="1" max="1" width="12.77734375" style="10" customWidth="1"/>
    <col min="2" max="2" width="13.33203125" style="11" customWidth="1"/>
    <col min="3" max="3" width="13.21875" style="12" customWidth="1"/>
    <col min="4" max="4" width="12.77734375" style="13" customWidth="1"/>
    <col min="5" max="5" width="12.77734375" style="10" customWidth="1"/>
    <col min="6" max="6" width="12.77734375" style="12" customWidth="1"/>
    <col min="7" max="9" width="12.77734375" style="14" customWidth="1"/>
    <col min="10" max="10" width="12.77734375" style="10" customWidth="1"/>
    <col min="11" max="13" width="12.77734375" style="14" customWidth="1"/>
    <col min="14" max="16384" width="15.77734375" style="10"/>
  </cols>
  <sheetData>
    <row r="1" spans="1:13" s="5" customFormat="1" ht="15" customHeight="1" x14ac:dyDescent="0.3">
      <c r="A1" s="1" t="s">
        <v>12</v>
      </c>
      <c r="B1" s="1" t="s">
        <v>0</v>
      </c>
      <c r="C1" s="2" t="s">
        <v>7</v>
      </c>
      <c r="D1" s="3" t="s">
        <v>1</v>
      </c>
      <c r="E1" s="1" t="s">
        <v>2</v>
      </c>
      <c r="F1" s="1" t="s">
        <v>21</v>
      </c>
      <c r="G1" s="2" t="s">
        <v>5</v>
      </c>
      <c r="H1" s="4" t="s">
        <v>10</v>
      </c>
      <c r="I1" s="4" t="s">
        <v>6</v>
      </c>
      <c r="J1" s="1" t="s">
        <v>4</v>
      </c>
      <c r="K1" s="4" t="s">
        <v>54</v>
      </c>
      <c r="L1" s="4" t="s">
        <v>3</v>
      </c>
      <c r="M1" s="4" t="s">
        <v>13</v>
      </c>
    </row>
    <row r="2" spans="1:13" s="10" customFormat="1" ht="15" customHeight="1" x14ac:dyDescent="0.3">
      <c r="A2" s="6">
        <v>1</v>
      </c>
      <c r="B2" s="6" t="s">
        <v>15</v>
      </c>
      <c r="C2" s="7">
        <v>45072</v>
      </c>
      <c r="D2" s="8">
        <v>45075</v>
      </c>
      <c r="E2" s="9">
        <v>969.95</v>
      </c>
      <c r="F2" s="9">
        <v>946.4</v>
      </c>
      <c r="G2" s="7">
        <v>45110</v>
      </c>
      <c r="H2" s="9">
        <f>(E2-(E2*8%))</f>
        <v>892.35400000000004</v>
      </c>
      <c r="I2" s="9">
        <v>1053</v>
      </c>
      <c r="J2" s="6">
        <f>G2-D2</f>
        <v>35</v>
      </c>
      <c r="K2" s="9">
        <f xml:space="preserve"> ((F2 - E2) / E2) * 100</f>
        <v>-2.4279602041342407</v>
      </c>
      <c r="L2" s="9">
        <f xml:space="preserve"> ((I2 - E2) / E2) * 100</f>
        <v>8.5622970256198716</v>
      </c>
      <c r="M2" s="9">
        <f>L2/J2</f>
        <v>0.24463705787485349</v>
      </c>
    </row>
    <row r="3" spans="1:13" s="10" customFormat="1" ht="15" customHeight="1" x14ac:dyDescent="0.3">
      <c r="A3" s="6">
        <v>2</v>
      </c>
      <c r="B3" s="6" t="s">
        <v>17</v>
      </c>
      <c r="C3" s="7">
        <v>45079</v>
      </c>
      <c r="D3" s="8">
        <v>45082</v>
      </c>
      <c r="E3" s="9">
        <v>424.85</v>
      </c>
      <c r="F3" s="9">
        <v>407.45</v>
      </c>
      <c r="G3" s="7">
        <v>45139</v>
      </c>
      <c r="H3" s="9">
        <f>(E3-(E3*8%))</f>
        <v>390.86200000000002</v>
      </c>
      <c r="I3" s="9">
        <v>465</v>
      </c>
      <c r="J3" s="6">
        <f>G3-D3</f>
        <v>57</v>
      </c>
      <c r="K3" s="9">
        <f xml:space="preserve"> ((F3 - E3) / E3) * 100</f>
        <v>-4.0955631399317483</v>
      </c>
      <c r="L3" s="9">
        <f xml:space="preserve"> ((I3 - E3) / E3) * 100</f>
        <v>9.4503942567965105</v>
      </c>
      <c r="M3" s="9">
        <f>L3/J3</f>
        <v>0.16579639047011421</v>
      </c>
    </row>
    <row r="4" spans="1:13" s="10" customFormat="1" ht="15" customHeight="1" x14ac:dyDescent="0.3">
      <c r="A4" s="6">
        <v>3</v>
      </c>
      <c r="B4" s="6" t="s">
        <v>36</v>
      </c>
      <c r="C4" s="7">
        <v>45210</v>
      </c>
      <c r="D4" s="8">
        <v>45211</v>
      </c>
      <c r="E4" s="9">
        <v>1775</v>
      </c>
      <c r="F4" s="9">
        <v>1688.4</v>
      </c>
      <c r="G4" s="7">
        <v>45266</v>
      </c>
      <c r="H4" s="9">
        <f>(E4-(E4*8%))</f>
        <v>1633</v>
      </c>
      <c r="I4" s="9">
        <v>1832.05</v>
      </c>
      <c r="J4" s="6">
        <f>G4-D4</f>
        <v>55</v>
      </c>
      <c r="K4" s="9">
        <f xml:space="preserve"> ((F4 - E4) / E4) * 100</f>
        <v>-4.8788732394366141</v>
      </c>
      <c r="L4" s="9">
        <f xml:space="preserve"> ((I4 - E4) / E4) * 100</f>
        <v>3.214084507042251</v>
      </c>
      <c r="M4" s="9">
        <f>L4/J4</f>
        <v>5.8437900128040926E-2</v>
      </c>
    </row>
    <row r="5" spans="1:13" s="10" customFormat="1" ht="15" customHeight="1" x14ac:dyDescent="0.3">
      <c r="A5" s="6">
        <v>4</v>
      </c>
      <c r="B5" s="6" t="s">
        <v>52</v>
      </c>
      <c r="C5" s="7">
        <v>45239</v>
      </c>
      <c r="D5" s="8">
        <v>45240</v>
      </c>
      <c r="E5" s="9">
        <v>1550</v>
      </c>
      <c r="F5" s="9">
        <v>1513.05</v>
      </c>
      <c r="G5" s="7">
        <v>45266</v>
      </c>
      <c r="H5" s="9">
        <f>(E5-(E5*8%))</f>
        <v>1426</v>
      </c>
      <c r="I5" s="9">
        <v>1688.1</v>
      </c>
      <c r="J5" s="6">
        <f>G5-D5</f>
        <v>26</v>
      </c>
      <c r="K5" s="9">
        <f xml:space="preserve"> ((F5 - E5) / E5) * 100</f>
        <v>-2.3838709677419385</v>
      </c>
      <c r="L5" s="9">
        <f xml:space="preserve"> ((I5 - E5) / E5) * 100</f>
        <v>8.9096774193548338</v>
      </c>
      <c r="M5" s="9">
        <f>L5/J5</f>
        <v>0.34267990074441668</v>
      </c>
    </row>
    <row r="6" spans="1:13" s="10" customFormat="1" ht="15" customHeight="1" x14ac:dyDescent="0.3"/>
    <row r="7" spans="1:13" s="10" customFormat="1" ht="15" customHeight="1" x14ac:dyDescent="0.3"/>
    <row r="8" spans="1:13" s="10" customFormat="1" ht="15" customHeight="1" x14ac:dyDescent="0.3"/>
    <row r="9" spans="1:13" s="10" customFormat="1" ht="15" customHeight="1" x14ac:dyDescent="0.3"/>
    <row r="10" spans="1:13" s="10" customFormat="1" ht="15" customHeight="1" x14ac:dyDescent="0.3"/>
    <row r="11" spans="1:13" s="10" customFormat="1" ht="15" customHeight="1" x14ac:dyDescent="0.3"/>
    <row r="12" spans="1:13" s="10" customFormat="1" ht="15" customHeight="1" x14ac:dyDescent="0.3"/>
    <row r="13" spans="1:13" s="10" customFormat="1" ht="15" customHeight="1" x14ac:dyDescent="0.3"/>
    <row r="14" spans="1:13" s="10" customFormat="1" ht="15" customHeight="1" x14ac:dyDescent="0.3"/>
    <row r="15" spans="1:13" s="10" customFormat="1" ht="15" customHeight="1" x14ac:dyDescent="0.3"/>
    <row r="16" spans="1:13" s="10" customFormat="1" ht="13.95" customHeight="1" x14ac:dyDescent="0.3">
      <c r="B16" s="11"/>
      <c r="C16" s="12"/>
      <c r="D16" s="13"/>
      <c r="F16" s="12"/>
      <c r="G16" s="14"/>
      <c r="H16" s="14"/>
      <c r="I16" s="14"/>
      <c r="K16" s="14"/>
      <c r="L16" s="14"/>
      <c r="M16" s="14"/>
    </row>
    <row r="17" spans="2:13" s="10" customFormat="1" ht="14.4" customHeight="1" x14ac:dyDescent="0.3">
      <c r="B17" s="11"/>
      <c r="C17" s="12"/>
      <c r="D17" s="13"/>
      <c r="F17" s="12"/>
      <c r="G17" s="14"/>
      <c r="H17" s="14"/>
      <c r="I17" s="14"/>
      <c r="K17" s="14"/>
      <c r="L17" s="14"/>
      <c r="M17" s="14"/>
    </row>
    <row r="18" spans="2:13" s="10" customFormat="1" ht="15" customHeight="1" x14ac:dyDescent="0.3">
      <c r="B18" s="11"/>
      <c r="C18" s="12"/>
      <c r="D18" s="13"/>
      <c r="F18" s="12"/>
      <c r="G18" s="14"/>
      <c r="H18" s="14"/>
      <c r="I18" s="14"/>
      <c r="K18" s="14"/>
      <c r="L18" s="14"/>
      <c r="M18" s="14"/>
    </row>
    <row r="19" spans="2:13" s="10" customFormat="1" ht="15" customHeight="1" x14ac:dyDescent="0.3">
      <c r="B19" s="11"/>
      <c r="C19" s="12"/>
      <c r="D19" s="13"/>
      <c r="F19" s="12"/>
      <c r="G19" s="14"/>
      <c r="H19" s="14"/>
      <c r="I19" s="14"/>
      <c r="K19" s="14"/>
      <c r="L19" s="14"/>
      <c r="M19" s="14"/>
    </row>
    <row r="20" spans="2:13" s="10" customFormat="1" ht="15" customHeight="1" x14ac:dyDescent="0.3">
      <c r="B20" s="11"/>
      <c r="C20" s="12"/>
      <c r="D20" s="13"/>
      <c r="F20" s="12"/>
      <c r="G20" s="14"/>
      <c r="H20" s="14"/>
      <c r="I20" s="14"/>
      <c r="K20" s="14"/>
      <c r="L20" s="14"/>
      <c r="M20" s="14"/>
    </row>
    <row r="21" spans="2:13" s="10" customFormat="1" ht="15" customHeight="1" x14ac:dyDescent="0.3">
      <c r="B21" s="11"/>
      <c r="C21" s="12"/>
      <c r="D21" s="13"/>
      <c r="F21" s="12"/>
      <c r="G21" s="14"/>
      <c r="H21" s="14"/>
      <c r="I21" s="14"/>
      <c r="K21" s="14"/>
      <c r="L21" s="14"/>
      <c r="M21" s="14"/>
    </row>
    <row r="22" spans="2:13" s="10" customFormat="1" ht="15" customHeight="1" x14ac:dyDescent="0.3">
      <c r="B22" s="11"/>
      <c r="C22" s="12"/>
      <c r="D22" s="13"/>
      <c r="F22" s="12"/>
      <c r="G22" s="14"/>
      <c r="H22" s="14"/>
      <c r="I22" s="14"/>
      <c r="K22" s="14"/>
      <c r="L22" s="14"/>
      <c r="M22" s="14"/>
    </row>
    <row r="23" spans="2:13" s="10" customFormat="1" ht="15" customHeight="1" x14ac:dyDescent="0.3">
      <c r="B23" s="11"/>
      <c r="C23" s="12"/>
      <c r="D23" s="13"/>
      <c r="F23" s="12"/>
      <c r="G23" s="14"/>
      <c r="H23" s="14"/>
      <c r="I23" s="14"/>
      <c r="K23" s="14"/>
      <c r="L23" s="14"/>
      <c r="M23" s="14"/>
    </row>
    <row r="24" spans="2:13" s="10" customFormat="1" ht="13.95" customHeight="1" x14ac:dyDescent="0.3">
      <c r="B24" s="11"/>
      <c r="C24" s="12"/>
      <c r="D24" s="13"/>
      <c r="F24" s="12"/>
      <c r="G24" s="14"/>
      <c r="H24" s="14"/>
      <c r="I24" s="14"/>
      <c r="K24" s="14"/>
      <c r="L24" s="14"/>
      <c r="M24" s="14"/>
    </row>
    <row r="25" spans="2:13" s="10" customFormat="1" ht="13.95" customHeight="1" x14ac:dyDescent="0.3">
      <c r="B25" s="11"/>
      <c r="C25" s="12"/>
      <c r="D25" s="13"/>
      <c r="F25" s="12"/>
      <c r="G25" s="14"/>
      <c r="H25" s="14"/>
      <c r="I25" s="14"/>
      <c r="K25" s="14"/>
      <c r="L25" s="14"/>
      <c r="M25" s="1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NIFTY500</vt:lpstr>
      <vt:lpstr>NIFTY200</vt:lpstr>
      <vt:lpstr>NIFTY100</vt:lpstr>
      <vt:lpstr>NIFTY50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Nisarg Patel</dc:creator>
  <cp:lastModifiedBy>Nisarg Patel</cp:lastModifiedBy>
  <dcterms:created xsi:type="dcterms:W3CDTF">2024-01-04T15:43:17Z</dcterms:created>
  <dcterms:modified xsi:type="dcterms:W3CDTF">2024-01-06T13:35:33Z</dcterms:modified>
</cp:coreProperties>
</file>