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24226"/>
  <xr:revisionPtr revIDLastSave="0" documentId="8_{90E99C50-91F2-40C5-8AC0-3D4573CDDE2A}" xr6:coauthVersionLast="47" xr6:coauthVersionMax="47" xr10:uidLastSave="{00000000-0000-0000-0000-000000000000}"/>
  <bookViews>
    <workbookView xWindow="240" yWindow="15" windowWidth="16095" windowHeight="9660" firstSheet="3" activeTab="3" xr2:uid="{00000000-000D-0000-FFFF-FFFF00000000}"/>
  </bookViews>
  <sheets>
    <sheet name="Sales" sheetId="1" r:id="rId1"/>
    <sheet name="Purchases" sheetId="2" r:id="rId2"/>
    <sheet name="VAT Summary" sheetId="4" r:id="rId3"/>
    <sheet name="VAT Report" sheetId="3" r:id="rId4"/>
  </sheets>
  <definedNames>
    <definedName name="_xlnm._FilterDatabase" localSheetId="0" hidden="1">Sales!$C$1:$C$301</definedName>
  </definedNames>
  <calcPr calcId="191028"/>
  <pivotCaches>
    <pivotCache cacheId="5460" r:id="rId5"/>
    <pivotCache cacheId="54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D31" i="3"/>
  <c r="C31" i="3"/>
  <c r="B31" i="3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B7" i="4"/>
  <c r="B8" i="4"/>
  <c r="B6" i="4"/>
  <c r="B5" i="4"/>
  <c r="B4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" i="2"/>
  <c r="B3" i="4"/>
  <c r="B2" i="4"/>
  <c r="B1" i="4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3" i="2"/>
  <c r="C4" i="2"/>
  <c r="C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<sst xmlns="http://schemas.openxmlformats.org/spreadsheetml/2006/main" count="2486" uniqueCount="1252">
  <si>
    <t>Invoice No</t>
  </si>
  <si>
    <t>Date</t>
  </si>
  <si>
    <t>Month</t>
  </si>
  <si>
    <t>Customer</t>
  </si>
  <si>
    <t>Country</t>
  </si>
  <si>
    <t>Item</t>
  </si>
  <si>
    <t>Qty</t>
  </si>
  <si>
    <t>Unit Price</t>
  </si>
  <si>
    <t>VAT Rate</t>
  </si>
  <si>
    <t>Total Sales</t>
  </si>
  <si>
    <t>Total VAT</t>
  </si>
  <si>
    <t>Total Amount</t>
  </si>
  <si>
    <t>INV1000</t>
  </si>
  <si>
    <t>Miller-Ramirez</t>
  </si>
  <si>
    <t>Spain</t>
  </si>
  <si>
    <t>Service A</t>
  </si>
  <si>
    <t>INV1001</t>
  </si>
  <si>
    <t>Foster-Lee</t>
  </si>
  <si>
    <t>Product B</t>
  </si>
  <si>
    <t>INV1002</t>
  </si>
  <si>
    <t>Walker PLC</t>
  </si>
  <si>
    <t>France</t>
  </si>
  <si>
    <t>INV1003</t>
  </si>
  <si>
    <t>Mitchell, Ortega and Wilkins</t>
  </si>
  <si>
    <t>UK</t>
  </si>
  <si>
    <t>INV1004</t>
  </si>
  <si>
    <t>Grant-Johnson</t>
  </si>
  <si>
    <t>INV1005</t>
  </si>
  <si>
    <t>Estrada, Collins and Martinez</t>
  </si>
  <si>
    <t>Germany</t>
  </si>
  <si>
    <t>Service B</t>
  </si>
  <si>
    <t>INV1006</t>
  </si>
  <si>
    <t>Marshall-Scott</t>
  </si>
  <si>
    <t>Product A</t>
  </si>
  <si>
    <t>INV1007</t>
  </si>
  <si>
    <t>Davis Ltd</t>
  </si>
  <si>
    <t>INV1008</t>
  </si>
  <si>
    <t>Adams-Marks</t>
  </si>
  <si>
    <t>INV1009</t>
  </si>
  <si>
    <t>Collier, Flowers and Martinez</t>
  </si>
  <si>
    <t>Italy</t>
  </si>
  <si>
    <t>INV1010</t>
  </si>
  <si>
    <t>Rogers, Elliott and Byrd</t>
  </si>
  <si>
    <t>INV1011</t>
  </si>
  <si>
    <t>Roberson, Davis and Smith</t>
  </si>
  <si>
    <t>Product C</t>
  </si>
  <si>
    <t>INV1012</t>
  </si>
  <si>
    <t>Elliott-Lopez</t>
  </si>
  <si>
    <t>INV1013</t>
  </si>
  <si>
    <t>Lamb LLC</t>
  </si>
  <si>
    <t>INV1014</t>
  </si>
  <si>
    <t>Lopez and Sons</t>
  </si>
  <si>
    <t>Belgium</t>
  </si>
  <si>
    <t>INV1015</t>
  </si>
  <si>
    <t>Kelly, Howard and Johnson</t>
  </si>
  <si>
    <t>INV1016</t>
  </si>
  <si>
    <t>Perez, Morales and Butler</t>
  </si>
  <si>
    <t>Netherlands</t>
  </si>
  <si>
    <t>INV1017</t>
  </si>
  <si>
    <t>Oliver, Gardner and Yang</t>
  </si>
  <si>
    <t>INV1018</t>
  </si>
  <si>
    <t>Love-Garza</t>
  </si>
  <si>
    <t>INV1019</t>
  </si>
  <si>
    <t>Jones, Brown and Burns</t>
  </si>
  <si>
    <t>INV1020</t>
  </si>
  <si>
    <t>Craig-Knight</t>
  </si>
  <si>
    <t>INV1021</t>
  </si>
  <si>
    <t>Peters-Gray</t>
  </si>
  <si>
    <t>INV1022</t>
  </si>
  <si>
    <t>Cole, Callahan and Butler</t>
  </si>
  <si>
    <t>INV1023</t>
  </si>
  <si>
    <t>Smith, Kennedy and Boyd</t>
  </si>
  <si>
    <t>INV1024</t>
  </si>
  <si>
    <t>Moreno-Boone</t>
  </si>
  <si>
    <t>INV1025</t>
  </si>
  <si>
    <t>Parker-Reed</t>
  </si>
  <si>
    <t>INV1026</t>
  </si>
  <si>
    <t>Gomez-Haynes</t>
  </si>
  <si>
    <t>INV1027</t>
  </si>
  <si>
    <t>Henderson, Lucas and Mann</t>
  </si>
  <si>
    <t>INV1028</t>
  </si>
  <si>
    <t>Henderson Ltd</t>
  </si>
  <si>
    <t>INV1029</t>
  </si>
  <si>
    <t>Graham Group</t>
  </si>
  <si>
    <t>INV1030</t>
  </si>
  <si>
    <t>Flores, Boyer and Hayes</t>
  </si>
  <si>
    <t>INV1031</t>
  </si>
  <si>
    <t>Mccall, Delgado and Wade</t>
  </si>
  <si>
    <t>INV1032</t>
  </si>
  <si>
    <t>Lee and Sons</t>
  </si>
  <si>
    <t>INV1033</t>
  </si>
  <si>
    <t>Schroeder, Carlson and Holmes</t>
  </si>
  <si>
    <t>INV1034</t>
  </si>
  <si>
    <t>Cannon Inc</t>
  </si>
  <si>
    <t>INV1035</t>
  </si>
  <si>
    <t>Galvan PLC</t>
  </si>
  <si>
    <t>INV1036</t>
  </si>
  <si>
    <t>Howard-Dawson</t>
  </si>
  <si>
    <t>INV1037</t>
  </si>
  <si>
    <t>Wright, Shaffer and Crosby</t>
  </si>
  <si>
    <t>INV1038</t>
  </si>
  <si>
    <t>Moore-Rios</t>
  </si>
  <si>
    <t>INV1039</t>
  </si>
  <si>
    <t>Boyle PLC</t>
  </si>
  <si>
    <t>INV1040</t>
  </si>
  <si>
    <t>Diaz, Fuller and Vasquez</t>
  </si>
  <si>
    <t>INV1041</t>
  </si>
  <si>
    <t>Campbell, Giles and Holmes</t>
  </si>
  <si>
    <t>INV1042</t>
  </si>
  <si>
    <t>Cox and Sons</t>
  </si>
  <si>
    <t>INV1043</t>
  </si>
  <si>
    <t>Eaton, Bridges and Russell</t>
  </si>
  <si>
    <t>INV1044</t>
  </si>
  <si>
    <t>Ruiz Group</t>
  </si>
  <si>
    <t>INV1045</t>
  </si>
  <si>
    <t>Morgan, Hardin and Mendez</t>
  </si>
  <si>
    <t>INV1046</t>
  </si>
  <si>
    <t>Roth Ltd</t>
  </si>
  <si>
    <t>INV1047</t>
  </si>
  <si>
    <t>Mitchell, Green and Harris</t>
  </si>
  <si>
    <t>INV1048</t>
  </si>
  <si>
    <t>Atkinson-King</t>
  </si>
  <si>
    <t>INV1049</t>
  </si>
  <si>
    <t>Brown LLC</t>
  </si>
  <si>
    <t>INV1050</t>
  </si>
  <si>
    <t>Cummings-Forbes</t>
  </si>
  <si>
    <t>INV1051</t>
  </si>
  <si>
    <t>Stephens PLC</t>
  </si>
  <si>
    <t>INV1052</t>
  </si>
  <si>
    <t>Cooper, Gates and Chavez</t>
  </si>
  <si>
    <t>INV1053</t>
  </si>
  <si>
    <t>Farley-Jones</t>
  </si>
  <si>
    <t>INV1054</t>
  </si>
  <si>
    <t>Ramirez-Stevenson</t>
  </si>
  <si>
    <t>INV1055</t>
  </si>
  <si>
    <t>Young, Roberts and Pruitt</t>
  </si>
  <si>
    <t>INV1056</t>
  </si>
  <si>
    <t>Moss LLC</t>
  </si>
  <si>
    <t>INV1057</t>
  </si>
  <si>
    <t>Herrera Ltd</t>
  </si>
  <si>
    <t>INV1058</t>
  </si>
  <si>
    <t>Gonzalez Ltd</t>
  </si>
  <si>
    <t>INV1059</t>
  </si>
  <si>
    <t>Riley Ltd</t>
  </si>
  <si>
    <t>INV1060</t>
  </si>
  <si>
    <t>Palmer-Ramirez</t>
  </si>
  <si>
    <t>INV1061</t>
  </si>
  <si>
    <t>Vaughan, Briggs and Hunt</t>
  </si>
  <si>
    <t>INV1062</t>
  </si>
  <si>
    <t>Johnson-Gibson</t>
  </si>
  <si>
    <t>INV1063</t>
  </si>
  <si>
    <t>Perez-Ray</t>
  </si>
  <si>
    <t>INV1064</t>
  </si>
  <si>
    <t>Morrow-Ruiz</t>
  </si>
  <si>
    <t>INV1065</t>
  </si>
  <si>
    <t>Mendoza Inc</t>
  </si>
  <si>
    <t>INV1066</t>
  </si>
  <si>
    <t>Rocha and Sons</t>
  </si>
  <si>
    <t>INV1067</t>
  </si>
  <si>
    <t>Oneal Ltd</t>
  </si>
  <si>
    <t>INV1068</t>
  </si>
  <si>
    <t>Nelson and Sons</t>
  </si>
  <si>
    <t>INV1069</t>
  </si>
  <si>
    <t>Baker Inc</t>
  </si>
  <si>
    <t>INV1070</t>
  </si>
  <si>
    <t>Bell and Sons</t>
  </si>
  <si>
    <t>INV1071</t>
  </si>
  <si>
    <t>Hughes-Burke</t>
  </si>
  <si>
    <t>INV1072</t>
  </si>
  <si>
    <t>Wolfe, Lopez and White</t>
  </si>
  <si>
    <t>INV1073</t>
  </si>
  <si>
    <t>Nelson, Miller and Collins</t>
  </si>
  <si>
    <t>INV1074</t>
  </si>
  <si>
    <t>Mora-Rose</t>
  </si>
  <si>
    <t>INV1075</t>
  </si>
  <si>
    <t>Alexander, Webster and Gordon</t>
  </si>
  <si>
    <t>INV1076</t>
  </si>
  <si>
    <t>Lewis Group</t>
  </si>
  <si>
    <t>INV1077</t>
  </si>
  <si>
    <t>Martinez-Sullivan</t>
  </si>
  <si>
    <t>INV1078</t>
  </si>
  <si>
    <t>Reid-Robinson</t>
  </si>
  <si>
    <t>INV1079</t>
  </si>
  <si>
    <t>French-Patel</t>
  </si>
  <si>
    <t>INV1080</t>
  </si>
  <si>
    <t>Rodriguez, Williams and Vazquez</t>
  </si>
  <si>
    <t>INV1081</t>
  </si>
  <si>
    <t>Chavez Group</t>
  </si>
  <si>
    <t>INV1082</t>
  </si>
  <si>
    <t>Mann, Brown and Allen</t>
  </si>
  <si>
    <t>INV1083</t>
  </si>
  <si>
    <t>Lang Group</t>
  </si>
  <si>
    <t>INV1084</t>
  </si>
  <si>
    <t>Anderson Ltd</t>
  </si>
  <si>
    <t>INV1085</t>
  </si>
  <si>
    <t>Howe and Sons</t>
  </si>
  <si>
    <t>INV1086</t>
  </si>
  <si>
    <t>Burton-Rosales</t>
  </si>
  <si>
    <t>INV1087</t>
  </si>
  <si>
    <t>Thompson, Hamilton and Carr</t>
  </si>
  <si>
    <t>INV1088</t>
  </si>
  <si>
    <t>Greene-Romero</t>
  </si>
  <si>
    <t>INV1089</t>
  </si>
  <si>
    <t>Cook-Jackson</t>
  </si>
  <si>
    <t>INV1090</t>
  </si>
  <si>
    <t>Yates Group</t>
  </si>
  <si>
    <t>INV1091</t>
  </si>
  <si>
    <t>May Inc</t>
  </si>
  <si>
    <t>INV1092</t>
  </si>
  <si>
    <t>Floyd LLC</t>
  </si>
  <si>
    <t>INV1093</t>
  </si>
  <si>
    <t>Rodriguez, Ruiz and Carlson</t>
  </si>
  <si>
    <t>INV1094</t>
  </si>
  <si>
    <t>David, Waters and Wilson</t>
  </si>
  <si>
    <t>INV1095</t>
  </si>
  <si>
    <t>Mclaughlin-White</t>
  </si>
  <si>
    <t>INV1096</t>
  </si>
  <si>
    <t>Jones-Moore</t>
  </si>
  <si>
    <t>INV1097</t>
  </si>
  <si>
    <t>Ray-Dickerson</t>
  </si>
  <si>
    <t>INV1098</t>
  </si>
  <si>
    <t>Thomas-Little</t>
  </si>
  <si>
    <t>INV1099</t>
  </si>
  <si>
    <t>Lowe, Pearson and Jones</t>
  </si>
  <si>
    <t>INV1100</t>
  </si>
  <si>
    <t>Martinez, Rice and Marshall</t>
  </si>
  <si>
    <t>INV1101</t>
  </si>
  <si>
    <t>Cruz-Le</t>
  </si>
  <si>
    <t>INV1102</t>
  </si>
  <si>
    <t>Higgins-Thompson</t>
  </si>
  <si>
    <t>INV1103</t>
  </si>
  <si>
    <t>Jackson and Sons</t>
  </si>
  <si>
    <t>INV1104</t>
  </si>
  <si>
    <t>Krause LLC</t>
  </si>
  <si>
    <t>INV1105</t>
  </si>
  <si>
    <t>Acosta-Cannon</t>
  </si>
  <si>
    <t>INV1106</t>
  </si>
  <si>
    <t>Suarez, Rodriguez and Hill</t>
  </si>
  <si>
    <t>INV1107</t>
  </si>
  <si>
    <t>Lee LLC</t>
  </si>
  <si>
    <t>INV1108</t>
  </si>
  <si>
    <t>Snow Ltd</t>
  </si>
  <si>
    <t>INV1109</t>
  </si>
  <si>
    <t>Black Inc</t>
  </si>
  <si>
    <t>INV1110</t>
  </si>
  <si>
    <t>Torres and Sons</t>
  </si>
  <si>
    <t>INV1111</t>
  </si>
  <si>
    <t>Ware Ltd</t>
  </si>
  <si>
    <t>INV1112</t>
  </si>
  <si>
    <t>Mata Group</t>
  </si>
  <si>
    <t>INV1113</t>
  </si>
  <si>
    <t>Wang Ltd</t>
  </si>
  <si>
    <t>INV1114</t>
  </si>
  <si>
    <t>Lyons Group</t>
  </si>
  <si>
    <t>INV1115</t>
  </si>
  <si>
    <t>Duran-Anderson</t>
  </si>
  <si>
    <t>INV1116</t>
  </si>
  <si>
    <t>Gomez-Guzman</t>
  </si>
  <si>
    <t>INV1117</t>
  </si>
  <si>
    <t>Edwards, Rhodes and Warner</t>
  </si>
  <si>
    <t>INV1118</t>
  </si>
  <si>
    <t>Pace-Rangel</t>
  </si>
  <si>
    <t>INV1119</t>
  </si>
  <si>
    <t>Chase-Johnson</t>
  </si>
  <si>
    <t>INV1120</t>
  </si>
  <si>
    <t>Rodriguez, Johnson and Clark</t>
  </si>
  <si>
    <t>INV1121</t>
  </si>
  <si>
    <t>White-Diaz</t>
  </si>
  <si>
    <t>INV1122</t>
  </si>
  <si>
    <t>Sims-Anderson</t>
  </si>
  <si>
    <t>INV1123</t>
  </si>
  <si>
    <t>Contreras Ltd</t>
  </si>
  <si>
    <t>INV1124</t>
  </si>
  <si>
    <t>Rogers-Blanchard</t>
  </si>
  <si>
    <t>INV1125</t>
  </si>
  <si>
    <t>White and Sons</t>
  </si>
  <si>
    <t>INV1126</t>
  </si>
  <si>
    <t>Roberts-Reynolds</t>
  </si>
  <si>
    <t>INV1127</t>
  </si>
  <si>
    <t>Foster, Jones and Henry</t>
  </si>
  <si>
    <t>INV1128</t>
  </si>
  <si>
    <t>Bond-Newman</t>
  </si>
  <si>
    <t>INV1129</t>
  </si>
  <si>
    <t>Hudson, Hayden and Donaldson</t>
  </si>
  <si>
    <t>INV1130</t>
  </si>
  <si>
    <t>Jennings-Hart</t>
  </si>
  <si>
    <t>INV1131</t>
  </si>
  <si>
    <t>Lam, Harris and Houston</t>
  </si>
  <si>
    <t>INV1132</t>
  </si>
  <si>
    <t>Randall, Guerrero and Esparza</t>
  </si>
  <si>
    <t>INV1133</t>
  </si>
  <si>
    <t>Smith, Gardner and Johnson</t>
  </si>
  <si>
    <t>INV1134</t>
  </si>
  <si>
    <t>Wallace Ltd</t>
  </si>
  <si>
    <t>INV1135</t>
  </si>
  <si>
    <t>Martin Ltd</t>
  </si>
  <si>
    <t>INV1136</t>
  </si>
  <si>
    <t>King-Frazier</t>
  </si>
  <si>
    <t>INV1137</t>
  </si>
  <si>
    <t>Olson, Howell and Garcia</t>
  </si>
  <si>
    <t>INV1138</t>
  </si>
  <si>
    <t>Rice PLC</t>
  </si>
  <si>
    <t>INV1139</t>
  </si>
  <si>
    <t>Johnson PLC</t>
  </si>
  <si>
    <t>INV1140</t>
  </si>
  <si>
    <t>Frank LLC</t>
  </si>
  <si>
    <t>INV1141</t>
  </si>
  <si>
    <t>Patterson Ltd</t>
  </si>
  <si>
    <t>INV1142</t>
  </si>
  <si>
    <t>Castro, Reyes and Wilson</t>
  </si>
  <si>
    <t>INV1143</t>
  </si>
  <si>
    <t>Green PLC</t>
  </si>
  <si>
    <t>INV1144</t>
  </si>
  <si>
    <t>Nguyen, Brown and Acevedo</t>
  </si>
  <si>
    <t>INV1145</t>
  </si>
  <si>
    <t>Marshall PLC</t>
  </si>
  <si>
    <t>INV1146</t>
  </si>
  <si>
    <t>Terry Ltd</t>
  </si>
  <si>
    <t>INV1147</t>
  </si>
  <si>
    <t>Martin, Townsend and Harper</t>
  </si>
  <si>
    <t>INV1148</t>
  </si>
  <si>
    <t>Anderson-Weber</t>
  </si>
  <si>
    <t>INV1149</t>
  </si>
  <si>
    <t>Daniels and Sons</t>
  </si>
  <si>
    <t>INV1150</t>
  </si>
  <si>
    <t>Freeman LLC</t>
  </si>
  <si>
    <t>INV1151</t>
  </si>
  <si>
    <t>Ortega-Hall</t>
  </si>
  <si>
    <t>INV1152</t>
  </si>
  <si>
    <t>Mathews-Mclean</t>
  </si>
  <si>
    <t>INV1153</t>
  </si>
  <si>
    <t>INV1154</t>
  </si>
  <si>
    <t>Thompson Group</t>
  </si>
  <si>
    <t>INV1155</t>
  </si>
  <si>
    <t>Dunlap, Kirby and Escobar</t>
  </si>
  <si>
    <t>INV1156</t>
  </si>
  <si>
    <t>Hurley LLC</t>
  </si>
  <si>
    <t>INV1157</t>
  </si>
  <si>
    <t>Brown Group</t>
  </si>
  <si>
    <t>INV1158</t>
  </si>
  <si>
    <t>Brooks Group</t>
  </si>
  <si>
    <t>INV1159</t>
  </si>
  <si>
    <t>Ashley-Daniels</t>
  </si>
  <si>
    <t>INV1160</t>
  </si>
  <si>
    <t>Garcia-Davis</t>
  </si>
  <si>
    <t>INV1161</t>
  </si>
  <si>
    <t>Nguyen Group</t>
  </si>
  <si>
    <t>INV1162</t>
  </si>
  <si>
    <t>Johnson LLC</t>
  </si>
  <si>
    <t>INV1163</t>
  </si>
  <si>
    <t>Lynch Inc</t>
  </si>
  <si>
    <t>INV1164</t>
  </si>
  <si>
    <t>Scott Group</t>
  </si>
  <si>
    <t>INV1165</t>
  </si>
  <si>
    <t>Koch Group</t>
  </si>
  <si>
    <t>INV1166</t>
  </si>
  <si>
    <t>Wood, Kane and Mcneil</t>
  </si>
  <si>
    <t>INV1167</t>
  </si>
  <si>
    <t>Morgan, Carpenter and Gonzales</t>
  </si>
  <si>
    <t>INV1168</t>
  </si>
  <si>
    <t>Walls, Vance and Palmer</t>
  </si>
  <si>
    <t>INV1169</t>
  </si>
  <si>
    <t>Hanna, Harris and Tate</t>
  </si>
  <si>
    <t>INV1170</t>
  </si>
  <si>
    <t>Gonzalez-Craig</t>
  </si>
  <si>
    <t>INV1171</t>
  </si>
  <si>
    <t>Reyes-Smith</t>
  </si>
  <si>
    <t>INV1172</t>
  </si>
  <si>
    <t>Collins Ltd</t>
  </si>
  <si>
    <t>INV1173</t>
  </si>
  <si>
    <t>Camacho, Johns and Collins</t>
  </si>
  <si>
    <t>INV1174</t>
  </si>
  <si>
    <t>Elliott, Brown and Romero</t>
  </si>
  <si>
    <t>INV1175</t>
  </si>
  <si>
    <t>Reilly-Mccullough</t>
  </si>
  <si>
    <t>INV1176</t>
  </si>
  <si>
    <t>Carr, Pham and Roach</t>
  </si>
  <si>
    <t>INV1177</t>
  </si>
  <si>
    <t>Martin and Sons</t>
  </si>
  <si>
    <t>INV1178</t>
  </si>
  <si>
    <t>Bennett PLC</t>
  </si>
  <si>
    <t>INV1179</t>
  </si>
  <si>
    <t>Weaver Group</t>
  </si>
  <si>
    <t>INV1180</t>
  </si>
  <si>
    <t>Oliver PLC</t>
  </si>
  <si>
    <t>INV1181</t>
  </si>
  <si>
    <t>Barber, Miller and Brady</t>
  </si>
  <si>
    <t>INV1182</t>
  </si>
  <si>
    <t>Garza-Russell</t>
  </si>
  <si>
    <t>INV1183</t>
  </si>
  <si>
    <t>Lopez Inc</t>
  </si>
  <si>
    <t>INV1184</t>
  </si>
  <si>
    <t>Gallegos-Miller</t>
  </si>
  <si>
    <t>INV1185</t>
  </si>
  <si>
    <t>Lewis, Gilbert and Lopez</t>
  </si>
  <si>
    <t>INV1186</t>
  </si>
  <si>
    <t>Mcguire Inc</t>
  </si>
  <si>
    <t>INV1187</t>
  </si>
  <si>
    <t>Moss-Snow</t>
  </si>
  <si>
    <t>INV1188</t>
  </si>
  <si>
    <t>Hays-Rush</t>
  </si>
  <si>
    <t>INV1189</t>
  </si>
  <si>
    <t>INV1190</t>
  </si>
  <si>
    <t>Collins-Hess</t>
  </si>
  <si>
    <t>INV1191</t>
  </si>
  <si>
    <t>Rasmussen-Hernandez</t>
  </si>
  <si>
    <t>INV1192</t>
  </si>
  <si>
    <t>Burton-Peterson</t>
  </si>
  <si>
    <t>INV1193</t>
  </si>
  <si>
    <t>Smith and Sons</t>
  </si>
  <si>
    <t>INV1194</t>
  </si>
  <si>
    <t>Chan Ltd</t>
  </si>
  <si>
    <t>INV1195</t>
  </si>
  <si>
    <t>Lewis-Davis</t>
  </si>
  <si>
    <t>INV1196</t>
  </si>
  <si>
    <t>Henry, Morse and Baker</t>
  </si>
  <si>
    <t>INV1197</t>
  </si>
  <si>
    <t>Fisher-Peters</t>
  </si>
  <si>
    <t>INV1198</t>
  </si>
  <si>
    <t>Bright and Sons</t>
  </si>
  <si>
    <t>INV1199</t>
  </si>
  <si>
    <t>Morris, Smith and Gonzales</t>
  </si>
  <si>
    <t>INV1200</t>
  </si>
  <si>
    <t>Wood Group</t>
  </si>
  <si>
    <t>INV1201</t>
  </si>
  <si>
    <t>Lawrence, Williamson and Henderson</t>
  </si>
  <si>
    <t>INV1202</t>
  </si>
  <si>
    <t>Cantu PLC</t>
  </si>
  <si>
    <t>INV1203</t>
  </si>
  <si>
    <t>Wells LLC</t>
  </si>
  <si>
    <t>INV1204</t>
  </si>
  <si>
    <t>Freeman-Foster</t>
  </si>
  <si>
    <t>INV1205</t>
  </si>
  <si>
    <t>Byrd, Ayala and Mccann</t>
  </si>
  <si>
    <t>INV1206</t>
  </si>
  <si>
    <t>Gray, Livingston and Johnson</t>
  </si>
  <si>
    <t>INV1207</t>
  </si>
  <si>
    <t>Casey, Rogers and Herrera</t>
  </si>
  <si>
    <t>INV1208</t>
  </si>
  <si>
    <t>Blair-Greene</t>
  </si>
  <si>
    <t>INV1209</t>
  </si>
  <si>
    <t>Ford PLC</t>
  </si>
  <si>
    <t>INV1210</t>
  </si>
  <si>
    <t>Diaz Inc</t>
  </si>
  <si>
    <t>INV1211</t>
  </si>
  <si>
    <t>Johnson-Henry</t>
  </si>
  <si>
    <t>INV1212</t>
  </si>
  <si>
    <t>Aguilar, Roach and Gonzalez</t>
  </si>
  <si>
    <t>INV1213</t>
  </si>
  <si>
    <t>Mccormick, Simmons and Nelson</t>
  </si>
  <si>
    <t>INV1214</t>
  </si>
  <si>
    <t>Valenzuela-Mack</t>
  </si>
  <si>
    <t>INV1215</t>
  </si>
  <si>
    <t>Manning, Stevens and Flores</t>
  </si>
  <si>
    <t>INV1216</t>
  </si>
  <si>
    <t>Zamora, Farrell and Harper</t>
  </si>
  <si>
    <t>INV1217</t>
  </si>
  <si>
    <t>Rodriguez, Shepherd and Holden</t>
  </si>
  <si>
    <t>INV1218</t>
  </si>
  <si>
    <t>Mitchell-Charles</t>
  </si>
  <si>
    <t>INV1219</t>
  </si>
  <si>
    <t>Barnes-Jackson</t>
  </si>
  <si>
    <t>INV1220</t>
  </si>
  <si>
    <t>Pierce, Gonzalez and Graham</t>
  </si>
  <si>
    <t>INV1221</t>
  </si>
  <si>
    <t>Tran, Johnson and Coleman</t>
  </si>
  <si>
    <t>INV1222</t>
  </si>
  <si>
    <t>Morales, Stevens and Webb</t>
  </si>
  <si>
    <t>INV1223</t>
  </si>
  <si>
    <t>Haas-Macias</t>
  </si>
  <si>
    <t>INV1224</t>
  </si>
  <si>
    <t>Obrien Group</t>
  </si>
  <si>
    <t>INV1225</t>
  </si>
  <si>
    <t>Berry, Gonzalez and Sanchez</t>
  </si>
  <si>
    <t>INV1226</t>
  </si>
  <si>
    <t>Ramirez Group</t>
  </si>
  <si>
    <t>INV1227</t>
  </si>
  <si>
    <t>Mcdonald-Stevens</t>
  </si>
  <si>
    <t>INV1228</t>
  </si>
  <si>
    <t>Ortiz-Martinez</t>
  </si>
  <si>
    <t>INV1229</t>
  </si>
  <si>
    <t>Butler-Lowe</t>
  </si>
  <si>
    <t>INV1230</t>
  </si>
  <si>
    <t>Kaiser PLC</t>
  </si>
  <si>
    <t>INV1231</t>
  </si>
  <si>
    <t>Reed-Hill</t>
  </si>
  <si>
    <t>INV1232</t>
  </si>
  <si>
    <t>Mendoza-Collier</t>
  </si>
  <si>
    <t>INV1233</t>
  </si>
  <si>
    <t>Schmidt PLC</t>
  </si>
  <si>
    <t>INV1234</t>
  </si>
  <si>
    <t>Shaw, Hays and Mullen</t>
  </si>
  <si>
    <t>INV1235</t>
  </si>
  <si>
    <t>Mcdonald-Butler</t>
  </si>
  <si>
    <t>INV1236</t>
  </si>
  <si>
    <t>Jimenez-Park</t>
  </si>
  <si>
    <t>INV1237</t>
  </si>
  <si>
    <t>Morgan, Clark and Grant</t>
  </si>
  <si>
    <t>INV1238</t>
  </si>
  <si>
    <t>Ali, Dixon and Miller</t>
  </si>
  <si>
    <t>INV1239</t>
  </si>
  <si>
    <t>Colon, Santiago and Chase</t>
  </si>
  <si>
    <t>INV1240</t>
  </si>
  <si>
    <t>Beck, Hensley and Miller</t>
  </si>
  <si>
    <t>INV1241</t>
  </si>
  <si>
    <t>Moore LLC</t>
  </si>
  <si>
    <t>INV1242</t>
  </si>
  <si>
    <t>Alvarado, Singh and Wright</t>
  </si>
  <si>
    <t>INV1243</t>
  </si>
  <si>
    <t>Alexander-Robinson</t>
  </si>
  <si>
    <t>INV1244</t>
  </si>
  <si>
    <t>Medina-Martinez</t>
  </si>
  <si>
    <t>INV1245</t>
  </si>
  <si>
    <t>Scott-Robinson</t>
  </si>
  <si>
    <t>INV1246</t>
  </si>
  <si>
    <t>Williams Inc</t>
  </si>
  <si>
    <t>INV1247</t>
  </si>
  <si>
    <t>Long-Burke</t>
  </si>
  <si>
    <t>INV1248</t>
  </si>
  <si>
    <t>Hampton, Schwartz and Mccullough</t>
  </si>
  <si>
    <t>INV1249</t>
  </si>
  <si>
    <t>Quinn-Hayes</t>
  </si>
  <si>
    <t>INV1250</t>
  </si>
  <si>
    <t>Cole-Collins</t>
  </si>
  <si>
    <t>INV1251</t>
  </si>
  <si>
    <t>Smith, Hughes and Johnson</t>
  </si>
  <si>
    <t>INV1252</t>
  </si>
  <si>
    <t>Henderson-Avila</t>
  </si>
  <si>
    <t>INV1253</t>
  </si>
  <si>
    <t>Mcdaniel, Wilcox and Bowman</t>
  </si>
  <si>
    <t>INV1254</t>
  </si>
  <si>
    <t>Anderson, Coleman and Thompson</t>
  </si>
  <si>
    <t>INV1255</t>
  </si>
  <si>
    <t>Peterson-Davenport</t>
  </si>
  <si>
    <t>INV1256</t>
  </si>
  <si>
    <t>Pollard-Wells</t>
  </si>
  <si>
    <t>INV1257</t>
  </si>
  <si>
    <t>Massey, Cortez and Dawson</t>
  </si>
  <si>
    <t>INV1258</t>
  </si>
  <si>
    <t>Leon-King</t>
  </si>
  <si>
    <t>INV1259</t>
  </si>
  <si>
    <t>Rogers-Reynolds</t>
  </si>
  <si>
    <t>INV1260</t>
  </si>
  <si>
    <t>Perry-Watts</t>
  </si>
  <si>
    <t>INV1261</t>
  </si>
  <si>
    <t>Gomez, Harris and Clark</t>
  </si>
  <si>
    <t>INV1262</t>
  </si>
  <si>
    <t>Wilson-Brown</t>
  </si>
  <si>
    <t>INV1263</t>
  </si>
  <si>
    <t>Campbell, Mills and Snyder</t>
  </si>
  <si>
    <t>INV1264</t>
  </si>
  <si>
    <t>Gill, Arnold and Nguyen</t>
  </si>
  <si>
    <t>INV1265</t>
  </si>
  <si>
    <t>Dominguez, Lambert and Brown</t>
  </si>
  <si>
    <t>INV1266</t>
  </si>
  <si>
    <t>Rogers, Cameron and Underwood</t>
  </si>
  <si>
    <t>INV1267</t>
  </si>
  <si>
    <t>Perez and Sons</t>
  </si>
  <si>
    <t>INV1268</t>
  </si>
  <si>
    <t>Bryant, White and Garcia</t>
  </si>
  <si>
    <t>INV1269</t>
  </si>
  <si>
    <t>Jones-Mendez</t>
  </si>
  <si>
    <t>INV1270</t>
  </si>
  <si>
    <t>Schmidt and Sons</t>
  </si>
  <si>
    <t>INV1271</t>
  </si>
  <si>
    <t>Buchanan, Mcdonald and Mason</t>
  </si>
  <si>
    <t>INV1272</t>
  </si>
  <si>
    <t>Guzman-Smith</t>
  </si>
  <si>
    <t>INV1273</t>
  </si>
  <si>
    <t>Allison-Beasley</t>
  </si>
  <si>
    <t>INV1274</t>
  </si>
  <si>
    <t>Pena-Reynolds</t>
  </si>
  <si>
    <t>INV1275</t>
  </si>
  <si>
    <t>Thompson, Miranda and Dean</t>
  </si>
  <si>
    <t>INV1276</t>
  </si>
  <si>
    <t>Flynn Group</t>
  </si>
  <si>
    <t>INV1277</t>
  </si>
  <si>
    <t>Howard LLC</t>
  </si>
  <si>
    <t>INV1278</t>
  </si>
  <si>
    <t>Whitaker, Shelton and Hernandez</t>
  </si>
  <si>
    <t>INV1279</t>
  </si>
  <si>
    <t>Dean, Scott and Williams</t>
  </si>
  <si>
    <t>INV1280</t>
  </si>
  <si>
    <t>Hill Inc</t>
  </si>
  <si>
    <t>INV1281</t>
  </si>
  <si>
    <t>Wilson-Nelson</t>
  </si>
  <si>
    <t>INV1282</t>
  </si>
  <si>
    <t>Morris, Espinoza and Morse</t>
  </si>
  <si>
    <t>INV1283</t>
  </si>
  <si>
    <t>Garza-Rojas</t>
  </si>
  <si>
    <t>INV1284</t>
  </si>
  <si>
    <t>Green Group</t>
  </si>
  <si>
    <t>INV1285</t>
  </si>
  <si>
    <t>Jones, Watkins and Santana</t>
  </si>
  <si>
    <t>INV1286</t>
  </si>
  <si>
    <t>Gordon PLC</t>
  </si>
  <si>
    <t>INV1287</t>
  </si>
  <si>
    <t>Gray-Hill</t>
  </si>
  <si>
    <t>INV1288</t>
  </si>
  <si>
    <t>Brown PLC</t>
  </si>
  <si>
    <t>INV1289</t>
  </si>
  <si>
    <t>Wells PLC</t>
  </si>
  <si>
    <t>INV1290</t>
  </si>
  <si>
    <t>Sanford LLC</t>
  </si>
  <si>
    <t>INV1291</t>
  </si>
  <si>
    <t>Evans, Graham and Thompson</t>
  </si>
  <si>
    <t>INV1292</t>
  </si>
  <si>
    <t>Ashley, Freeman and Barrett</t>
  </si>
  <si>
    <t>INV1293</t>
  </si>
  <si>
    <t>Macdonald PLC</t>
  </si>
  <si>
    <t>INV1294</t>
  </si>
  <si>
    <t>Hamilton, Tucker and Graham</t>
  </si>
  <si>
    <t>INV1295</t>
  </si>
  <si>
    <t>Garcia, Cisneros and Carroll</t>
  </si>
  <si>
    <t>INV1296</t>
  </si>
  <si>
    <t>Collins-Colon</t>
  </si>
  <si>
    <t>INV1297</t>
  </si>
  <si>
    <t>Flynn Ltd</t>
  </si>
  <si>
    <t>INV1298</t>
  </si>
  <si>
    <t>Perry, Collins and Chavez</t>
  </si>
  <si>
    <t>INV1299</t>
  </si>
  <si>
    <t>Charles, Boone and Marshall</t>
  </si>
  <si>
    <t>Supplier</t>
  </si>
  <si>
    <t>Unit Cost</t>
  </si>
  <si>
    <t>Total Purchase</t>
  </si>
  <si>
    <t>Total Cost</t>
  </si>
  <si>
    <t>PUR1000</t>
  </si>
  <si>
    <t>Young, Nicholson and Murray</t>
  </si>
  <si>
    <t>PUR1001</t>
  </si>
  <si>
    <t>Martinez, Hoover and Gordon</t>
  </si>
  <si>
    <t>PUR1002</t>
  </si>
  <si>
    <t>Dean and Sons</t>
  </si>
  <si>
    <t>PUR1003</t>
  </si>
  <si>
    <t>Pearson, Ray and Golden</t>
  </si>
  <si>
    <t>PUR1004</t>
  </si>
  <si>
    <t>Walsh Ltd</t>
  </si>
  <si>
    <t>PUR1005</t>
  </si>
  <si>
    <t>Williams-Jenkins</t>
  </si>
  <si>
    <t>PUR1006</t>
  </si>
  <si>
    <t>Galloway-Humphrey</t>
  </si>
  <si>
    <t>PUR1007</t>
  </si>
  <si>
    <t>Robinson and Sons</t>
  </si>
  <si>
    <t>PUR1008</t>
  </si>
  <si>
    <t>Lynch, Lawrence and Barton</t>
  </si>
  <si>
    <t>PUR1009</t>
  </si>
  <si>
    <t>Gardner, Choi and Olsen</t>
  </si>
  <si>
    <t>PUR1010</t>
  </si>
  <si>
    <t>Jackson, Berger and Hughes</t>
  </si>
  <si>
    <t>PUR1011</t>
  </si>
  <si>
    <t>May, Abbott and Williams</t>
  </si>
  <si>
    <t>PUR1012</t>
  </si>
  <si>
    <t>Lyons-Cox</t>
  </si>
  <si>
    <t>PUR1013</t>
  </si>
  <si>
    <t>Jackson Inc</t>
  </si>
  <si>
    <t>PUR1014</t>
  </si>
  <si>
    <t>Scott, Hines and Smith</t>
  </si>
  <si>
    <t>PUR1015</t>
  </si>
  <si>
    <t>Mueller-Miller</t>
  </si>
  <si>
    <t>PUR1016</t>
  </si>
  <si>
    <t>Saunders, Osborne and Wells</t>
  </si>
  <si>
    <t>PUR1017</t>
  </si>
  <si>
    <t>Brown-Avila</t>
  </si>
  <si>
    <t>PUR1018</t>
  </si>
  <si>
    <t>Jenkins Group</t>
  </si>
  <si>
    <t>PUR1019</t>
  </si>
  <si>
    <t>Reynolds, Brown and Perez</t>
  </si>
  <si>
    <t>PUR1020</t>
  </si>
  <si>
    <t>Gordon Group</t>
  </si>
  <si>
    <t>PUR1021</t>
  </si>
  <si>
    <t>Johnson Inc</t>
  </si>
  <si>
    <t>PUR1022</t>
  </si>
  <si>
    <t>Maddox-Soto</t>
  </si>
  <si>
    <t>PUR1023</t>
  </si>
  <si>
    <t>Higgins-Henderson</t>
  </si>
  <si>
    <t>PUR1024</t>
  </si>
  <si>
    <t>Boyle, Kline and Snow</t>
  </si>
  <si>
    <t>PUR1025</t>
  </si>
  <si>
    <t>Davis-Conway</t>
  </si>
  <si>
    <t>PUR1026</t>
  </si>
  <si>
    <t>Serrano-Martinez</t>
  </si>
  <si>
    <t>PUR1027</t>
  </si>
  <si>
    <t>Rangel, Henry and Johnston</t>
  </si>
  <si>
    <t>PUR1028</t>
  </si>
  <si>
    <t>Obrien and Sons</t>
  </si>
  <si>
    <t>PUR1029</t>
  </si>
  <si>
    <t>Moore, Gibbs and Parker</t>
  </si>
  <si>
    <t>PUR1030</t>
  </si>
  <si>
    <t>Clark, Keller and Alexander</t>
  </si>
  <si>
    <t>PUR1031</t>
  </si>
  <si>
    <t>Wu-Taylor</t>
  </si>
  <si>
    <t>PUR1032</t>
  </si>
  <si>
    <t>Lopez-Clark</t>
  </si>
  <si>
    <t>PUR1033</t>
  </si>
  <si>
    <t>Gilmore, Alexander and Aguilar</t>
  </si>
  <si>
    <t>PUR1034</t>
  </si>
  <si>
    <t>Woods, Jenkins and Hess</t>
  </si>
  <si>
    <t>PUR1035</t>
  </si>
  <si>
    <t>Mills-Johnson</t>
  </si>
  <si>
    <t>PUR1036</t>
  </si>
  <si>
    <t>Rojas, Taylor and Bonilla</t>
  </si>
  <si>
    <t>PUR1037</t>
  </si>
  <si>
    <t>Garcia PLC</t>
  </si>
  <si>
    <t>PUR1038</t>
  </si>
  <si>
    <t>Flores-Farrell</t>
  </si>
  <si>
    <t>PUR1039</t>
  </si>
  <si>
    <t>Kim-Cooke</t>
  </si>
  <si>
    <t>PUR1040</t>
  </si>
  <si>
    <t>Elliott and Sons</t>
  </si>
  <si>
    <t>PUR1041</t>
  </si>
  <si>
    <t>Evans, Burke and Powers</t>
  </si>
  <si>
    <t>PUR1042</t>
  </si>
  <si>
    <t>Cox-Taylor</t>
  </si>
  <si>
    <t>PUR1043</t>
  </si>
  <si>
    <t>Wiley LLC</t>
  </si>
  <si>
    <t>PUR1044</t>
  </si>
  <si>
    <t>Jackson, Nelson and Osborne</t>
  </si>
  <si>
    <t>PUR1045</t>
  </si>
  <si>
    <t>Boyd-Hunt</t>
  </si>
  <si>
    <t>PUR1046</t>
  </si>
  <si>
    <t>Barrera-Murphy</t>
  </si>
  <si>
    <t>PUR1047</t>
  </si>
  <si>
    <t>Lloyd, Rice and Smith</t>
  </si>
  <si>
    <t>PUR1048</t>
  </si>
  <si>
    <t>Scott-Liu</t>
  </si>
  <si>
    <t>PUR1049</t>
  </si>
  <si>
    <t>Robbins-Travis</t>
  </si>
  <si>
    <t>PUR1050</t>
  </si>
  <si>
    <t>Clements, Sweeney and Rose</t>
  </si>
  <si>
    <t>PUR1051</t>
  </si>
  <si>
    <t>Kennedy-Gonzalez</t>
  </si>
  <si>
    <t>PUR1052</t>
  </si>
  <si>
    <t>Valdez-Santiago</t>
  </si>
  <si>
    <t>PUR1053</t>
  </si>
  <si>
    <t>Cisneros, Reid and Jones</t>
  </si>
  <si>
    <t>PUR1054</t>
  </si>
  <si>
    <t>Green, Roberts and House</t>
  </si>
  <si>
    <t>PUR1055</t>
  </si>
  <si>
    <t>Hughes, Steele and Brown</t>
  </si>
  <si>
    <t>PUR1056</t>
  </si>
  <si>
    <t>Rodriguez, Shaw and Livingston</t>
  </si>
  <si>
    <t>PUR1057</t>
  </si>
  <si>
    <t>Griffin-Burch</t>
  </si>
  <si>
    <t>PUR1058</t>
  </si>
  <si>
    <t>Garcia, Noble and Melton</t>
  </si>
  <si>
    <t>PUR1059</t>
  </si>
  <si>
    <t>Moreno LLC</t>
  </si>
  <si>
    <t>PUR1060</t>
  </si>
  <si>
    <t>Brown-Riley</t>
  </si>
  <si>
    <t>PUR1061</t>
  </si>
  <si>
    <t>Richards, Bean and Aguilar</t>
  </si>
  <si>
    <t>PUR1062</t>
  </si>
  <si>
    <t>Shepherd, Allen and Wells</t>
  </si>
  <si>
    <t>PUR1063</t>
  </si>
  <si>
    <t>Stephens, Evans and Wilcox</t>
  </si>
  <si>
    <t>PUR1064</t>
  </si>
  <si>
    <t>Frazier-Thompson</t>
  </si>
  <si>
    <t>PUR1065</t>
  </si>
  <si>
    <t>Campbell, Walker and Maldonado</t>
  </si>
  <si>
    <t>PUR1066</t>
  </si>
  <si>
    <t>Moore Ltd</t>
  </si>
  <si>
    <t>PUR1067</t>
  </si>
  <si>
    <t>Sawyer Ltd</t>
  </si>
  <si>
    <t>PUR1068</t>
  </si>
  <si>
    <t>Little, Vargas and Howe</t>
  </si>
  <si>
    <t>PUR1069</t>
  </si>
  <si>
    <t>Washington, Taylor and Jennings</t>
  </si>
  <si>
    <t>PUR1070</t>
  </si>
  <si>
    <t>Armstrong, Hardin and Schwartz</t>
  </si>
  <si>
    <t>PUR1071</t>
  </si>
  <si>
    <t>Mccarthy-Dickerson</t>
  </si>
  <si>
    <t>PUR1072</t>
  </si>
  <si>
    <t>Padilla, James and Reynolds</t>
  </si>
  <si>
    <t>PUR1073</t>
  </si>
  <si>
    <t>Riddle and Sons</t>
  </si>
  <si>
    <t>PUR1074</t>
  </si>
  <si>
    <t>Morrison-Sullivan</t>
  </si>
  <si>
    <t>PUR1075</t>
  </si>
  <si>
    <t>Chavez-Rodriguez</t>
  </si>
  <si>
    <t>PUR1076</t>
  </si>
  <si>
    <t>West, Greene and Taylor</t>
  </si>
  <si>
    <t>PUR1077</t>
  </si>
  <si>
    <t>Salazar and Sons</t>
  </si>
  <si>
    <t>PUR1078</t>
  </si>
  <si>
    <t>Taylor-White</t>
  </si>
  <si>
    <t>PUR1079</t>
  </si>
  <si>
    <t>Weber Inc</t>
  </si>
  <si>
    <t>PUR1080</t>
  </si>
  <si>
    <t>Garcia, Davis and Reese</t>
  </si>
  <si>
    <t>PUR1081</t>
  </si>
  <si>
    <t>Palmer, Lawrence and Marshall</t>
  </si>
  <si>
    <t>PUR1082</t>
  </si>
  <si>
    <t>Russell and Sons</t>
  </si>
  <si>
    <t>PUR1083</t>
  </si>
  <si>
    <t>Jordan Group</t>
  </si>
  <si>
    <t>PUR1084</t>
  </si>
  <si>
    <t>Hughes, Allen and Duran</t>
  </si>
  <si>
    <t>PUR1085</t>
  </si>
  <si>
    <t>Turner Inc</t>
  </si>
  <si>
    <t>PUR1086</t>
  </si>
  <si>
    <t>Harding, Reese and Anderson</t>
  </si>
  <si>
    <t>PUR1087</t>
  </si>
  <si>
    <t>Phillips Ltd</t>
  </si>
  <si>
    <t>PUR1088</t>
  </si>
  <si>
    <t>Cervantes PLC</t>
  </si>
  <si>
    <t>PUR1089</t>
  </si>
  <si>
    <t>Fischer Ltd</t>
  </si>
  <si>
    <t>PUR1090</t>
  </si>
  <si>
    <t>Collier-Smith</t>
  </si>
  <si>
    <t>PUR1091</t>
  </si>
  <si>
    <t>Bush Group</t>
  </si>
  <si>
    <t>PUR1092</t>
  </si>
  <si>
    <t>Harris-Hoffman</t>
  </si>
  <si>
    <t>PUR1093</t>
  </si>
  <si>
    <t>Le-Marks</t>
  </si>
  <si>
    <t>PUR1094</t>
  </si>
  <si>
    <t>Johnson-Rodriguez</t>
  </si>
  <si>
    <t>PUR1095</t>
  </si>
  <si>
    <t>Martinez-Chavez</t>
  </si>
  <si>
    <t>PUR1096</t>
  </si>
  <si>
    <t>Parks LLC</t>
  </si>
  <si>
    <t>PUR1097</t>
  </si>
  <si>
    <t>Marshall-Wagner</t>
  </si>
  <si>
    <t>PUR1098</t>
  </si>
  <si>
    <t>Rodriguez-Stewart</t>
  </si>
  <si>
    <t>PUR1099</t>
  </si>
  <si>
    <t>Roberts-Flores</t>
  </si>
  <si>
    <t>PUR1100</t>
  </si>
  <si>
    <t>Miles-Mann</t>
  </si>
  <si>
    <t>PUR1101</t>
  </si>
  <si>
    <t>Morris-Williams</t>
  </si>
  <si>
    <t>PUR1102</t>
  </si>
  <si>
    <t>Scott PLC</t>
  </si>
  <si>
    <t>PUR1103</t>
  </si>
  <si>
    <t>Spencer, Kelley and Cole</t>
  </si>
  <si>
    <t>PUR1104</t>
  </si>
  <si>
    <t>Bradley, Cooper and Frederick</t>
  </si>
  <si>
    <t>PUR1105</t>
  </si>
  <si>
    <t>Smith LLC</t>
  </si>
  <si>
    <t>PUR1106</t>
  </si>
  <si>
    <t>Cowan-Higgins</t>
  </si>
  <si>
    <t>PUR1107</t>
  </si>
  <si>
    <t>Harvey Ltd</t>
  </si>
  <si>
    <t>PUR1108</t>
  </si>
  <si>
    <t>Phillips-Lyons</t>
  </si>
  <si>
    <t>PUR1109</t>
  </si>
  <si>
    <t>Hawkins PLC</t>
  </si>
  <si>
    <t>PUR1110</t>
  </si>
  <si>
    <t>Chase-Arnold</t>
  </si>
  <si>
    <t>PUR1111</t>
  </si>
  <si>
    <t>White-Hudson</t>
  </si>
  <si>
    <t>PUR1112</t>
  </si>
  <si>
    <t>Wise Group</t>
  </si>
  <si>
    <t>PUR1113</t>
  </si>
  <si>
    <t>Hughes Ltd</t>
  </si>
  <si>
    <t>PUR1114</t>
  </si>
  <si>
    <t>Hicks, Bates and Fields</t>
  </si>
  <si>
    <t>PUR1115</t>
  </si>
  <si>
    <t>Berger-Alvarez</t>
  </si>
  <si>
    <t>PUR1116</t>
  </si>
  <si>
    <t>Moore, Holmes and Malone</t>
  </si>
  <si>
    <t>PUR1117</t>
  </si>
  <si>
    <t>Hill-Fuentes</t>
  </si>
  <si>
    <t>PUR1118</t>
  </si>
  <si>
    <t>Owens-Hughes</t>
  </si>
  <si>
    <t>PUR1119</t>
  </si>
  <si>
    <t>Booker and Sons</t>
  </si>
  <si>
    <t>PUR1120</t>
  </si>
  <si>
    <t>Thomas, Gilbert and Mayo</t>
  </si>
  <si>
    <t>PUR1121</t>
  </si>
  <si>
    <t>Patel, Oliver and Graves</t>
  </si>
  <si>
    <t>PUR1122</t>
  </si>
  <si>
    <t>Nielsen-Garcia</t>
  </si>
  <si>
    <t>PUR1123</t>
  </si>
  <si>
    <t>Clarke LLC</t>
  </si>
  <si>
    <t>PUR1124</t>
  </si>
  <si>
    <t>Rodriguez-Fitzpatrick</t>
  </si>
  <si>
    <t>PUR1125</t>
  </si>
  <si>
    <t>Kennedy-Thompson</t>
  </si>
  <si>
    <t>PUR1126</t>
  </si>
  <si>
    <t>Hernandez, Shepherd and Thomas</t>
  </si>
  <si>
    <t>PUR1127</t>
  </si>
  <si>
    <t>Buchanan PLC</t>
  </si>
  <si>
    <t>PUR1128</t>
  </si>
  <si>
    <t>Knight, Boyd and Bailey</t>
  </si>
  <si>
    <t>PUR1129</t>
  </si>
  <si>
    <t>Boyer-Johnson</t>
  </si>
  <si>
    <t>PUR1130</t>
  </si>
  <si>
    <t>Clark-Martin</t>
  </si>
  <si>
    <t>PUR1131</t>
  </si>
  <si>
    <t>PUR1132</t>
  </si>
  <si>
    <t>Haney, Moore and Mccarty</t>
  </si>
  <si>
    <t>PUR1133</t>
  </si>
  <si>
    <t>Contreras LLC</t>
  </si>
  <si>
    <t>PUR1134</t>
  </si>
  <si>
    <t>Henderson PLC</t>
  </si>
  <si>
    <t>PUR1135</t>
  </si>
  <si>
    <t>Torres-Smith</t>
  </si>
  <si>
    <t>PUR1136</t>
  </si>
  <si>
    <t>Dunn-Johnson</t>
  </si>
  <si>
    <t>PUR1137</t>
  </si>
  <si>
    <t>Berry-Wood</t>
  </si>
  <si>
    <t>PUR1138</t>
  </si>
  <si>
    <t>Diaz-Gonzalez</t>
  </si>
  <si>
    <t>PUR1139</t>
  </si>
  <si>
    <t>Allen-Pittman</t>
  </si>
  <si>
    <t>PUR1140</t>
  </si>
  <si>
    <t>Johns, Mitchell and Schultz</t>
  </si>
  <si>
    <t>PUR1141</t>
  </si>
  <si>
    <t>Williams LLC</t>
  </si>
  <si>
    <t>PUR1142</t>
  </si>
  <si>
    <t>Glover Ltd</t>
  </si>
  <si>
    <t>PUR1143</t>
  </si>
  <si>
    <t>Davis-Flores</t>
  </si>
  <si>
    <t>PUR1144</t>
  </si>
  <si>
    <t>Brown and Sons</t>
  </si>
  <si>
    <t>PUR1145</t>
  </si>
  <si>
    <t>Ballard, Miller and Matthews</t>
  </si>
  <si>
    <t>PUR1146</t>
  </si>
  <si>
    <t>Mckinney, Carpenter and Bennett</t>
  </si>
  <si>
    <t>PUR1147</t>
  </si>
  <si>
    <t>Lopez, Benjamin and Robbins</t>
  </si>
  <si>
    <t>PUR1148</t>
  </si>
  <si>
    <t>Mueller-Howe</t>
  </si>
  <si>
    <t>PUR1149</t>
  </si>
  <si>
    <t>Harding LLC</t>
  </si>
  <si>
    <t>PUR1150</t>
  </si>
  <si>
    <t>Myers and Sons</t>
  </si>
  <si>
    <t>PUR1151</t>
  </si>
  <si>
    <t>Gardner, Gordon and Brennan</t>
  </si>
  <si>
    <t>PUR1152</t>
  </si>
  <si>
    <t>Shelton, Davis and Lara</t>
  </si>
  <si>
    <t>PUR1153</t>
  </si>
  <si>
    <t>Nichols LLC</t>
  </si>
  <si>
    <t>PUR1154</t>
  </si>
  <si>
    <t>Ray-Bell</t>
  </si>
  <si>
    <t>PUR1155</t>
  </si>
  <si>
    <t>Jordan, Gillespie and Silva</t>
  </si>
  <si>
    <t>PUR1156</t>
  </si>
  <si>
    <t>King-Brown</t>
  </si>
  <si>
    <t>PUR1157</t>
  </si>
  <si>
    <t>Sims, Miller and Henderson</t>
  </si>
  <si>
    <t>PUR1158</t>
  </si>
  <si>
    <t>Mullins, Ortiz and Serrano</t>
  </si>
  <si>
    <t>PUR1159</t>
  </si>
  <si>
    <t>Cruz Inc</t>
  </si>
  <si>
    <t>PUR1160</t>
  </si>
  <si>
    <t>Dean, Fuller and Smith</t>
  </si>
  <si>
    <t>PUR1161</t>
  </si>
  <si>
    <t>Williams, Rios and Campbell</t>
  </si>
  <si>
    <t>PUR1162</t>
  </si>
  <si>
    <t>Hess-Thompson</t>
  </si>
  <si>
    <t>PUR1163</t>
  </si>
  <si>
    <t>Smith, Howard and Hood</t>
  </si>
  <si>
    <t>PUR1164</t>
  </si>
  <si>
    <t>Ortiz, Whitney and Johnson</t>
  </si>
  <si>
    <t>PUR1165</t>
  </si>
  <si>
    <t>Ellis Group</t>
  </si>
  <si>
    <t>PUR1166</t>
  </si>
  <si>
    <t>Smith-Rodriguez</t>
  </si>
  <si>
    <t>PUR1167</t>
  </si>
  <si>
    <t>Chen LLC</t>
  </si>
  <si>
    <t>PUR1168</t>
  </si>
  <si>
    <t>Garrett-King</t>
  </si>
  <si>
    <t>PUR1169</t>
  </si>
  <si>
    <t>Camacho and Sons</t>
  </si>
  <si>
    <t>PUR1170</t>
  </si>
  <si>
    <t>Quinn-Hardy</t>
  </si>
  <si>
    <t>PUR1171</t>
  </si>
  <si>
    <t>Gonzalez and Sons</t>
  </si>
  <si>
    <t>PUR1172</t>
  </si>
  <si>
    <t>Smith-King</t>
  </si>
  <si>
    <t>PUR1173</t>
  </si>
  <si>
    <t>Browning PLC</t>
  </si>
  <si>
    <t>PUR1174</t>
  </si>
  <si>
    <t>Anderson-Martinez</t>
  </si>
  <si>
    <t>PUR1175</t>
  </si>
  <si>
    <t>Lopez Ltd</t>
  </si>
  <si>
    <t>PUR1176</t>
  </si>
  <si>
    <t>Wilson, Gonzalez and Mueller</t>
  </si>
  <si>
    <t>PUR1177</t>
  </si>
  <si>
    <t>Chen Inc</t>
  </si>
  <si>
    <t>PUR1178</t>
  </si>
  <si>
    <t>Patel, James and Pugh</t>
  </si>
  <si>
    <t>PUR1179</t>
  </si>
  <si>
    <t>Carter LLC</t>
  </si>
  <si>
    <t>PUR1180</t>
  </si>
  <si>
    <t>Wood, Wilkins and Barrera</t>
  </si>
  <si>
    <t>PUR1181</t>
  </si>
  <si>
    <t>Martin PLC</t>
  </si>
  <si>
    <t>PUR1182</t>
  </si>
  <si>
    <t>Miller-Reid</t>
  </si>
  <si>
    <t>PUR1183</t>
  </si>
  <si>
    <t>Diaz-Williams</t>
  </si>
  <si>
    <t>PUR1184</t>
  </si>
  <si>
    <t>Jones-Cohen</t>
  </si>
  <si>
    <t>PUR1185</t>
  </si>
  <si>
    <t>Snow-Brown</t>
  </si>
  <si>
    <t>PUR1186</t>
  </si>
  <si>
    <t>Austin, King and Anderson</t>
  </si>
  <si>
    <t>PUR1187</t>
  </si>
  <si>
    <t>West, Martinez and Merritt</t>
  </si>
  <si>
    <t>PUR1188</t>
  </si>
  <si>
    <t>Newman LLC</t>
  </si>
  <si>
    <t>PUR1189</t>
  </si>
  <si>
    <t>Hester, Kidd and Garcia</t>
  </si>
  <si>
    <t>PUR1190</t>
  </si>
  <si>
    <t>Stephens Inc</t>
  </si>
  <si>
    <t>PUR1191</t>
  </si>
  <si>
    <t>PUR1192</t>
  </si>
  <si>
    <t>Wilson Group</t>
  </si>
  <si>
    <t>PUR1193</t>
  </si>
  <si>
    <t>Collins, Harris and Harper</t>
  </si>
  <si>
    <t>PUR1194</t>
  </si>
  <si>
    <t>Thomas and Sons</t>
  </si>
  <si>
    <t>PUR1195</t>
  </si>
  <si>
    <t>Christian Inc</t>
  </si>
  <si>
    <t>PUR1196</t>
  </si>
  <si>
    <t>Castaneda, Smith and Hernandez</t>
  </si>
  <si>
    <t>PUR1197</t>
  </si>
  <si>
    <t>Mcintosh Group</t>
  </si>
  <si>
    <t>PUR1198</t>
  </si>
  <si>
    <t>Washington Group</t>
  </si>
  <si>
    <t>PUR1199</t>
  </si>
  <si>
    <t>Miller, Calderon and Holmes</t>
  </si>
  <si>
    <t>PUR1200</t>
  </si>
  <si>
    <t>Parker, Edwards and Miller</t>
  </si>
  <si>
    <t>PUR1201</t>
  </si>
  <si>
    <t>Barrett-Parker</t>
  </si>
  <si>
    <t>PUR1202</t>
  </si>
  <si>
    <t>Davis LLC</t>
  </si>
  <si>
    <t>PUR1203</t>
  </si>
  <si>
    <t>Patrick Inc</t>
  </si>
  <si>
    <t>PUR1204</t>
  </si>
  <si>
    <t>Jordan, Hall and Atkins</t>
  </si>
  <si>
    <t>PUR1205</t>
  </si>
  <si>
    <t>Hines PLC</t>
  </si>
  <si>
    <t>PUR1206</t>
  </si>
  <si>
    <t>Young-Johnson</t>
  </si>
  <si>
    <t>PUR1207</t>
  </si>
  <si>
    <t>Guzman, Myers and Montoya</t>
  </si>
  <si>
    <t>PUR1208</t>
  </si>
  <si>
    <t>Rodriguez, Williams and Douglas</t>
  </si>
  <si>
    <t>PUR1209</t>
  </si>
  <si>
    <t>Spencer-Walker</t>
  </si>
  <si>
    <t>PUR1210</t>
  </si>
  <si>
    <t>PUR1211</t>
  </si>
  <si>
    <t>Phillips-Mccoy</t>
  </si>
  <si>
    <t>PUR1212</t>
  </si>
  <si>
    <t>Hammond-White</t>
  </si>
  <si>
    <t>PUR1213</t>
  </si>
  <si>
    <t>Fitzgerald-Chen</t>
  </si>
  <si>
    <t>PUR1214</t>
  </si>
  <si>
    <t>Berry Ltd</t>
  </si>
  <si>
    <t>PUR1215</t>
  </si>
  <si>
    <t>Barrera, Benton and Kent</t>
  </si>
  <si>
    <t>PUR1216</t>
  </si>
  <si>
    <t>Liu Inc</t>
  </si>
  <si>
    <t>PUR1217</t>
  </si>
  <si>
    <t>Morrison and Sons</t>
  </si>
  <si>
    <t>PUR1218</t>
  </si>
  <si>
    <t>West Ltd</t>
  </si>
  <si>
    <t>PUR1219</t>
  </si>
  <si>
    <t>Contreras-Johnson</t>
  </si>
  <si>
    <t>PUR1220</t>
  </si>
  <si>
    <t>Moreno, Figueroa and Wolfe</t>
  </si>
  <si>
    <t>PUR1221</t>
  </si>
  <si>
    <t>Wagner and Sons</t>
  </si>
  <si>
    <t>PUR1222</t>
  </si>
  <si>
    <t>Walker-Goodwin</t>
  </si>
  <si>
    <t>PUR1223</t>
  </si>
  <si>
    <t>Anderson, Reyes and Manning</t>
  </si>
  <si>
    <t>PUR1224</t>
  </si>
  <si>
    <t>Aguilar-Huang</t>
  </si>
  <si>
    <t>PUR1225</t>
  </si>
  <si>
    <t>Robbins, Rodriguez and James</t>
  </si>
  <si>
    <t>PUR1226</t>
  </si>
  <si>
    <t>Cole, Santos and Davis</t>
  </si>
  <si>
    <t>PUR1227</t>
  </si>
  <si>
    <t>Ruiz Inc</t>
  </si>
  <si>
    <t>PUR1228</t>
  </si>
  <si>
    <t>Butler, Beasley and Bell</t>
  </si>
  <si>
    <t>PUR1229</t>
  </si>
  <si>
    <t>Gomez LLC</t>
  </si>
  <si>
    <t>PUR1230</t>
  </si>
  <si>
    <t>Medina, Garcia and Romero</t>
  </si>
  <si>
    <t>PUR1231</t>
  </si>
  <si>
    <t>Nguyen-Andrews</t>
  </si>
  <si>
    <t>PUR1232</t>
  </si>
  <si>
    <t>Johnson-Ruiz</t>
  </si>
  <si>
    <t>PUR1233</t>
  </si>
  <si>
    <t>Colon, Alvarado and Rodriguez</t>
  </si>
  <si>
    <t>PUR1234</t>
  </si>
  <si>
    <t>Matthews, Wilson and Kirk</t>
  </si>
  <si>
    <t>PUR1235</t>
  </si>
  <si>
    <t>Smith, Woods and Gonzales</t>
  </si>
  <si>
    <t>PUR1236</t>
  </si>
  <si>
    <t>Rose-Andrews</t>
  </si>
  <si>
    <t>PUR1237</t>
  </si>
  <si>
    <t>Smith-Pennington</t>
  </si>
  <si>
    <t>PUR1238</t>
  </si>
  <si>
    <t>Hunt PLC</t>
  </si>
  <si>
    <t>PUR1239</t>
  </si>
  <si>
    <t>Curry PLC</t>
  </si>
  <si>
    <t>PUR1240</t>
  </si>
  <si>
    <t>Hill-Lowery</t>
  </si>
  <si>
    <t>PUR1241</t>
  </si>
  <si>
    <t>Burns-Williams</t>
  </si>
  <si>
    <t>PUR1242</t>
  </si>
  <si>
    <t>Perry-Brown</t>
  </si>
  <si>
    <t>PUR1243</t>
  </si>
  <si>
    <t>Myers Ltd</t>
  </si>
  <si>
    <t>PUR1244</t>
  </si>
  <si>
    <t>Jones-Walker</t>
  </si>
  <si>
    <t>PUR1245</t>
  </si>
  <si>
    <t>Griffin PLC</t>
  </si>
  <si>
    <t>PUR1246</t>
  </si>
  <si>
    <t>Choi, Hall and Williams</t>
  </si>
  <si>
    <t>PUR1247</t>
  </si>
  <si>
    <t>Freeman, Jackson and Cline</t>
  </si>
  <si>
    <t>PUR1248</t>
  </si>
  <si>
    <t>Ayala-Koch</t>
  </si>
  <si>
    <t>PUR1249</t>
  </si>
  <si>
    <t>Ross Group</t>
  </si>
  <si>
    <t>PUR1250</t>
  </si>
  <si>
    <t>Fowler LLC</t>
  </si>
  <si>
    <t>PUR1251</t>
  </si>
  <si>
    <t>Butler, Day and Mills</t>
  </si>
  <si>
    <t>PUR1252</t>
  </si>
  <si>
    <t>Galloway Ltd</t>
  </si>
  <si>
    <t>PUR1253</t>
  </si>
  <si>
    <t>Powell-Harper</t>
  </si>
  <si>
    <t>PUR1254</t>
  </si>
  <si>
    <t>Kaiser, Rodriguez and Brown</t>
  </si>
  <si>
    <t>PUR1255</t>
  </si>
  <si>
    <t>Ramirez-Soto</t>
  </si>
  <si>
    <t>PUR1256</t>
  </si>
  <si>
    <t>Gonzalez, Foster and Ibarra</t>
  </si>
  <si>
    <t>PUR1257</t>
  </si>
  <si>
    <t>Knox, Davis and Smith</t>
  </si>
  <si>
    <t>PUR1258</t>
  </si>
  <si>
    <t>Williams-Dawson</t>
  </si>
  <si>
    <t>PUR1259</t>
  </si>
  <si>
    <t>Dalton, Hill and Drake</t>
  </si>
  <si>
    <t>PUR1260</t>
  </si>
  <si>
    <t>Lewis-Wiley</t>
  </si>
  <si>
    <t>PUR1261</t>
  </si>
  <si>
    <t>PUR1262</t>
  </si>
  <si>
    <t>Collins Group</t>
  </si>
  <si>
    <t>PUR1263</t>
  </si>
  <si>
    <t>Sanders Group</t>
  </si>
  <si>
    <t>PUR1264</t>
  </si>
  <si>
    <t>Welch, Campbell and Byrd</t>
  </si>
  <si>
    <t>PUR1265</t>
  </si>
  <si>
    <t>Murphy, Brown and Anderson</t>
  </si>
  <si>
    <t>PUR1266</t>
  </si>
  <si>
    <t>Miller-Castillo</t>
  </si>
  <si>
    <t>PUR1267</t>
  </si>
  <si>
    <t>Diaz-Johnson</t>
  </si>
  <si>
    <t>PUR1268</t>
  </si>
  <si>
    <t>Edwards-Wilkerson</t>
  </si>
  <si>
    <t>PUR1269</t>
  </si>
  <si>
    <t>Dorsey-Elliott</t>
  </si>
  <si>
    <t>PUR1270</t>
  </si>
  <si>
    <t>Clark Group</t>
  </si>
  <si>
    <t>PUR1271</t>
  </si>
  <si>
    <t>Thomas, Nguyen and Rodriguez</t>
  </si>
  <si>
    <t>PUR1272</t>
  </si>
  <si>
    <t>Hart-Sanders</t>
  </si>
  <si>
    <t>PUR1273</t>
  </si>
  <si>
    <t>Fuentes-Carrillo</t>
  </si>
  <si>
    <t>PUR1274</t>
  </si>
  <si>
    <t>Hall Inc</t>
  </si>
  <si>
    <t>PUR1275</t>
  </si>
  <si>
    <t>Brown, Wells and Moore</t>
  </si>
  <si>
    <t>PUR1276</t>
  </si>
  <si>
    <t>Schroeder-Collins</t>
  </si>
  <si>
    <t>PUR1277</t>
  </si>
  <si>
    <t>Taylor and Sons</t>
  </si>
  <si>
    <t>PUR1278</t>
  </si>
  <si>
    <t>Mccoy Inc</t>
  </si>
  <si>
    <t>PUR1279</t>
  </si>
  <si>
    <t>PUR1280</t>
  </si>
  <si>
    <t>King, White and Hamilton</t>
  </si>
  <si>
    <t>PUR1281</t>
  </si>
  <si>
    <t>Rodriguez LLC</t>
  </si>
  <si>
    <t>PUR1282</t>
  </si>
  <si>
    <t>Benson Ltd</t>
  </si>
  <si>
    <t>PUR1283</t>
  </si>
  <si>
    <t>Williams Ltd</t>
  </si>
  <si>
    <t>PUR1284</t>
  </si>
  <si>
    <t>Nash-Wilkins</t>
  </si>
  <si>
    <t>PUR1285</t>
  </si>
  <si>
    <t>Simpson-Roach</t>
  </si>
  <si>
    <t>PUR1286</t>
  </si>
  <si>
    <t>Ross-Anderson</t>
  </si>
  <si>
    <t>PUR1287</t>
  </si>
  <si>
    <t>Hart, Mccoy and Richmond</t>
  </si>
  <si>
    <t>PUR1288</t>
  </si>
  <si>
    <t>Perry Inc</t>
  </si>
  <si>
    <t>PUR1289</t>
  </si>
  <si>
    <t>Boyd LLC</t>
  </si>
  <si>
    <t>PUR1290</t>
  </si>
  <si>
    <t>Lewis-Evans</t>
  </si>
  <si>
    <t>PUR1291</t>
  </si>
  <si>
    <t>Scott-Simon</t>
  </si>
  <si>
    <t>PUR1292</t>
  </si>
  <si>
    <t>Wong, Johnson and James</t>
  </si>
  <si>
    <t>PUR1293</t>
  </si>
  <si>
    <t>Peterson, Wall and Davenport</t>
  </si>
  <si>
    <t>PUR1294</t>
  </si>
  <si>
    <t>Lee-Anderson</t>
  </si>
  <si>
    <t>PUR1295</t>
  </si>
  <si>
    <t>Jacobs PLC</t>
  </si>
  <si>
    <t>PUR1296</t>
  </si>
  <si>
    <t>Harris, Bean and English</t>
  </si>
  <si>
    <t>PUR1297</t>
  </si>
  <si>
    <t>Bailey-Fox</t>
  </si>
  <si>
    <t>PUR1298</t>
  </si>
  <si>
    <t>Schultz-Jennings</t>
  </si>
  <si>
    <t>PUR1299</t>
  </si>
  <si>
    <t>Bush Inc</t>
  </si>
  <si>
    <t>Total Sales(Net)</t>
  </si>
  <si>
    <t>Total VAT Collected</t>
  </si>
  <si>
    <t>Total Sales (Gross)</t>
  </si>
  <si>
    <t>Total Purchases (Net)</t>
  </si>
  <si>
    <t>Total VAT Paid</t>
  </si>
  <si>
    <t>Total Purchase Cost</t>
  </si>
  <si>
    <t>VAT Payable</t>
  </si>
  <si>
    <t>Vat Status</t>
  </si>
  <si>
    <t>Monthly Sales</t>
  </si>
  <si>
    <t>Monthly Purchases</t>
  </si>
  <si>
    <t>Total Net Sales</t>
  </si>
  <si>
    <t>VAT Collected</t>
  </si>
  <si>
    <t>Total Net Purchases</t>
  </si>
  <si>
    <t>VAT Paid</t>
  </si>
  <si>
    <t>Apr-2024</t>
  </si>
  <si>
    <t>Aug-2024</t>
  </si>
  <si>
    <t>Dec-2024</t>
  </si>
  <si>
    <t>Feb-2024</t>
  </si>
  <si>
    <t>Jan-2024</t>
  </si>
  <si>
    <t>Jul-2024</t>
  </si>
  <si>
    <t>Jun-2024</t>
  </si>
  <si>
    <t>Mar-2024</t>
  </si>
  <si>
    <t>May-2024</t>
  </si>
  <si>
    <t>Nov-2024</t>
  </si>
  <si>
    <t>Oct-2024</t>
  </si>
  <si>
    <t>Sep-2024</t>
  </si>
  <si>
    <t>Grand Total</t>
  </si>
  <si>
    <t>Net Sales</t>
  </si>
  <si>
    <t>Net Purchases</t>
  </si>
  <si>
    <t xml:space="preserve">VAT Payable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</si>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</sst>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  <xf numFmtId="0" fontId="1" fillId="5" borderId="2" xfId="0" applyFont="1" applyFill="1" applyBorder="1"/>
    <xf numFmtId="0" fontId="3" fillId="4" borderId="2" xfId="0" applyFont="1" applyFill="1" applyBorder="1"/>
    <xf numFmtId="0" fontId="0" fillId="0" borderId="0" xfId="0" applyAlignment="1">
      <alignment wrapText="1"/>
    </xf>
    <xf numFmtId="0" fontId="0" fillId="3" borderId="2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“Monthly VAT Summary: Collected vs Paid”</a:t>
            </a:r>
          </a:p>
        </c:rich>
      </c:tx>
      <c:overlay val="0"/>
      <c:spPr>
        <a:solidFill>
          <a:srgbClr val="F79646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'VAT Report'!$B$18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'VAT Report'!$A$19:$A$31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May-2024</c:v>
                </c:pt>
                <c:pt idx="9">
                  <c:v>Nov-2024</c:v>
                </c:pt>
                <c:pt idx="10">
                  <c:v>Oct-2024</c:v>
                </c:pt>
                <c:pt idx="11">
                  <c:v>Sep-2024</c:v>
                </c:pt>
                <c:pt idx="12">
                  <c:v>Grand Total</c:v>
                </c:pt>
              </c:strCache>
            </c:strRef>
          </c:cat>
          <c:val>
            <c:numRef>
              <c:f>'VAT Report'!$B$19:$B$31</c:f>
              <c:numCache>
                <c:formatCode>General</c:formatCode>
                <c:ptCount val="13"/>
                <c:pt idx="0">
                  <c:v>51750</c:v>
                </c:pt>
                <c:pt idx="1">
                  <c:v>27600</c:v>
                </c:pt>
                <c:pt idx="2">
                  <c:v>50200</c:v>
                </c:pt>
                <c:pt idx="3">
                  <c:v>41100</c:v>
                </c:pt>
                <c:pt idx="4">
                  <c:v>49300</c:v>
                </c:pt>
                <c:pt idx="5">
                  <c:v>42200</c:v>
                </c:pt>
                <c:pt idx="6">
                  <c:v>68900</c:v>
                </c:pt>
                <c:pt idx="7">
                  <c:v>53900</c:v>
                </c:pt>
                <c:pt idx="8">
                  <c:v>62850</c:v>
                </c:pt>
                <c:pt idx="9">
                  <c:v>55800</c:v>
                </c:pt>
                <c:pt idx="10">
                  <c:v>63000</c:v>
                </c:pt>
                <c:pt idx="11">
                  <c:v>67500</c:v>
                </c:pt>
                <c:pt idx="12">
                  <c:v>634100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A7C-472D-A8F3-A0B7542511AD}"/>
            </c:ext>
          </c:extLst>
        </c:ser>
        <c:ser>
          <c:idx val="1"/>
          <c:order val="1"/>
          <c:tx>
            <c:strRef>
              <c:f>'VAT Report'!$C$18</c:f>
              <c:strCache>
                <c:ptCount val="1"/>
                <c:pt idx="0">
                  <c:v>VAT Collected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'VAT Report'!$A$19:$A$31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May-2024</c:v>
                </c:pt>
                <c:pt idx="9">
                  <c:v>Nov-2024</c:v>
                </c:pt>
                <c:pt idx="10">
                  <c:v>Oct-2024</c:v>
                </c:pt>
                <c:pt idx="11">
                  <c:v>Sep-2024</c:v>
                </c:pt>
                <c:pt idx="12">
                  <c:v>Grand Total</c:v>
                </c:pt>
              </c:strCache>
            </c:strRef>
          </c:cat>
          <c:val>
            <c:numRef>
              <c:f>'VAT Report'!$C$19:$C$31</c:f>
              <c:numCache>
                <c:formatCode>General</c:formatCode>
                <c:ptCount val="13"/>
                <c:pt idx="0">
                  <c:v>10782</c:v>
                </c:pt>
                <c:pt idx="1">
                  <c:v>5467</c:v>
                </c:pt>
                <c:pt idx="2">
                  <c:v>10402.5</c:v>
                </c:pt>
                <c:pt idx="3">
                  <c:v>8431.5</c:v>
                </c:pt>
                <c:pt idx="4">
                  <c:v>10231</c:v>
                </c:pt>
                <c:pt idx="5">
                  <c:v>8550</c:v>
                </c:pt>
                <c:pt idx="6">
                  <c:v>13903.5</c:v>
                </c:pt>
                <c:pt idx="7">
                  <c:v>10848</c:v>
                </c:pt>
                <c:pt idx="8">
                  <c:v>13090</c:v>
                </c:pt>
                <c:pt idx="9">
                  <c:v>11511.5</c:v>
                </c:pt>
                <c:pt idx="10">
                  <c:v>13035</c:v>
                </c:pt>
                <c:pt idx="11">
                  <c:v>13832.5</c:v>
                </c:pt>
                <c:pt idx="12">
                  <c:v>130084.5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A7C-472D-A8F3-A0B7542511AD}"/>
            </c:ext>
          </c:extLst>
        </c:ser>
        <c:ser>
          <c:idx val="2"/>
          <c:order val="2"/>
          <c:tx>
            <c:strRef>
              <c:f>'VAT Report'!$D$18</c:f>
              <c:strCache>
                <c:ptCount val="1"/>
                <c:pt idx="0">
                  <c:v>Net Purchases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'VAT Report'!$A$19:$A$31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May-2024</c:v>
                </c:pt>
                <c:pt idx="9">
                  <c:v>Nov-2024</c:v>
                </c:pt>
                <c:pt idx="10">
                  <c:v>Oct-2024</c:v>
                </c:pt>
                <c:pt idx="11">
                  <c:v>Sep-2024</c:v>
                </c:pt>
                <c:pt idx="12">
                  <c:v>Grand Total</c:v>
                </c:pt>
              </c:strCache>
            </c:strRef>
          </c:cat>
          <c:val>
            <c:numRef>
              <c:f>'VAT Report'!$D$19:$D$31</c:f>
              <c:numCache>
                <c:formatCode>General</c:formatCode>
                <c:ptCount val="13"/>
                <c:pt idx="0">
                  <c:v>75050</c:v>
                </c:pt>
                <c:pt idx="1">
                  <c:v>127900</c:v>
                </c:pt>
                <c:pt idx="2">
                  <c:v>113950</c:v>
                </c:pt>
                <c:pt idx="3">
                  <c:v>107450</c:v>
                </c:pt>
                <c:pt idx="4">
                  <c:v>147850</c:v>
                </c:pt>
                <c:pt idx="5">
                  <c:v>137150</c:v>
                </c:pt>
                <c:pt idx="6">
                  <c:v>139200</c:v>
                </c:pt>
                <c:pt idx="7">
                  <c:v>138650</c:v>
                </c:pt>
                <c:pt idx="8">
                  <c:v>186550</c:v>
                </c:pt>
                <c:pt idx="9">
                  <c:v>142150</c:v>
                </c:pt>
                <c:pt idx="10">
                  <c:v>105900</c:v>
                </c:pt>
                <c:pt idx="11">
                  <c:v>155100</c:v>
                </c:pt>
                <c:pt idx="12">
                  <c:v>1576900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A7C-472D-A8F3-A0B7542511AD}"/>
            </c:ext>
          </c:extLst>
        </c:ser>
        <c:ser>
          <c:idx val="3"/>
          <c:order val="3"/>
          <c:tx>
            <c:strRef>
              <c:f>'VAT Report'!$E$18</c:f>
              <c:strCache>
                <c:ptCount val="1"/>
                <c:pt idx="0">
                  <c:v>VAT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'VAT Report'!$A$19:$A$31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May-2024</c:v>
                </c:pt>
                <c:pt idx="9">
                  <c:v>Nov-2024</c:v>
                </c:pt>
                <c:pt idx="10">
                  <c:v>Oct-2024</c:v>
                </c:pt>
                <c:pt idx="11">
                  <c:v>Sep-2024</c:v>
                </c:pt>
                <c:pt idx="12">
                  <c:v>Grand Total</c:v>
                </c:pt>
              </c:strCache>
            </c:strRef>
          </c:cat>
          <c:val>
            <c:numRef>
              <c:f>'VAT Report'!$E$19:$E$31</c:f>
              <c:numCache>
                <c:formatCode>General</c:formatCode>
                <c:ptCount val="13"/>
                <c:pt idx="0">
                  <c:v>15406.5</c:v>
                </c:pt>
                <c:pt idx="1">
                  <c:v>26228</c:v>
                </c:pt>
                <c:pt idx="2">
                  <c:v>23784.5</c:v>
                </c:pt>
                <c:pt idx="3">
                  <c:v>22200.5</c:v>
                </c:pt>
                <c:pt idx="4">
                  <c:v>30717</c:v>
                </c:pt>
                <c:pt idx="5">
                  <c:v>28439.5</c:v>
                </c:pt>
                <c:pt idx="6">
                  <c:v>28953.5</c:v>
                </c:pt>
                <c:pt idx="7">
                  <c:v>28762.5</c:v>
                </c:pt>
                <c:pt idx="8">
                  <c:v>38556.5</c:v>
                </c:pt>
                <c:pt idx="9">
                  <c:v>29009.5</c:v>
                </c:pt>
                <c:pt idx="10">
                  <c:v>21425</c:v>
                </c:pt>
                <c:pt idx="11">
                  <c:v>31929</c:v>
                </c:pt>
                <c:pt idx="12">
                  <c:v>325412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A7C-472D-A8F3-A0B7542511AD}"/>
            </c:ext>
          </c:extLst>
        </c:ser>
        <c:ser>
          <c:idx val="4"/>
          <c:order val="4"/>
          <c:tx>
            <c:strRef>
              <c:f>'VAT Report'!$F$18</c:f>
              <c:strCache>
                <c:ptCount val="1"/>
                <c:pt idx="0">
                  <c:v>VAT Payable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'VAT Report'!$A$19:$A$31</c:f>
              <c:strCache>
                <c:ptCount val="13"/>
                <c:pt idx="0">
                  <c:v>Apr-2024</c:v>
                </c:pt>
                <c:pt idx="1">
                  <c:v>Aug-2024</c:v>
                </c:pt>
                <c:pt idx="2">
                  <c:v>Dec-2024</c:v>
                </c:pt>
                <c:pt idx="3">
                  <c:v>Feb-2024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Mar-2024</c:v>
                </c:pt>
                <c:pt idx="8">
                  <c:v>May-2024</c:v>
                </c:pt>
                <c:pt idx="9">
                  <c:v>Nov-2024</c:v>
                </c:pt>
                <c:pt idx="10">
                  <c:v>Oct-2024</c:v>
                </c:pt>
                <c:pt idx="11">
                  <c:v>Sep-2024</c:v>
                </c:pt>
                <c:pt idx="12">
                  <c:v>Grand Total</c:v>
                </c:pt>
              </c:strCache>
            </c:strRef>
          </c:cat>
          <c:val>
            <c:numRef>
              <c:f>'VAT Report'!$F$19:$F$31</c:f>
              <c:numCache>
                <c:formatCode>General</c:formatCode>
                <c:ptCount val="13"/>
                <c:pt idx="0">
                  <c:v>-4624.5</c:v>
                </c:pt>
                <c:pt idx="1">
                  <c:v>-20761</c:v>
                </c:pt>
                <c:pt idx="2">
                  <c:v>-13382</c:v>
                </c:pt>
                <c:pt idx="3">
                  <c:v>-13769</c:v>
                </c:pt>
                <c:pt idx="4">
                  <c:v>-20486</c:v>
                </c:pt>
                <c:pt idx="5">
                  <c:v>-19889.5</c:v>
                </c:pt>
                <c:pt idx="6">
                  <c:v>-15050</c:v>
                </c:pt>
                <c:pt idx="7">
                  <c:v>-17914.5</c:v>
                </c:pt>
                <c:pt idx="8">
                  <c:v>-25466.5</c:v>
                </c:pt>
                <c:pt idx="9">
                  <c:v>-17498</c:v>
                </c:pt>
                <c:pt idx="10">
                  <c:v>-8390</c:v>
                </c:pt>
                <c:pt idx="11">
                  <c:v>-18096.5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A7C-472D-A8F3-A0B75425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951047"/>
        <c:axId val="1260955655"/>
      </c:barChart>
      <c:catAx>
        <c:axId val="1260951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"Month (2024)"</a:t>
                </a:r>
              </a:p>
            </c:rich>
          </c:tx>
          <c:overlay val="0"/>
          <c:spPr>
            <a:solidFill>
              <a:srgbClr val="F79646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55655"/>
        <c:crosses val="autoZero"/>
        <c:auto val="1"/>
        <c:lblAlgn val="ctr"/>
        <c:lblOffset val="100"/>
        <c:noMultiLvlLbl val="0"/>
      </c:catAx>
      <c:valAx>
        <c:axId val="126095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"VAT Amount (INR)"</a:t>
                </a:r>
              </a:p>
            </c:rich>
          </c:tx>
          <c:overlay val="0"/>
          <c:spPr>
            <a:solidFill>
              <a:srgbClr val="F79646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51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32</xdr:row>
      <xdr:rowOff>19050</xdr:rowOff>
    </xdr:from>
    <xdr:to>
      <xdr:col>10</xdr:col>
      <xdr:colOff>0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5AC5-8018-7EE7-1966-ECE293FE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848725810189" createdVersion="8" refreshedVersion="8" minRefreshableVersion="3" recordCount="301" xr:uid="{FEB76E3A-CC6E-47AE-94B6-6459506A5841}">
  <cacheSource type="worksheet">
    <worksheetSource ref="A1:L1048576" sheet="Sales"/>
  </cacheSource>
  <cacheFields count="12">
    <cacheField name="Invoice No" numFmtId="0">
      <sharedItems containsBlank="1"/>
    </cacheField>
    <cacheField name="Date" numFmtId="0">
      <sharedItems containsNonDate="0" containsDate="1" containsString="0" containsBlank="1" minDate="2024-01-01T00:00:00" maxDate="2024-12-29T00:00:00"/>
    </cacheField>
    <cacheField name="Month" numFmtId="0">
      <sharedItems containsBlank="1" count="13">
        <s v="Jul-2024"/>
        <s v="Feb-2024"/>
        <s v="May-2024"/>
        <s v="Oct-2024"/>
        <s v="Sep-2024"/>
        <s v="Jun-2024"/>
        <s v="Mar-2024"/>
        <s v="Nov-2024"/>
        <s v="Dec-2024"/>
        <s v="Jan-2024"/>
        <s v="Aug-2024"/>
        <s v="Apr-2024"/>
        <m/>
      </sharedItems>
    </cacheField>
    <cacheField name="Customer" numFmtId="0">
      <sharedItems containsBlank="1"/>
    </cacheField>
    <cacheField name="Country" numFmtId="0">
      <sharedItems containsBlank="1"/>
    </cacheField>
    <cacheField name="Item" numFmtId="0">
      <sharedItems containsBlank="1"/>
    </cacheField>
    <cacheField name="Qty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containsInteger="1" minValue="100" maxValue="300"/>
    </cacheField>
    <cacheField name="VAT Rate" numFmtId="0">
      <sharedItems containsString="0" containsBlank="1" containsNumber="1" minValue="0.19" maxValue="0.22"/>
    </cacheField>
    <cacheField name="Total Sales" numFmtId="0">
      <sharedItems containsString="0" containsBlank="1" containsNumber="1" containsInteger="1" minValue="150" maxValue="6000"/>
    </cacheField>
    <cacheField name="Total VAT" numFmtId="0">
      <sharedItems containsString="0" containsBlank="1" containsNumber="1" minValue="30" maxValue="1320"/>
    </cacheField>
    <cacheField name="Total Amount" numFmtId="0">
      <sharedItems containsString="0" containsBlank="1" containsNumber="1" minValue="180" maxValue="7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853160069448" createdVersion="8" refreshedVersion="8" minRefreshableVersion="3" recordCount="301" xr:uid="{D68FF6F5-CA96-44CD-A4FB-B841024F594C}">
  <cacheSource type="worksheet">
    <worksheetSource ref="A1:L1048576" sheet="Purchases"/>
  </cacheSource>
  <cacheFields count="12">
    <cacheField name="Invoice No" numFmtId="0">
      <sharedItems containsBlank="1"/>
    </cacheField>
    <cacheField name="Date" numFmtId="0">
      <sharedItems containsNonDate="0" containsDate="1" containsString="0" containsBlank="1" minDate="2024-01-01T00:00:00" maxDate="2024-12-30T00:00:00"/>
    </cacheField>
    <cacheField name="Month" numFmtId="0">
      <sharedItems containsBlank="1" count="13">
        <s v="Jan-2024"/>
        <s v="Jul-2024"/>
        <s v="Sep-2024"/>
        <s v="Mar-2024"/>
        <s v="Jun-2024"/>
        <s v="Feb-2024"/>
        <s v="Dec-2024"/>
        <s v="May-2024"/>
        <s v="Aug-2024"/>
        <s v="Nov-2024"/>
        <s v="Apr-2024"/>
        <s v="Oct-2024"/>
        <m/>
      </sharedItems>
    </cacheField>
    <cacheField name="Supplier" numFmtId="0">
      <sharedItems containsBlank="1"/>
    </cacheField>
    <cacheField name="Country" numFmtId="0">
      <sharedItems containsBlank="1"/>
    </cacheField>
    <cacheField name="Item" numFmtId="0">
      <sharedItems containsBlank="1"/>
    </cacheField>
    <cacheField name="Qty" numFmtId="0">
      <sharedItems containsString="0" containsBlank="1" containsNumber="1" containsInteger="1" minValue="5" maxValue="50"/>
    </cacheField>
    <cacheField name="Unit Cost" numFmtId="0">
      <sharedItems containsString="0" containsBlank="1" containsNumber="1" containsInteger="1" minValue="100" maxValue="300"/>
    </cacheField>
    <cacheField name="VAT Rate" numFmtId="0">
      <sharedItems containsString="0" containsBlank="1" containsNumber="1" minValue="0.19" maxValue="0.22"/>
    </cacheField>
    <cacheField name="Total Purchase" numFmtId="0">
      <sharedItems containsString="0" containsBlank="1" containsNumber="1" containsInteger="1" minValue="600" maxValue="14700"/>
    </cacheField>
    <cacheField name="Total VAT" numFmtId="0">
      <sharedItems containsString="0" containsBlank="1" containsNumber="1" minValue="126" maxValue="3087"/>
    </cacheField>
    <cacheField name="Total Cost" numFmtId="0">
      <sharedItems containsString="0" containsBlank="1" containsNumber="1" minValue="726" maxValue="17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INV1000"/>
    <d v="2024-07-25T00:00:00"/>
    <x v="0"/>
    <s v="Miller-Ramirez"/>
    <s v="Spain"/>
    <s v="Service A"/>
    <n v="1"/>
    <n v="300"/>
    <n v="0.21"/>
    <n v="300"/>
    <n v="63"/>
    <n v="363"/>
  </r>
  <r>
    <s v="INV1001"/>
    <d v="2024-07-08T00:00:00"/>
    <x v="0"/>
    <s v="Foster-Lee"/>
    <s v="Spain"/>
    <s v="Product B"/>
    <n v="9"/>
    <n v="150"/>
    <n v="0.21"/>
    <n v="1350"/>
    <n v="283.5"/>
    <n v="1633.5"/>
  </r>
  <r>
    <s v="INV1002"/>
    <d v="2024-02-18T00:00:00"/>
    <x v="1"/>
    <s v="Walker PLC"/>
    <s v="France"/>
    <s v="Service A"/>
    <n v="5"/>
    <n v="300"/>
    <n v="0.2"/>
    <n v="1500"/>
    <n v="300"/>
    <n v="1800"/>
  </r>
  <r>
    <s v="INV1003"/>
    <d v="2024-05-02T00:00:00"/>
    <x v="2"/>
    <s v="Mitchell, Ortega and Wilkins"/>
    <s v="UK"/>
    <s v="Service A"/>
    <n v="5"/>
    <n v="300"/>
    <n v="0.2"/>
    <n v="1500"/>
    <n v="300"/>
    <n v="1800"/>
  </r>
  <r>
    <s v="INV1004"/>
    <d v="2024-10-12T00:00:00"/>
    <x v="3"/>
    <s v="Grant-Johnson"/>
    <s v="France"/>
    <s v="Service A"/>
    <n v="14"/>
    <n v="300"/>
    <n v="0.2"/>
    <n v="4200"/>
    <n v="840"/>
    <n v="5040"/>
  </r>
  <r>
    <s v="INV1005"/>
    <d v="2024-09-08T00:00:00"/>
    <x v="4"/>
    <s v="Estrada, Collins and Martinez"/>
    <s v="Germany"/>
    <s v="Service B"/>
    <n v="5"/>
    <n v="250"/>
    <n v="0.19"/>
    <n v="1250"/>
    <n v="237.5"/>
    <n v="1487.5"/>
  </r>
  <r>
    <s v="INV1006"/>
    <d v="2024-05-23T00:00:00"/>
    <x v="2"/>
    <s v="Marshall-Scott"/>
    <s v="France"/>
    <s v="Product A"/>
    <n v="4"/>
    <n v="100"/>
    <n v="0.2"/>
    <n v="400"/>
    <n v="80"/>
    <n v="480"/>
  </r>
  <r>
    <s v="INV1007"/>
    <d v="2024-06-06T00:00:00"/>
    <x v="5"/>
    <s v="Davis Ltd"/>
    <s v="France"/>
    <s v="Service B"/>
    <n v="20"/>
    <n v="250"/>
    <n v="0.2"/>
    <n v="5000"/>
    <n v="1000"/>
    <n v="6000"/>
  </r>
  <r>
    <s v="INV1008"/>
    <d v="2024-05-30T00:00:00"/>
    <x v="2"/>
    <s v="Adams-Marks"/>
    <s v="Germany"/>
    <s v="Product A"/>
    <n v="17"/>
    <n v="100"/>
    <n v="0.19"/>
    <n v="1700"/>
    <n v="323"/>
    <n v="2023"/>
  </r>
  <r>
    <s v="INV1009"/>
    <d v="2024-05-23T00:00:00"/>
    <x v="2"/>
    <s v="Collier, Flowers and Martinez"/>
    <s v="Italy"/>
    <s v="Service B"/>
    <n v="17"/>
    <n v="250"/>
    <n v="0.22"/>
    <n v="4250"/>
    <n v="935"/>
    <n v="5185"/>
  </r>
  <r>
    <s v="INV1010"/>
    <d v="2024-06-14T00:00:00"/>
    <x v="5"/>
    <s v="Rogers, Elliott and Byrd"/>
    <s v="Spain"/>
    <s v="Service B"/>
    <n v="8"/>
    <n v="250"/>
    <n v="0.21"/>
    <n v="2000"/>
    <n v="420"/>
    <n v="2420"/>
  </r>
  <r>
    <s v="INV1011"/>
    <d v="2024-02-29T00:00:00"/>
    <x v="1"/>
    <s v="Roberson, Davis and Smith"/>
    <s v="France"/>
    <s v="Product C"/>
    <n v="4"/>
    <n v="200"/>
    <n v="0.2"/>
    <n v="800"/>
    <n v="160"/>
    <n v="960"/>
  </r>
  <r>
    <s v="INV1012"/>
    <d v="2024-02-13T00:00:00"/>
    <x v="1"/>
    <s v="Elliott-Lopez"/>
    <s v="Germany"/>
    <s v="Service A"/>
    <n v="10"/>
    <n v="300"/>
    <n v="0.19"/>
    <n v="3000"/>
    <n v="570"/>
    <n v="3570"/>
  </r>
  <r>
    <s v="INV1013"/>
    <d v="2024-03-24T00:00:00"/>
    <x v="6"/>
    <s v="Lamb LLC"/>
    <s v="France"/>
    <s v="Product C"/>
    <n v="10"/>
    <n v="200"/>
    <n v="0.2"/>
    <n v="2000"/>
    <n v="400"/>
    <n v="2400"/>
  </r>
  <r>
    <s v="INV1014"/>
    <d v="2024-02-28T00:00:00"/>
    <x v="1"/>
    <s v="Lopez and Sons"/>
    <s v="Belgium"/>
    <s v="Product B"/>
    <n v="3"/>
    <n v="150"/>
    <n v="0.21"/>
    <n v="450"/>
    <n v="94.5"/>
    <n v="544.5"/>
  </r>
  <r>
    <s v="INV1015"/>
    <d v="2024-11-15T00:00:00"/>
    <x v="7"/>
    <s v="Kelly, Howard and Johnson"/>
    <s v="Belgium"/>
    <s v="Service A"/>
    <n v="4"/>
    <n v="300"/>
    <n v="0.21"/>
    <n v="1200"/>
    <n v="252"/>
    <n v="1452"/>
  </r>
  <r>
    <s v="INV1016"/>
    <d v="2024-12-20T00:00:00"/>
    <x v="8"/>
    <s v="Perez, Morales and Butler"/>
    <s v="Netherlands"/>
    <s v="Product C"/>
    <n v="3"/>
    <n v="200"/>
    <n v="0.21"/>
    <n v="600"/>
    <n v="126"/>
    <n v="726"/>
  </r>
  <r>
    <s v="INV1017"/>
    <d v="2024-12-12T00:00:00"/>
    <x v="8"/>
    <s v="Oliver, Gardner and Yang"/>
    <s v="Netherlands"/>
    <s v="Product A"/>
    <n v="5"/>
    <n v="100"/>
    <n v="0.21"/>
    <n v="500"/>
    <n v="105"/>
    <n v="605"/>
  </r>
  <r>
    <s v="INV1018"/>
    <d v="2024-09-08T00:00:00"/>
    <x v="4"/>
    <s v="Love-Garza"/>
    <s v="Italy"/>
    <s v="Service B"/>
    <n v="18"/>
    <n v="250"/>
    <n v="0.22"/>
    <n v="4500"/>
    <n v="990"/>
    <n v="5490"/>
  </r>
  <r>
    <s v="INV1019"/>
    <d v="2024-10-06T00:00:00"/>
    <x v="3"/>
    <s v="Jones, Brown and Burns"/>
    <s v="Belgium"/>
    <s v="Service B"/>
    <n v="20"/>
    <n v="250"/>
    <n v="0.21"/>
    <n v="5000"/>
    <n v="1050"/>
    <n v="6050"/>
  </r>
  <r>
    <s v="INV1020"/>
    <d v="2024-03-01T00:00:00"/>
    <x v="6"/>
    <s v="Craig-Knight"/>
    <s v="Italy"/>
    <s v="Service B"/>
    <n v="4"/>
    <n v="250"/>
    <n v="0.22"/>
    <n v="1000"/>
    <n v="220"/>
    <n v="1220"/>
  </r>
  <r>
    <s v="INV1021"/>
    <d v="2024-02-09T00:00:00"/>
    <x v="1"/>
    <s v="Peters-Gray"/>
    <s v="Germany"/>
    <s v="Product C"/>
    <n v="5"/>
    <n v="200"/>
    <n v="0.19"/>
    <n v="1000"/>
    <n v="190"/>
    <n v="1190"/>
  </r>
  <r>
    <s v="INV1022"/>
    <d v="2024-05-27T00:00:00"/>
    <x v="2"/>
    <s v="Cole, Callahan and Butler"/>
    <s v="Germany"/>
    <s v="Service A"/>
    <n v="3"/>
    <n v="300"/>
    <n v="0.19"/>
    <n v="900"/>
    <n v="171"/>
    <n v="1071"/>
  </r>
  <r>
    <s v="INV1023"/>
    <d v="2024-01-12T00:00:00"/>
    <x v="9"/>
    <s v="Smith, Kennedy and Boyd"/>
    <s v="Netherlands"/>
    <s v="Product B"/>
    <n v="6"/>
    <n v="150"/>
    <n v="0.21"/>
    <n v="900"/>
    <n v="189"/>
    <n v="1089"/>
  </r>
  <r>
    <s v="INV1024"/>
    <d v="2024-05-03T00:00:00"/>
    <x v="2"/>
    <s v="Moreno-Boone"/>
    <s v="Spain"/>
    <s v="Product C"/>
    <n v="11"/>
    <n v="200"/>
    <n v="0.21"/>
    <n v="2200"/>
    <n v="462"/>
    <n v="2662"/>
  </r>
  <r>
    <s v="INV1025"/>
    <d v="2024-09-06T00:00:00"/>
    <x v="4"/>
    <s v="Parker-Reed"/>
    <s v="UK"/>
    <s v="Product A"/>
    <n v="13"/>
    <n v="100"/>
    <n v="0.2"/>
    <n v="1300"/>
    <n v="260"/>
    <n v="1560"/>
  </r>
  <r>
    <s v="INV1026"/>
    <d v="2024-07-14T00:00:00"/>
    <x v="0"/>
    <s v="Gomez-Haynes"/>
    <s v="Spain"/>
    <s v="Product B"/>
    <n v="10"/>
    <n v="150"/>
    <n v="0.21"/>
    <n v="1500"/>
    <n v="315"/>
    <n v="1815"/>
  </r>
  <r>
    <s v="INV1027"/>
    <d v="2024-07-22T00:00:00"/>
    <x v="0"/>
    <s v="Henderson, Lucas and Mann"/>
    <s v="Netherlands"/>
    <s v="Product C"/>
    <n v="16"/>
    <n v="200"/>
    <n v="0.21"/>
    <n v="3200"/>
    <n v="672"/>
    <n v="3872"/>
  </r>
  <r>
    <s v="INV1028"/>
    <d v="2024-08-26T00:00:00"/>
    <x v="10"/>
    <s v="Henderson Ltd"/>
    <s v="Netherlands"/>
    <s v="Product B"/>
    <n v="17"/>
    <n v="150"/>
    <n v="0.21"/>
    <n v="2550"/>
    <n v="535.5"/>
    <n v="3085.5"/>
  </r>
  <r>
    <s v="INV1029"/>
    <d v="2024-08-30T00:00:00"/>
    <x v="10"/>
    <s v="Graham Group"/>
    <s v="UK"/>
    <s v="Product C"/>
    <n v="17"/>
    <n v="200"/>
    <n v="0.2"/>
    <n v="3400"/>
    <n v="680"/>
    <n v="4080"/>
  </r>
  <r>
    <s v="INV1030"/>
    <d v="2024-10-09T00:00:00"/>
    <x v="3"/>
    <s v="Flores, Boyer and Hayes"/>
    <s v="Spain"/>
    <s v="Service A"/>
    <n v="15"/>
    <n v="300"/>
    <n v="0.21"/>
    <n v="4500"/>
    <n v="945"/>
    <n v="5445"/>
  </r>
  <r>
    <s v="INV1031"/>
    <d v="2024-09-28T00:00:00"/>
    <x v="4"/>
    <s v="Mccall, Delgado and Wade"/>
    <s v="Netherlands"/>
    <s v="Service B"/>
    <n v="17"/>
    <n v="250"/>
    <n v="0.21"/>
    <n v="4250"/>
    <n v="892.5"/>
    <n v="5142.5"/>
  </r>
  <r>
    <s v="INV1032"/>
    <d v="2024-06-02T00:00:00"/>
    <x v="5"/>
    <s v="Lee and Sons"/>
    <s v="Germany"/>
    <s v="Service B"/>
    <n v="15"/>
    <n v="250"/>
    <n v="0.19"/>
    <n v="3750"/>
    <n v="712.5"/>
    <n v="4462.5"/>
  </r>
  <r>
    <s v="INV1033"/>
    <d v="2024-12-20T00:00:00"/>
    <x v="8"/>
    <s v="Schroeder, Carlson and Holmes"/>
    <s v="Germany"/>
    <s v="Product C"/>
    <n v="12"/>
    <n v="200"/>
    <n v="0.19"/>
    <n v="2400"/>
    <n v="456"/>
    <n v="2856"/>
  </r>
  <r>
    <s v="INV1034"/>
    <d v="2024-01-01T00:00:00"/>
    <x v="9"/>
    <s v="Cannon Inc"/>
    <s v="Spain"/>
    <s v="Service B"/>
    <n v="17"/>
    <n v="250"/>
    <n v="0.21"/>
    <n v="4250"/>
    <n v="892.5"/>
    <n v="5142.5"/>
  </r>
  <r>
    <s v="INV1035"/>
    <d v="2024-12-17T00:00:00"/>
    <x v="8"/>
    <s v="Galvan PLC"/>
    <s v="France"/>
    <s v="Product C"/>
    <n v="3"/>
    <n v="200"/>
    <n v="0.2"/>
    <n v="600"/>
    <n v="120"/>
    <n v="720"/>
  </r>
  <r>
    <s v="INV1036"/>
    <d v="2024-11-17T00:00:00"/>
    <x v="7"/>
    <s v="Howard-Dawson"/>
    <s v="Spain"/>
    <s v="Product C"/>
    <n v="7"/>
    <n v="200"/>
    <n v="0.21"/>
    <n v="1400"/>
    <n v="294"/>
    <n v="1694"/>
  </r>
  <r>
    <s v="INV1037"/>
    <d v="2024-04-28T00:00:00"/>
    <x v="11"/>
    <s v="Wright, Shaffer and Crosby"/>
    <s v="France"/>
    <s v="Product B"/>
    <n v="16"/>
    <n v="150"/>
    <n v="0.2"/>
    <n v="2400"/>
    <n v="480"/>
    <n v="2880"/>
  </r>
  <r>
    <s v="INV1038"/>
    <d v="2024-05-14T00:00:00"/>
    <x v="2"/>
    <s v="Moore-Rios"/>
    <s v="Italy"/>
    <s v="Service A"/>
    <n v="15"/>
    <n v="300"/>
    <n v="0.22"/>
    <n v="4500"/>
    <n v="990"/>
    <n v="5490"/>
  </r>
  <r>
    <s v="INV1039"/>
    <d v="2024-12-21T00:00:00"/>
    <x v="8"/>
    <s v="Boyle PLC"/>
    <s v="UK"/>
    <s v="Service A"/>
    <n v="8"/>
    <n v="300"/>
    <n v="0.2"/>
    <n v="2400"/>
    <n v="480"/>
    <n v="2880"/>
  </r>
  <r>
    <s v="INV1040"/>
    <d v="2024-03-04T00:00:00"/>
    <x v="6"/>
    <s v="Diaz, Fuller and Vasquez"/>
    <s v="Germany"/>
    <s v="Service A"/>
    <n v="15"/>
    <n v="300"/>
    <n v="0.19"/>
    <n v="4500"/>
    <n v="855"/>
    <n v="5355"/>
  </r>
  <r>
    <s v="INV1041"/>
    <d v="2024-10-20T00:00:00"/>
    <x v="3"/>
    <s v="Campbell, Giles and Holmes"/>
    <s v="France"/>
    <s v="Product A"/>
    <n v="4"/>
    <n v="100"/>
    <n v="0.2"/>
    <n v="400"/>
    <n v="80"/>
    <n v="480"/>
  </r>
  <r>
    <s v="INV1042"/>
    <d v="2024-12-24T00:00:00"/>
    <x v="8"/>
    <s v="Cox and Sons"/>
    <s v="Germany"/>
    <s v="Service B"/>
    <n v="12"/>
    <n v="250"/>
    <n v="0.19"/>
    <n v="3000"/>
    <n v="570"/>
    <n v="3570"/>
  </r>
  <r>
    <s v="INV1043"/>
    <d v="2024-01-24T00:00:00"/>
    <x v="9"/>
    <s v="Eaton, Bridges and Russell"/>
    <s v="UK"/>
    <s v="Product C"/>
    <n v="1"/>
    <n v="200"/>
    <n v="0.2"/>
    <n v="200"/>
    <n v="40"/>
    <n v="240"/>
  </r>
  <r>
    <s v="INV1044"/>
    <d v="2024-01-27T00:00:00"/>
    <x v="9"/>
    <s v="Ruiz Group"/>
    <s v="Netherlands"/>
    <s v="Product A"/>
    <n v="5"/>
    <n v="100"/>
    <n v="0.21"/>
    <n v="500"/>
    <n v="105"/>
    <n v="605"/>
  </r>
  <r>
    <s v="INV1045"/>
    <d v="2024-10-10T00:00:00"/>
    <x v="3"/>
    <s v="Morgan, Hardin and Mendez"/>
    <s v="Spain"/>
    <s v="Product B"/>
    <n v="12"/>
    <n v="150"/>
    <n v="0.21"/>
    <n v="1800"/>
    <n v="378"/>
    <n v="2178"/>
  </r>
  <r>
    <s v="INV1046"/>
    <d v="2024-06-30T00:00:00"/>
    <x v="5"/>
    <s v="Roth Ltd"/>
    <s v="UK"/>
    <s v="Product A"/>
    <n v="9"/>
    <n v="100"/>
    <n v="0.2"/>
    <n v="900"/>
    <n v="180"/>
    <n v="1080"/>
  </r>
  <r>
    <s v="INV1047"/>
    <d v="2024-06-23T00:00:00"/>
    <x v="5"/>
    <s v="Mitchell, Green and Harris"/>
    <s v="Germany"/>
    <s v="Service A"/>
    <n v="1"/>
    <n v="300"/>
    <n v="0.19"/>
    <n v="300"/>
    <n v="57"/>
    <n v="357"/>
  </r>
  <r>
    <s v="INV1048"/>
    <d v="2024-10-22T00:00:00"/>
    <x v="3"/>
    <s v="Atkinson-King"/>
    <s v="Netherlands"/>
    <s v="Service B"/>
    <n v="4"/>
    <n v="250"/>
    <n v="0.21"/>
    <n v="1000"/>
    <n v="210"/>
    <n v="1210"/>
  </r>
  <r>
    <s v="INV1049"/>
    <d v="2024-12-17T00:00:00"/>
    <x v="8"/>
    <s v="Brown LLC"/>
    <s v="Spain"/>
    <s v="Service B"/>
    <n v="12"/>
    <n v="250"/>
    <n v="0.21"/>
    <n v="3000"/>
    <n v="630"/>
    <n v="3630"/>
  </r>
  <r>
    <s v="INV1050"/>
    <d v="2024-07-21T00:00:00"/>
    <x v="0"/>
    <s v="Cummings-Forbes"/>
    <s v="Netherlands"/>
    <s v="Product B"/>
    <n v="6"/>
    <n v="150"/>
    <n v="0.21"/>
    <n v="900"/>
    <n v="189"/>
    <n v="1089"/>
  </r>
  <r>
    <s v="INV1051"/>
    <d v="2024-04-27T00:00:00"/>
    <x v="11"/>
    <s v="Stephens PLC"/>
    <s v="France"/>
    <s v="Service A"/>
    <n v="10"/>
    <n v="300"/>
    <n v="0.2"/>
    <n v="3000"/>
    <n v="600"/>
    <n v="3600"/>
  </r>
  <r>
    <s v="INV1052"/>
    <d v="2024-10-23T00:00:00"/>
    <x v="3"/>
    <s v="Cooper, Gates and Chavez"/>
    <s v="France"/>
    <s v="Service A"/>
    <n v="14"/>
    <n v="300"/>
    <n v="0.2"/>
    <n v="4200"/>
    <n v="840"/>
    <n v="5040"/>
  </r>
  <r>
    <s v="INV1053"/>
    <d v="2024-07-27T00:00:00"/>
    <x v="0"/>
    <s v="Farley-Jones"/>
    <s v="Belgium"/>
    <s v="Service B"/>
    <n v="12"/>
    <n v="250"/>
    <n v="0.21"/>
    <n v="3000"/>
    <n v="630"/>
    <n v="3630"/>
  </r>
  <r>
    <s v="INV1054"/>
    <d v="2024-09-12T00:00:00"/>
    <x v="4"/>
    <s v="Ramirez-Stevenson"/>
    <s v="Germany"/>
    <s v="Service B"/>
    <n v="16"/>
    <n v="250"/>
    <n v="0.19"/>
    <n v="4000"/>
    <n v="760"/>
    <n v="4760"/>
  </r>
  <r>
    <s v="INV1055"/>
    <d v="2024-01-28T00:00:00"/>
    <x v="9"/>
    <s v="Young, Roberts and Pruitt"/>
    <s v="Belgium"/>
    <s v="Product C"/>
    <n v="4"/>
    <n v="200"/>
    <n v="0.21"/>
    <n v="800"/>
    <n v="168"/>
    <n v="968"/>
  </r>
  <r>
    <s v="INV1056"/>
    <d v="2024-05-27T00:00:00"/>
    <x v="2"/>
    <s v="Moss LLC"/>
    <s v="France"/>
    <s v="Product A"/>
    <n v="10"/>
    <n v="100"/>
    <n v="0.2"/>
    <n v="1000"/>
    <n v="200"/>
    <n v="1200"/>
  </r>
  <r>
    <s v="INV1057"/>
    <d v="2024-01-18T00:00:00"/>
    <x v="9"/>
    <s v="Herrera Ltd"/>
    <s v="France"/>
    <s v="Product C"/>
    <n v="17"/>
    <n v="200"/>
    <n v="0.2"/>
    <n v="3400"/>
    <n v="680"/>
    <n v="4080"/>
  </r>
  <r>
    <s v="INV1058"/>
    <d v="2024-06-05T00:00:00"/>
    <x v="5"/>
    <s v="Gonzalez Ltd"/>
    <s v="UK"/>
    <s v="Service B"/>
    <n v="2"/>
    <n v="250"/>
    <n v="0.2"/>
    <n v="500"/>
    <n v="100"/>
    <n v="600"/>
  </r>
  <r>
    <s v="INV1059"/>
    <d v="2024-09-08T00:00:00"/>
    <x v="4"/>
    <s v="Riley Ltd"/>
    <s v="Netherlands"/>
    <s v="Product A"/>
    <n v="12"/>
    <n v="100"/>
    <n v="0.21"/>
    <n v="1200"/>
    <n v="252"/>
    <n v="1452"/>
  </r>
  <r>
    <s v="INV1060"/>
    <d v="2024-01-28T00:00:00"/>
    <x v="9"/>
    <s v="Palmer-Ramirez"/>
    <s v="Italy"/>
    <s v="Product B"/>
    <n v="12"/>
    <n v="150"/>
    <n v="0.22"/>
    <n v="1800"/>
    <n v="396"/>
    <n v="2196"/>
  </r>
  <r>
    <s v="INV1061"/>
    <d v="2024-07-24T00:00:00"/>
    <x v="0"/>
    <s v="Vaughan, Briggs and Hunt"/>
    <s v="France"/>
    <s v="Product B"/>
    <n v="19"/>
    <n v="150"/>
    <n v="0.2"/>
    <n v="2850"/>
    <n v="570"/>
    <n v="3420"/>
  </r>
  <r>
    <s v="INV1062"/>
    <d v="2024-01-06T00:00:00"/>
    <x v="9"/>
    <s v="Johnson-Gibson"/>
    <s v="Spain"/>
    <s v="Product A"/>
    <n v="10"/>
    <n v="100"/>
    <n v="0.21"/>
    <n v="1000"/>
    <n v="210"/>
    <n v="1210"/>
  </r>
  <r>
    <s v="INV1063"/>
    <d v="2024-04-06T00:00:00"/>
    <x v="11"/>
    <s v="Perez-Ray"/>
    <s v="France"/>
    <s v="Product A"/>
    <n v="15"/>
    <n v="100"/>
    <n v="0.2"/>
    <n v="1500"/>
    <n v="300"/>
    <n v="1800"/>
  </r>
  <r>
    <s v="INV1064"/>
    <d v="2024-11-17T00:00:00"/>
    <x v="7"/>
    <s v="Morrow-Ruiz"/>
    <s v="Netherlands"/>
    <s v="Product C"/>
    <n v="5"/>
    <n v="200"/>
    <n v="0.21"/>
    <n v="1000"/>
    <n v="210"/>
    <n v="1210"/>
  </r>
  <r>
    <s v="INV1065"/>
    <d v="2024-06-17T00:00:00"/>
    <x v="5"/>
    <s v="Mendoza Inc"/>
    <s v="Germany"/>
    <s v="Service B"/>
    <n v="15"/>
    <n v="250"/>
    <n v="0.19"/>
    <n v="3750"/>
    <n v="712.5"/>
    <n v="4462.5"/>
  </r>
  <r>
    <s v="INV1066"/>
    <d v="2024-07-19T00:00:00"/>
    <x v="0"/>
    <s v="Rocha and Sons"/>
    <s v="Netherlands"/>
    <s v="Product A"/>
    <n v="12"/>
    <n v="100"/>
    <n v="0.21"/>
    <n v="1200"/>
    <n v="252"/>
    <n v="1452"/>
  </r>
  <r>
    <s v="INV1067"/>
    <d v="2024-03-07T00:00:00"/>
    <x v="6"/>
    <s v="Oneal Ltd"/>
    <s v="Netherlands"/>
    <s v="Service B"/>
    <n v="5"/>
    <n v="250"/>
    <n v="0.21"/>
    <n v="1250"/>
    <n v="262.5"/>
    <n v="1512.5"/>
  </r>
  <r>
    <s v="INV1068"/>
    <d v="2024-05-23T00:00:00"/>
    <x v="2"/>
    <s v="Nelson and Sons"/>
    <s v="Spain"/>
    <s v="Service B"/>
    <n v="6"/>
    <n v="250"/>
    <n v="0.21"/>
    <n v="1500"/>
    <n v="315"/>
    <n v="1815"/>
  </r>
  <r>
    <s v="INV1069"/>
    <d v="2024-05-23T00:00:00"/>
    <x v="2"/>
    <s v="Baker Inc"/>
    <s v="Italy"/>
    <s v="Service B"/>
    <n v="19"/>
    <n v="250"/>
    <n v="0.22"/>
    <n v="4750"/>
    <n v="1045"/>
    <n v="5795"/>
  </r>
  <r>
    <s v="INV1070"/>
    <d v="2024-01-08T00:00:00"/>
    <x v="9"/>
    <s v="Bell and Sons"/>
    <s v="Italy"/>
    <s v="Product C"/>
    <n v="9"/>
    <n v="200"/>
    <n v="0.22"/>
    <n v="1800"/>
    <n v="396"/>
    <n v="2196"/>
  </r>
  <r>
    <s v="INV1071"/>
    <d v="2024-10-18T00:00:00"/>
    <x v="3"/>
    <s v="Hughes-Burke"/>
    <s v="Germany"/>
    <s v="Product C"/>
    <n v="9"/>
    <n v="200"/>
    <n v="0.19"/>
    <n v="1800"/>
    <n v="342"/>
    <n v="2142"/>
  </r>
  <r>
    <s v="INV1072"/>
    <d v="2024-06-25T00:00:00"/>
    <x v="5"/>
    <s v="Wolfe, Lopez and White"/>
    <s v="UK"/>
    <s v="Product A"/>
    <n v="5"/>
    <n v="100"/>
    <n v="0.2"/>
    <n v="500"/>
    <n v="100"/>
    <n v="600"/>
  </r>
  <r>
    <s v="INV1073"/>
    <d v="2024-01-08T00:00:00"/>
    <x v="9"/>
    <s v="Nelson, Miller and Collins"/>
    <s v="France"/>
    <s v="Service B"/>
    <n v="15"/>
    <n v="250"/>
    <n v="0.2"/>
    <n v="3750"/>
    <n v="750"/>
    <n v="4500"/>
  </r>
  <r>
    <s v="INV1074"/>
    <d v="2024-02-28T00:00:00"/>
    <x v="1"/>
    <s v="Mora-Rose"/>
    <s v="Belgium"/>
    <s v="Service B"/>
    <n v="1"/>
    <n v="250"/>
    <n v="0.21"/>
    <n v="250"/>
    <n v="52.5"/>
    <n v="302.5"/>
  </r>
  <r>
    <s v="INV1075"/>
    <d v="2024-01-31T00:00:00"/>
    <x v="9"/>
    <s v="Alexander, Webster and Gordon"/>
    <s v="Netherlands"/>
    <s v="Product B"/>
    <n v="10"/>
    <n v="150"/>
    <n v="0.21"/>
    <n v="1500"/>
    <n v="315"/>
    <n v="1815"/>
  </r>
  <r>
    <s v="INV1076"/>
    <d v="2024-06-30T00:00:00"/>
    <x v="5"/>
    <s v="Lewis Group"/>
    <s v="Germany"/>
    <s v="Product A"/>
    <n v="15"/>
    <n v="100"/>
    <n v="0.19"/>
    <n v="1500"/>
    <n v="285"/>
    <n v="1785"/>
  </r>
  <r>
    <s v="INV1077"/>
    <d v="2024-06-16T00:00:00"/>
    <x v="5"/>
    <s v="Martinez-Sullivan"/>
    <s v="Netherlands"/>
    <s v="Product C"/>
    <n v="5"/>
    <n v="200"/>
    <n v="0.21"/>
    <n v="1000"/>
    <n v="210"/>
    <n v="1210"/>
  </r>
  <r>
    <s v="INV1078"/>
    <d v="2024-11-28T00:00:00"/>
    <x v="7"/>
    <s v="Reid-Robinson"/>
    <s v="Belgium"/>
    <s v="Product A"/>
    <n v="15"/>
    <n v="100"/>
    <n v="0.21"/>
    <n v="1500"/>
    <n v="315"/>
    <n v="1815"/>
  </r>
  <r>
    <s v="INV1079"/>
    <d v="2024-02-05T00:00:00"/>
    <x v="1"/>
    <s v="French-Patel"/>
    <s v="Belgium"/>
    <s v="Service A"/>
    <n v="11"/>
    <n v="300"/>
    <n v="0.21"/>
    <n v="3300"/>
    <n v="693"/>
    <n v="3993"/>
  </r>
  <r>
    <s v="INV1080"/>
    <d v="2024-07-13T00:00:00"/>
    <x v="0"/>
    <s v="Rodriguez, Williams and Vazquez"/>
    <s v="Spain"/>
    <s v="Product C"/>
    <n v="3"/>
    <n v="200"/>
    <n v="0.21"/>
    <n v="600"/>
    <n v="126"/>
    <n v="726"/>
  </r>
  <r>
    <s v="INV1081"/>
    <d v="2024-02-15T00:00:00"/>
    <x v="1"/>
    <s v="Chavez Group"/>
    <s v="Germany"/>
    <s v="Service A"/>
    <n v="14"/>
    <n v="300"/>
    <n v="0.19"/>
    <n v="4200"/>
    <n v="798"/>
    <n v="4998"/>
  </r>
  <r>
    <s v="INV1082"/>
    <d v="2024-06-28T00:00:00"/>
    <x v="5"/>
    <s v="Mann, Brown and Allen"/>
    <s v="Italy"/>
    <s v="Service A"/>
    <n v="2"/>
    <n v="300"/>
    <n v="0.22"/>
    <n v="600"/>
    <n v="132"/>
    <n v="732"/>
  </r>
  <r>
    <s v="INV1083"/>
    <d v="2024-05-29T00:00:00"/>
    <x v="2"/>
    <s v="Lang Group"/>
    <s v="Germany"/>
    <s v="Product B"/>
    <n v="3"/>
    <n v="150"/>
    <n v="0.19"/>
    <n v="450"/>
    <n v="85.5"/>
    <n v="535.5"/>
  </r>
  <r>
    <s v="INV1084"/>
    <d v="2024-09-05T00:00:00"/>
    <x v="4"/>
    <s v="Anderson Ltd"/>
    <s v="Spain"/>
    <s v="Service B"/>
    <n v="8"/>
    <n v="250"/>
    <n v="0.21"/>
    <n v="2000"/>
    <n v="420"/>
    <n v="2420"/>
  </r>
  <r>
    <s v="INV1085"/>
    <d v="2024-01-10T00:00:00"/>
    <x v="9"/>
    <s v="Howe and Sons"/>
    <s v="UK"/>
    <s v="Product C"/>
    <n v="6"/>
    <n v="200"/>
    <n v="0.2"/>
    <n v="1200"/>
    <n v="240"/>
    <n v="1440"/>
  </r>
  <r>
    <s v="INV1086"/>
    <d v="2024-12-19T00:00:00"/>
    <x v="8"/>
    <s v="Burton-Rosales"/>
    <s v="Italy"/>
    <s v="Product C"/>
    <n v="4"/>
    <n v="200"/>
    <n v="0.22"/>
    <n v="800"/>
    <n v="176"/>
    <n v="976"/>
  </r>
  <r>
    <s v="INV1087"/>
    <d v="2024-10-20T00:00:00"/>
    <x v="3"/>
    <s v="Thompson, Hamilton and Carr"/>
    <s v="Spain"/>
    <s v="Product A"/>
    <n v="4"/>
    <n v="100"/>
    <n v="0.21"/>
    <n v="400"/>
    <n v="84"/>
    <n v="484"/>
  </r>
  <r>
    <s v="INV1088"/>
    <d v="2024-03-26T00:00:00"/>
    <x v="6"/>
    <s v="Greene-Romero"/>
    <s v="France"/>
    <s v="Service A"/>
    <n v="6"/>
    <n v="300"/>
    <n v="0.2"/>
    <n v="1800"/>
    <n v="360"/>
    <n v="2160"/>
  </r>
  <r>
    <s v="INV1089"/>
    <d v="2024-05-17T00:00:00"/>
    <x v="2"/>
    <s v="Cook-Jackson"/>
    <s v="Spain"/>
    <s v="Service A"/>
    <n v="19"/>
    <n v="300"/>
    <n v="0.21"/>
    <n v="5700"/>
    <n v="1197"/>
    <n v="6897"/>
  </r>
  <r>
    <s v="INV1090"/>
    <d v="2024-10-02T00:00:00"/>
    <x v="3"/>
    <s v="Yates Group"/>
    <s v="Spain"/>
    <s v="Service B"/>
    <n v="20"/>
    <n v="250"/>
    <n v="0.21"/>
    <n v="5000"/>
    <n v="1050"/>
    <n v="6050"/>
  </r>
  <r>
    <s v="INV1091"/>
    <d v="2024-10-31T00:00:00"/>
    <x v="3"/>
    <s v="May Inc"/>
    <s v="Italy"/>
    <s v="Service B"/>
    <n v="4"/>
    <n v="250"/>
    <n v="0.22"/>
    <n v="1000"/>
    <n v="220"/>
    <n v="1220"/>
  </r>
  <r>
    <s v="INV1092"/>
    <d v="2024-02-05T00:00:00"/>
    <x v="1"/>
    <s v="Floyd LLC"/>
    <s v="UK"/>
    <s v="Product B"/>
    <n v="3"/>
    <n v="150"/>
    <n v="0.2"/>
    <n v="450"/>
    <n v="90"/>
    <n v="540"/>
  </r>
  <r>
    <s v="INV1093"/>
    <d v="2024-05-27T00:00:00"/>
    <x v="2"/>
    <s v="Rodriguez, Ruiz and Carlson"/>
    <s v="UK"/>
    <s v="Service B"/>
    <n v="19"/>
    <n v="250"/>
    <n v="0.2"/>
    <n v="4750"/>
    <n v="950"/>
    <n v="5700"/>
  </r>
  <r>
    <s v="INV1094"/>
    <d v="2024-06-19T00:00:00"/>
    <x v="5"/>
    <s v="David, Waters and Wilson"/>
    <s v="Netherlands"/>
    <s v="Service A"/>
    <n v="12"/>
    <n v="300"/>
    <n v="0.21"/>
    <n v="3600"/>
    <n v="756"/>
    <n v="4356"/>
  </r>
  <r>
    <s v="INV1095"/>
    <d v="2024-07-03T00:00:00"/>
    <x v="0"/>
    <s v="Mclaughlin-White"/>
    <s v="Belgium"/>
    <s v="Product A"/>
    <n v="18"/>
    <n v="100"/>
    <n v="0.21"/>
    <n v="1800"/>
    <n v="378"/>
    <n v="2178"/>
  </r>
  <r>
    <s v="INV1096"/>
    <d v="2024-04-16T00:00:00"/>
    <x v="11"/>
    <s v="Jones-Moore"/>
    <s v="UK"/>
    <s v="Service B"/>
    <n v="1"/>
    <n v="250"/>
    <n v="0.2"/>
    <n v="250"/>
    <n v="50"/>
    <n v="300"/>
  </r>
  <r>
    <s v="INV1097"/>
    <d v="2024-01-22T00:00:00"/>
    <x v="9"/>
    <s v="Ray-Dickerson"/>
    <s v="Italy"/>
    <s v="Product A"/>
    <n v="18"/>
    <n v="100"/>
    <n v="0.22"/>
    <n v="1800"/>
    <n v="396"/>
    <n v="2196"/>
  </r>
  <r>
    <s v="INV1098"/>
    <d v="2024-02-11T00:00:00"/>
    <x v="1"/>
    <s v="Thomas-Little"/>
    <s v="Spain"/>
    <s v="Product B"/>
    <n v="16"/>
    <n v="150"/>
    <n v="0.21"/>
    <n v="2400"/>
    <n v="504"/>
    <n v="2904"/>
  </r>
  <r>
    <s v="INV1099"/>
    <d v="2024-04-22T00:00:00"/>
    <x v="11"/>
    <s v="Lowe, Pearson and Jones"/>
    <s v="France"/>
    <s v="Service A"/>
    <n v="1"/>
    <n v="300"/>
    <n v="0.2"/>
    <n v="300"/>
    <n v="60"/>
    <n v="360"/>
  </r>
  <r>
    <s v="INV1100"/>
    <d v="2024-09-23T00:00:00"/>
    <x v="4"/>
    <s v="Martinez, Rice and Marshall"/>
    <s v="Spain"/>
    <s v="Product C"/>
    <n v="2"/>
    <n v="200"/>
    <n v="0.21"/>
    <n v="400"/>
    <n v="84"/>
    <n v="484"/>
  </r>
  <r>
    <s v="INV1101"/>
    <d v="2024-06-28T00:00:00"/>
    <x v="5"/>
    <s v="Cruz-Le"/>
    <s v="Germany"/>
    <s v="Product C"/>
    <n v="18"/>
    <n v="200"/>
    <n v="0.19"/>
    <n v="3600"/>
    <n v="684"/>
    <n v="4284"/>
  </r>
  <r>
    <s v="INV1102"/>
    <d v="2024-02-18T00:00:00"/>
    <x v="1"/>
    <s v="Higgins-Thompson"/>
    <s v="Netherlands"/>
    <s v="Service A"/>
    <n v="14"/>
    <n v="300"/>
    <n v="0.21"/>
    <n v="4200"/>
    <n v="882"/>
    <n v="5082"/>
  </r>
  <r>
    <s v="INV1103"/>
    <d v="2024-05-24T00:00:00"/>
    <x v="2"/>
    <s v="Jackson and Sons"/>
    <s v="Spain"/>
    <s v="Product B"/>
    <n v="8"/>
    <n v="150"/>
    <n v="0.21"/>
    <n v="1200"/>
    <n v="252"/>
    <n v="1452"/>
  </r>
  <r>
    <s v="INV1104"/>
    <d v="2024-03-23T00:00:00"/>
    <x v="6"/>
    <s v="Krause LLC"/>
    <s v="France"/>
    <s v="Product B"/>
    <n v="10"/>
    <n v="150"/>
    <n v="0.2"/>
    <n v="1500"/>
    <n v="300"/>
    <n v="1800"/>
  </r>
  <r>
    <s v="INV1105"/>
    <d v="2024-08-06T00:00:00"/>
    <x v="10"/>
    <s v="Acosta-Cannon"/>
    <s v="France"/>
    <s v="Product A"/>
    <n v="2"/>
    <n v="100"/>
    <n v="0.2"/>
    <n v="200"/>
    <n v="40"/>
    <n v="240"/>
  </r>
  <r>
    <s v="INV1106"/>
    <d v="2024-11-16T00:00:00"/>
    <x v="7"/>
    <s v="Suarez, Rodriguez and Hill"/>
    <s v="Italy"/>
    <s v="Service A"/>
    <n v="20"/>
    <n v="300"/>
    <n v="0.22"/>
    <n v="6000"/>
    <n v="1320"/>
    <n v="7320"/>
  </r>
  <r>
    <s v="INV1107"/>
    <d v="2024-03-20T00:00:00"/>
    <x v="6"/>
    <s v="Lee LLC"/>
    <s v="UK"/>
    <s v="Product A"/>
    <n v="17"/>
    <n v="100"/>
    <n v="0.2"/>
    <n v="1700"/>
    <n v="340"/>
    <n v="2040"/>
  </r>
  <r>
    <s v="INV1108"/>
    <d v="2024-07-27T00:00:00"/>
    <x v="0"/>
    <s v="Snow Ltd"/>
    <s v="UK"/>
    <s v="Product A"/>
    <n v="6"/>
    <n v="100"/>
    <n v="0.2"/>
    <n v="600"/>
    <n v="120"/>
    <n v="720"/>
  </r>
  <r>
    <s v="INV1109"/>
    <d v="2024-05-29T00:00:00"/>
    <x v="2"/>
    <s v="Black Inc"/>
    <s v="UK"/>
    <s v="Service A"/>
    <n v="6"/>
    <n v="300"/>
    <n v="0.2"/>
    <n v="1800"/>
    <n v="360"/>
    <n v="2160"/>
  </r>
  <r>
    <s v="INV1110"/>
    <d v="2024-07-09T00:00:00"/>
    <x v="0"/>
    <s v="Torres and Sons"/>
    <s v="Netherlands"/>
    <s v="Service B"/>
    <n v="4"/>
    <n v="250"/>
    <n v="0.21"/>
    <n v="1000"/>
    <n v="210"/>
    <n v="1210"/>
  </r>
  <r>
    <s v="INV1111"/>
    <d v="2024-11-19T00:00:00"/>
    <x v="7"/>
    <s v="Ware Ltd"/>
    <s v="Italy"/>
    <s v="Product C"/>
    <n v="11"/>
    <n v="200"/>
    <n v="0.22"/>
    <n v="2200"/>
    <n v="484"/>
    <n v="2684"/>
  </r>
  <r>
    <s v="INV1112"/>
    <d v="2024-09-20T00:00:00"/>
    <x v="4"/>
    <s v="Mata Group"/>
    <s v="France"/>
    <s v="Service B"/>
    <n v="9"/>
    <n v="250"/>
    <n v="0.2"/>
    <n v="2250"/>
    <n v="450"/>
    <n v="2700"/>
  </r>
  <r>
    <s v="INV1113"/>
    <d v="2024-04-18T00:00:00"/>
    <x v="11"/>
    <s v="Wang Ltd"/>
    <s v="Netherlands"/>
    <s v="Service B"/>
    <n v="6"/>
    <n v="250"/>
    <n v="0.21"/>
    <n v="1500"/>
    <n v="315"/>
    <n v="1815"/>
  </r>
  <r>
    <s v="INV1114"/>
    <d v="2024-01-16T00:00:00"/>
    <x v="9"/>
    <s v="Lyons Group"/>
    <s v="France"/>
    <s v="Product C"/>
    <n v="12"/>
    <n v="200"/>
    <n v="0.2"/>
    <n v="2400"/>
    <n v="480"/>
    <n v="2880"/>
  </r>
  <r>
    <s v="INV1115"/>
    <d v="2024-04-01T00:00:00"/>
    <x v="11"/>
    <s v="Duran-Anderson"/>
    <s v="France"/>
    <s v="Service A"/>
    <n v="9"/>
    <n v="300"/>
    <n v="0.2"/>
    <n v="2700"/>
    <n v="540"/>
    <n v="3240"/>
  </r>
  <r>
    <s v="INV1116"/>
    <d v="2024-09-21T00:00:00"/>
    <x v="4"/>
    <s v="Gomez-Guzman"/>
    <s v="Spain"/>
    <s v="Service B"/>
    <n v="15"/>
    <n v="250"/>
    <n v="0.21"/>
    <n v="3750"/>
    <n v="787.5"/>
    <n v="4537.5"/>
  </r>
  <r>
    <s v="INV1117"/>
    <d v="2024-12-17T00:00:00"/>
    <x v="8"/>
    <s v="Edwards, Rhodes and Warner"/>
    <s v="Belgium"/>
    <s v="Service B"/>
    <n v="4"/>
    <n v="250"/>
    <n v="0.21"/>
    <n v="1000"/>
    <n v="210"/>
    <n v="1210"/>
  </r>
  <r>
    <s v="INV1118"/>
    <d v="2024-03-19T00:00:00"/>
    <x v="6"/>
    <s v="Pace-Rangel"/>
    <s v="UK"/>
    <s v="Product C"/>
    <n v="11"/>
    <n v="200"/>
    <n v="0.2"/>
    <n v="2200"/>
    <n v="440"/>
    <n v="2640"/>
  </r>
  <r>
    <s v="INV1119"/>
    <d v="2024-06-28T00:00:00"/>
    <x v="5"/>
    <s v="Chase-Johnson"/>
    <s v="Spain"/>
    <s v="Service A"/>
    <n v="9"/>
    <n v="300"/>
    <n v="0.21"/>
    <n v="2700"/>
    <n v="567"/>
    <n v="3267"/>
  </r>
  <r>
    <s v="INV1120"/>
    <d v="2024-11-07T00:00:00"/>
    <x v="7"/>
    <s v="Rodriguez, Johnson and Clark"/>
    <s v="Belgium"/>
    <s v="Product A"/>
    <n v="15"/>
    <n v="100"/>
    <n v="0.21"/>
    <n v="1500"/>
    <n v="315"/>
    <n v="1815"/>
  </r>
  <r>
    <s v="INV1121"/>
    <d v="2024-03-21T00:00:00"/>
    <x v="6"/>
    <s v="White-Diaz"/>
    <s v="Netherlands"/>
    <s v="Product C"/>
    <n v="6"/>
    <n v="200"/>
    <n v="0.21"/>
    <n v="1200"/>
    <n v="252"/>
    <n v="1452"/>
  </r>
  <r>
    <s v="INV1122"/>
    <d v="2024-07-28T00:00:00"/>
    <x v="0"/>
    <s v="Sims-Anderson"/>
    <s v="Belgium"/>
    <s v="Service A"/>
    <n v="6"/>
    <n v="300"/>
    <n v="0.21"/>
    <n v="1800"/>
    <n v="378"/>
    <n v="2178"/>
  </r>
  <r>
    <s v="INV1123"/>
    <d v="2024-08-31T00:00:00"/>
    <x v="10"/>
    <s v="Contreras Ltd"/>
    <s v="Germany"/>
    <s v="Service A"/>
    <n v="15"/>
    <n v="300"/>
    <n v="0.19"/>
    <n v="4500"/>
    <n v="855"/>
    <n v="5355"/>
  </r>
  <r>
    <s v="INV1124"/>
    <d v="2024-05-25T00:00:00"/>
    <x v="2"/>
    <s v="Rogers-Blanchard"/>
    <s v="Spain"/>
    <s v="Product A"/>
    <n v="17"/>
    <n v="100"/>
    <n v="0.21"/>
    <n v="1700"/>
    <n v="357"/>
    <n v="2057"/>
  </r>
  <r>
    <s v="INV1125"/>
    <d v="2024-06-16T00:00:00"/>
    <x v="5"/>
    <s v="White and Sons"/>
    <s v="UK"/>
    <s v="Service A"/>
    <n v="11"/>
    <n v="300"/>
    <n v="0.2"/>
    <n v="3300"/>
    <n v="660"/>
    <n v="3960"/>
  </r>
  <r>
    <s v="INV1126"/>
    <d v="2024-09-16T00:00:00"/>
    <x v="4"/>
    <s v="Roberts-Reynolds"/>
    <s v="UK"/>
    <s v="Service B"/>
    <n v="17"/>
    <n v="250"/>
    <n v="0.2"/>
    <n v="4250"/>
    <n v="850"/>
    <n v="5100"/>
  </r>
  <r>
    <s v="INV1127"/>
    <d v="2024-05-22T00:00:00"/>
    <x v="2"/>
    <s v="Foster, Jones and Henry"/>
    <s v="UK"/>
    <s v="Product C"/>
    <n v="8"/>
    <n v="200"/>
    <n v="0.2"/>
    <n v="1600"/>
    <n v="320"/>
    <n v="1920"/>
  </r>
  <r>
    <s v="INV1128"/>
    <d v="2024-05-14T00:00:00"/>
    <x v="2"/>
    <s v="Bond-Newman"/>
    <s v="Netherlands"/>
    <s v="Product B"/>
    <n v="9"/>
    <n v="150"/>
    <n v="0.21"/>
    <n v="1350"/>
    <n v="283.5"/>
    <n v="1633.5"/>
  </r>
  <r>
    <s v="INV1129"/>
    <d v="2024-02-23T00:00:00"/>
    <x v="1"/>
    <s v="Hudson, Hayden and Donaldson"/>
    <s v="Spain"/>
    <s v="Service B"/>
    <n v="8"/>
    <n v="250"/>
    <n v="0.21"/>
    <n v="2000"/>
    <n v="420"/>
    <n v="2420"/>
  </r>
  <r>
    <s v="INV1130"/>
    <d v="2024-01-09T00:00:00"/>
    <x v="9"/>
    <s v="Jennings-Hart"/>
    <s v="Italy"/>
    <s v="Service B"/>
    <n v="16"/>
    <n v="250"/>
    <n v="0.22"/>
    <n v="4000"/>
    <n v="880"/>
    <n v="4880"/>
  </r>
  <r>
    <s v="INV1131"/>
    <d v="2024-08-03T00:00:00"/>
    <x v="10"/>
    <s v="Lam, Harris and Houston"/>
    <s v="Netherlands"/>
    <s v="Product B"/>
    <n v="1"/>
    <n v="150"/>
    <n v="0.21"/>
    <n v="150"/>
    <n v="31.5"/>
    <n v="181.5"/>
  </r>
  <r>
    <s v="INV1132"/>
    <d v="2024-03-20T00:00:00"/>
    <x v="6"/>
    <s v="Randall, Guerrero and Esparza"/>
    <s v="Belgium"/>
    <s v="Product B"/>
    <n v="9"/>
    <n v="150"/>
    <n v="0.21"/>
    <n v="1350"/>
    <n v="283.5"/>
    <n v="1633.5"/>
  </r>
  <r>
    <s v="INV1133"/>
    <d v="2024-09-21T00:00:00"/>
    <x v="4"/>
    <s v="Smith, Gardner and Johnson"/>
    <s v="Netherlands"/>
    <s v="Service B"/>
    <n v="16"/>
    <n v="250"/>
    <n v="0.21"/>
    <n v="4000"/>
    <n v="840"/>
    <n v="4840"/>
  </r>
  <r>
    <s v="INV1134"/>
    <d v="2024-07-20T00:00:00"/>
    <x v="0"/>
    <s v="Wallace Ltd"/>
    <s v="France"/>
    <s v="Service A"/>
    <n v="11"/>
    <n v="300"/>
    <n v="0.2"/>
    <n v="3300"/>
    <n v="660"/>
    <n v="3960"/>
  </r>
  <r>
    <s v="INV1135"/>
    <d v="2024-09-18T00:00:00"/>
    <x v="4"/>
    <s v="Martin Ltd"/>
    <s v="Germany"/>
    <s v="Product A"/>
    <n v="17"/>
    <n v="100"/>
    <n v="0.19"/>
    <n v="1700"/>
    <n v="323"/>
    <n v="2023"/>
  </r>
  <r>
    <s v="INV1136"/>
    <d v="2024-11-21T00:00:00"/>
    <x v="7"/>
    <s v="King-Frazier"/>
    <s v="UK"/>
    <s v="Service A"/>
    <n v="5"/>
    <n v="300"/>
    <n v="0.2"/>
    <n v="1500"/>
    <n v="300"/>
    <n v="1800"/>
  </r>
  <r>
    <s v="INV1137"/>
    <d v="2024-05-29T00:00:00"/>
    <x v="2"/>
    <s v="Olson, Howell and Garcia"/>
    <s v="Belgium"/>
    <s v="Service B"/>
    <n v="15"/>
    <n v="250"/>
    <n v="0.21"/>
    <n v="3750"/>
    <n v="787.5"/>
    <n v="4537.5"/>
  </r>
  <r>
    <s v="INV1138"/>
    <d v="2024-09-02T00:00:00"/>
    <x v="4"/>
    <s v="Rice PLC"/>
    <s v="Belgium"/>
    <s v="Service A"/>
    <n v="11"/>
    <n v="300"/>
    <n v="0.21"/>
    <n v="3300"/>
    <n v="693"/>
    <n v="3993"/>
  </r>
  <r>
    <s v="INV1139"/>
    <d v="2024-06-24T00:00:00"/>
    <x v="5"/>
    <s v="Johnson PLC"/>
    <s v="Netherlands"/>
    <s v="Service B"/>
    <n v="3"/>
    <n v="250"/>
    <n v="0.21"/>
    <n v="750"/>
    <n v="157.5"/>
    <n v="907.5"/>
  </r>
  <r>
    <s v="INV1140"/>
    <d v="2024-01-17T00:00:00"/>
    <x v="9"/>
    <s v="Frank LLC"/>
    <s v="Spain"/>
    <s v="Product B"/>
    <n v="5"/>
    <n v="150"/>
    <n v="0.21"/>
    <n v="750"/>
    <n v="157.5"/>
    <n v="907.5"/>
  </r>
  <r>
    <s v="INV1141"/>
    <d v="2024-08-25T00:00:00"/>
    <x v="10"/>
    <s v="Patterson Ltd"/>
    <s v="UK"/>
    <s v="Product B"/>
    <n v="8"/>
    <n v="150"/>
    <n v="0.2"/>
    <n v="1200"/>
    <n v="240"/>
    <n v="1440"/>
  </r>
  <r>
    <s v="INV1142"/>
    <d v="2024-06-18T00:00:00"/>
    <x v="5"/>
    <s v="Castro, Reyes and Wilson"/>
    <s v="Spain"/>
    <s v="Product C"/>
    <n v="12"/>
    <n v="200"/>
    <n v="0.21"/>
    <n v="2400"/>
    <n v="504"/>
    <n v="2904"/>
  </r>
  <r>
    <s v="INV1143"/>
    <d v="2024-11-06T00:00:00"/>
    <x v="7"/>
    <s v="Green PLC"/>
    <s v="France"/>
    <s v="Product C"/>
    <n v="3"/>
    <n v="200"/>
    <n v="0.2"/>
    <n v="600"/>
    <n v="120"/>
    <n v="720"/>
  </r>
  <r>
    <s v="INV1144"/>
    <d v="2024-10-16T00:00:00"/>
    <x v="3"/>
    <s v="Nguyen, Brown and Acevedo"/>
    <s v="Italy"/>
    <s v="Service A"/>
    <n v="13"/>
    <n v="300"/>
    <n v="0.22"/>
    <n v="3900"/>
    <n v="858"/>
    <n v="4758"/>
  </r>
  <r>
    <s v="INV1145"/>
    <d v="2024-01-07T00:00:00"/>
    <x v="9"/>
    <s v="Marshall PLC"/>
    <s v="Belgium"/>
    <s v="Product B"/>
    <n v="7"/>
    <n v="150"/>
    <n v="0.21"/>
    <n v="1050"/>
    <n v="220.5"/>
    <n v="1270.5"/>
  </r>
  <r>
    <s v="INV1146"/>
    <d v="2024-02-08T00:00:00"/>
    <x v="1"/>
    <s v="Terry Ltd"/>
    <s v="Italy"/>
    <s v="Product C"/>
    <n v="5"/>
    <n v="200"/>
    <n v="0.22"/>
    <n v="1000"/>
    <n v="220"/>
    <n v="1220"/>
  </r>
  <r>
    <s v="INV1147"/>
    <d v="2024-06-10T00:00:00"/>
    <x v="5"/>
    <s v="Martin, Townsend and Harper"/>
    <s v="UK"/>
    <s v="Service A"/>
    <n v="19"/>
    <n v="300"/>
    <n v="0.2"/>
    <n v="5700"/>
    <n v="1140"/>
    <n v="6840"/>
  </r>
  <r>
    <s v="INV1148"/>
    <d v="2024-06-07T00:00:00"/>
    <x v="5"/>
    <s v="Anderson-Weber"/>
    <s v="Belgium"/>
    <s v="Product B"/>
    <n v="6"/>
    <n v="150"/>
    <n v="0.21"/>
    <n v="900"/>
    <n v="189"/>
    <n v="1089"/>
  </r>
  <r>
    <s v="INV1149"/>
    <d v="2024-09-10T00:00:00"/>
    <x v="4"/>
    <s v="Daniels and Sons"/>
    <s v="France"/>
    <s v="Product C"/>
    <n v="19"/>
    <n v="200"/>
    <n v="0.2"/>
    <n v="3800"/>
    <n v="760"/>
    <n v="4560"/>
  </r>
  <r>
    <s v="INV1150"/>
    <d v="2024-12-05T00:00:00"/>
    <x v="8"/>
    <s v="Freeman LLC"/>
    <s v="Italy"/>
    <s v="Product B"/>
    <n v="19"/>
    <n v="150"/>
    <n v="0.22"/>
    <n v="2850"/>
    <n v="627"/>
    <n v="3477"/>
  </r>
  <r>
    <s v="INV1151"/>
    <d v="2024-04-09T00:00:00"/>
    <x v="11"/>
    <s v="Ortega-Hall"/>
    <s v="Italy"/>
    <s v="Service B"/>
    <n v="7"/>
    <n v="250"/>
    <n v="0.22"/>
    <n v="1750"/>
    <n v="385"/>
    <n v="2135"/>
  </r>
  <r>
    <s v="INV1152"/>
    <d v="2024-11-01T00:00:00"/>
    <x v="7"/>
    <s v="Mathews-Mclean"/>
    <s v="Belgium"/>
    <s v="Product B"/>
    <n v="5"/>
    <n v="150"/>
    <n v="0.21"/>
    <n v="750"/>
    <n v="157.5"/>
    <n v="907.5"/>
  </r>
  <r>
    <s v="INV1153"/>
    <d v="2024-03-16T00:00:00"/>
    <x v="6"/>
    <s v="Jackson and Sons"/>
    <s v="Germany"/>
    <s v="Service A"/>
    <n v="10"/>
    <n v="300"/>
    <n v="0.19"/>
    <n v="3000"/>
    <n v="570"/>
    <n v="3570"/>
  </r>
  <r>
    <s v="INV1154"/>
    <d v="2024-11-09T00:00:00"/>
    <x v="7"/>
    <s v="Thompson Group"/>
    <s v="France"/>
    <s v="Service A"/>
    <n v="15"/>
    <n v="300"/>
    <n v="0.2"/>
    <n v="4500"/>
    <n v="900"/>
    <n v="5400"/>
  </r>
  <r>
    <s v="INV1155"/>
    <d v="2024-11-08T00:00:00"/>
    <x v="7"/>
    <s v="Dunlap, Kirby and Escobar"/>
    <s v="Spain"/>
    <s v="Product C"/>
    <n v="10"/>
    <n v="200"/>
    <n v="0.21"/>
    <n v="2000"/>
    <n v="420"/>
    <n v="2420"/>
  </r>
  <r>
    <s v="INV1156"/>
    <d v="2024-03-31T00:00:00"/>
    <x v="6"/>
    <s v="Hurley LLC"/>
    <s v="Germany"/>
    <s v="Product A"/>
    <n v="20"/>
    <n v="100"/>
    <n v="0.19"/>
    <n v="2000"/>
    <n v="380"/>
    <n v="2380"/>
  </r>
  <r>
    <s v="INV1157"/>
    <d v="2024-08-15T00:00:00"/>
    <x v="10"/>
    <s v="Brown Group"/>
    <s v="Spain"/>
    <s v="Service A"/>
    <n v="6"/>
    <n v="300"/>
    <n v="0.21"/>
    <n v="1800"/>
    <n v="378"/>
    <n v="2178"/>
  </r>
  <r>
    <s v="INV1158"/>
    <d v="2024-05-25T00:00:00"/>
    <x v="2"/>
    <s v="Brooks Group"/>
    <s v="Belgium"/>
    <s v="Product A"/>
    <n v="9"/>
    <n v="100"/>
    <n v="0.21"/>
    <n v="900"/>
    <n v="189"/>
    <n v="1089"/>
  </r>
  <r>
    <s v="INV1159"/>
    <d v="2024-08-11T00:00:00"/>
    <x v="10"/>
    <s v="Ashley-Daniels"/>
    <s v="Italy"/>
    <s v="Product C"/>
    <n v="2"/>
    <n v="200"/>
    <n v="0.22"/>
    <n v="400"/>
    <n v="88"/>
    <n v="488"/>
  </r>
  <r>
    <s v="INV1160"/>
    <d v="2024-02-09T00:00:00"/>
    <x v="1"/>
    <s v="Garcia-Davis"/>
    <s v="Netherlands"/>
    <s v="Product B"/>
    <n v="18"/>
    <n v="150"/>
    <n v="0.21"/>
    <n v="2700"/>
    <n v="567"/>
    <n v="3267"/>
  </r>
  <r>
    <s v="INV1161"/>
    <d v="2024-05-17T00:00:00"/>
    <x v="2"/>
    <s v="Nguyen Group"/>
    <s v="Germany"/>
    <s v="Product B"/>
    <n v="20"/>
    <n v="150"/>
    <n v="0.19"/>
    <n v="3000"/>
    <n v="570"/>
    <n v="3570"/>
  </r>
  <r>
    <s v="INV1162"/>
    <d v="2024-11-28T00:00:00"/>
    <x v="7"/>
    <s v="Johnson LLC"/>
    <s v="Spain"/>
    <s v="Product C"/>
    <n v="20"/>
    <n v="200"/>
    <n v="0.21"/>
    <n v="4000"/>
    <n v="840"/>
    <n v="4840"/>
  </r>
  <r>
    <s v="INV1163"/>
    <d v="2024-08-25T00:00:00"/>
    <x v="10"/>
    <s v="Lynch Inc"/>
    <s v="UK"/>
    <s v="Product B"/>
    <n v="12"/>
    <n v="150"/>
    <n v="0.2"/>
    <n v="1800"/>
    <n v="360"/>
    <n v="2160"/>
  </r>
  <r>
    <s v="INV1164"/>
    <d v="2024-10-30T00:00:00"/>
    <x v="3"/>
    <s v="Scott Group"/>
    <s v="Netherlands"/>
    <s v="Product A"/>
    <n v="19"/>
    <n v="100"/>
    <n v="0.21"/>
    <n v="1900"/>
    <n v="399"/>
    <n v="2299"/>
  </r>
  <r>
    <s v="INV1165"/>
    <d v="2024-04-08T00:00:00"/>
    <x v="11"/>
    <s v="Koch Group"/>
    <s v="Germany"/>
    <s v="Product C"/>
    <n v="8"/>
    <n v="200"/>
    <n v="0.19"/>
    <n v="1600"/>
    <n v="304"/>
    <n v="1904"/>
  </r>
  <r>
    <s v="INV1166"/>
    <d v="2024-10-12T00:00:00"/>
    <x v="3"/>
    <s v="Wood, Kane and Mcneil"/>
    <s v="Italy"/>
    <s v="Service A"/>
    <n v="6"/>
    <n v="300"/>
    <n v="0.22"/>
    <n v="1800"/>
    <n v="396"/>
    <n v="2196"/>
  </r>
  <r>
    <s v="INV1167"/>
    <d v="2024-10-06T00:00:00"/>
    <x v="3"/>
    <s v="Morgan, Carpenter and Gonzales"/>
    <s v="France"/>
    <s v="Product A"/>
    <n v="9"/>
    <n v="100"/>
    <n v="0.2"/>
    <n v="900"/>
    <n v="180"/>
    <n v="1080"/>
  </r>
  <r>
    <s v="INV1168"/>
    <d v="2024-01-02T00:00:00"/>
    <x v="9"/>
    <s v="Walls, Vance and Palmer"/>
    <s v="Spain"/>
    <s v="Product A"/>
    <n v="4"/>
    <n v="100"/>
    <n v="0.21"/>
    <n v="400"/>
    <n v="84"/>
    <n v="484"/>
  </r>
  <r>
    <s v="INV1169"/>
    <d v="2024-04-08T00:00:00"/>
    <x v="11"/>
    <s v="Hanna, Harris and Tate"/>
    <s v="Italy"/>
    <s v="Service A"/>
    <n v="19"/>
    <n v="300"/>
    <n v="0.22"/>
    <n v="5700"/>
    <n v="1254"/>
    <n v="6954"/>
  </r>
  <r>
    <s v="INV1170"/>
    <d v="2024-12-04T00:00:00"/>
    <x v="8"/>
    <s v="Gonzalez-Craig"/>
    <s v="UK"/>
    <s v="Product A"/>
    <n v="7"/>
    <n v="100"/>
    <n v="0.2"/>
    <n v="700"/>
    <n v="140"/>
    <n v="840"/>
  </r>
  <r>
    <s v="INV1171"/>
    <d v="2024-03-10T00:00:00"/>
    <x v="6"/>
    <s v="Reyes-Smith"/>
    <s v="Italy"/>
    <s v="Product B"/>
    <n v="1"/>
    <n v="150"/>
    <n v="0.22"/>
    <n v="150"/>
    <n v="33"/>
    <n v="183"/>
  </r>
  <r>
    <s v="INV1172"/>
    <d v="2024-04-21T00:00:00"/>
    <x v="11"/>
    <s v="Collins Ltd"/>
    <s v="Germany"/>
    <s v="Service B"/>
    <n v="7"/>
    <n v="250"/>
    <n v="0.19"/>
    <n v="1750"/>
    <n v="332.5"/>
    <n v="2082.5"/>
  </r>
  <r>
    <s v="INV1173"/>
    <d v="2024-04-07T00:00:00"/>
    <x v="11"/>
    <s v="Camacho, Johns and Collins"/>
    <s v="Spain"/>
    <s v="Product B"/>
    <n v="16"/>
    <n v="150"/>
    <n v="0.21"/>
    <n v="2400"/>
    <n v="504"/>
    <n v="2904"/>
  </r>
  <r>
    <s v="INV1174"/>
    <d v="2024-03-07T00:00:00"/>
    <x v="6"/>
    <s v="Elliott, Brown and Romero"/>
    <s v="Germany"/>
    <s v="Service A"/>
    <n v="18"/>
    <n v="300"/>
    <n v="0.19"/>
    <n v="5400"/>
    <n v="1026"/>
    <n v="6426"/>
  </r>
  <r>
    <s v="INV1175"/>
    <d v="2024-03-09T00:00:00"/>
    <x v="6"/>
    <s v="Reilly-Mccullough"/>
    <s v="Netherlands"/>
    <s v="Product A"/>
    <n v="9"/>
    <n v="100"/>
    <n v="0.21"/>
    <n v="900"/>
    <n v="189"/>
    <n v="1089"/>
  </r>
  <r>
    <s v="INV1176"/>
    <d v="2024-06-23T00:00:00"/>
    <x v="5"/>
    <s v="Carr, Pham and Roach"/>
    <s v="Germany"/>
    <s v="Product B"/>
    <n v="18"/>
    <n v="150"/>
    <n v="0.19"/>
    <n v="2700"/>
    <n v="513"/>
    <n v="3213"/>
  </r>
  <r>
    <s v="INV1177"/>
    <d v="2024-02-26T00:00:00"/>
    <x v="1"/>
    <s v="Martin and Sons"/>
    <s v="Italy"/>
    <s v="Product A"/>
    <n v="7"/>
    <n v="100"/>
    <n v="0.22"/>
    <n v="700"/>
    <n v="154"/>
    <n v="854"/>
  </r>
  <r>
    <s v="INV1178"/>
    <d v="2024-11-27T00:00:00"/>
    <x v="7"/>
    <s v="Bennett PLC"/>
    <s v="France"/>
    <s v="Product C"/>
    <n v="10"/>
    <n v="200"/>
    <n v="0.2"/>
    <n v="2000"/>
    <n v="400"/>
    <n v="2400"/>
  </r>
  <r>
    <s v="INV1179"/>
    <d v="2024-08-04T00:00:00"/>
    <x v="10"/>
    <s v="Weaver Group"/>
    <s v="UK"/>
    <s v="Product C"/>
    <n v="1"/>
    <n v="200"/>
    <n v="0.2"/>
    <n v="200"/>
    <n v="40"/>
    <n v="240"/>
  </r>
  <r>
    <s v="INV1180"/>
    <d v="2024-04-25T00:00:00"/>
    <x v="11"/>
    <s v="Oliver PLC"/>
    <s v="France"/>
    <s v="Product C"/>
    <n v="1"/>
    <n v="200"/>
    <n v="0.2"/>
    <n v="200"/>
    <n v="40"/>
    <n v="240"/>
  </r>
  <r>
    <s v="INV1181"/>
    <d v="2024-01-30T00:00:00"/>
    <x v="9"/>
    <s v="Barber, Miller and Brady"/>
    <s v="Germany"/>
    <s v="Product A"/>
    <n v="6"/>
    <n v="100"/>
    <n v="0.19"/>
    <n v="600"/>
    <n v="114"/>
    <n v="714"/>
  </r>
  <r>
    <s v="INV1182"/>
    <d v="2024-12-23T00:00:00"/>
    <x v="8"/>
    <s v="Garza-Russell"/>
    <s v="Italy"/>
    <s v="Service A"/>
    <n v="20"/>
    <n v="300"/>
    <n v="0.22"/>
    <n v="6000"/>
    <n v="1320"/>
    <n v="7320"/>
  </r>
  <r>
    <s v="INV1183"/>
    <d v="2024-10-27T00:00:00"/>
    <x v="3"/>
    <s v="Lopez Inc"/>
    <s v="Belgium"/>
    <s v="Product B"/>
    <n v="18"/>
    <n v="150"/>
    <n v="0.21"/>
    <n v="2700"/>
    <n v="567"/>
    <n v="3267"/>
  </r>
  <r>
    <s v="INV1184"/>
    <d v="2024-10-11T00:00:00"/>
    <x v="3"/>
    <s v="Gallegos-Miller"/>
    <s v="Spain"/>
    <s v="Product C"/>
    <n v="2"/>
    <n v="200"/>
    <n v="0.21"/>
    <n v="400"/>
    <n v="84"/>
    <n v="484"/>
  </r>
  <r>
    <s v="INV1185"/>
    <d v="2024-11-24T00:00:00"/>
    <x v="7"/>
    <s v="Lewis, Gilbert and Lopez"/>
    <s v="UK"/>
    <s v="Product B"/>
    <n v="1"/>
    <n v="150"/>
    <n v="0.2"/>
    <n v="150"/>
    <n v="30"/>
    <n v="180"/>
  </r>
  <r>
    <s v="INV1186"/>
    <d v="2024-01-26T00:00:00"/>
    <x v="9"/>
    <s v="Mcguire Inc"/>
    <s v="UK"/>
    <s v="Product B"/>
    <n v="5"/>
    <n v="150"/>
    <n v="0.2"/>
    <n v="750"/>
    <n v="150"/>
    <n v="900"/>
  </r>
  <r>
    <s v="INV1187"/>
    <d v="2024-06-24T00:00:00"/>
    <x v="5"/>
    <s v="Moss-Snow"/>
    <s v="Belgium"/>
    <s v="Product B"/>
    <n v="3"/>
    <n v="150"/>
    <n v="0.21"/>
    <n v="450"/>
    <n v="94.5"/>
    <n v="544.5"/>
  </r>
  <r>
    <s v="INV1188"/>
    <d v="2024-06-22T00:00:00"/>
    <x v="5"/>
    <s v="Hays-Rush"/>
    <s v="Belgium"/>
    <s v="Product A"/>
    <n v="18"/>
    <n v="100"/>
    <n v="0.21"/>
    <n v="1800"/>
    <n v="378"/>
    <n v="2178"/>
  </r>
  <r>
    <s v="INV1189"/>
    <d v="2024-12-25T00:00:00"/>
    <x v="8"/>
    <s v="Lee LLC"/>
    <s v="Belgium"/>
    <s v="Service B"/>
    <n v="9"/>
    <n v="250"/>
    <n v="0.21"/>
    <n v="2250"/>
    <n v="472.5"/>
    <n v="2722.5"/>
  </r>
  <r>
    <s v="INV1190"/>
    <d v="2024-07-12T00:00:00"/>
    <x v="0"/>
    <s v="Collins-Hess"/>
    <s v="France"/>
    <s v="Product B"/>
    <n v="9"/>
    <n v="150"/>
    <n v="0.2"/>
    <n v="1350"/>
    <n v="270"/>
    <n v="1620"/>
  </r>
  <r>
    <s v="INV1191"/>
    <d v="2024-03-24T00:00:00"/>
    <x v="6"/>
    <s v="Rasmussen-Hernandez"/>
    <s v="Italy"/>
    <s v="Product B"/>
    <n v="9"/>
    <n v="150"/>
    <n v="0.22"/>
    <n v="1350"/>
    <n v="297"/>
    <n v="1647"/>
  </r>
  <r>
    <s v="INV1192"/>
    <d v="2024-09-24T00:00:00"/>
    <x v="4"/>
    <s v="Burton-Peterson"/>
    <s v="Netherlands"/>
    <s v="Service A"/>
    <n v="8"/>
    <n v="300"/>
    <n v="0.21"/>
    <n v="2400"/>
    <n v="504"/>
    <n v="2904"/>
  </r>
  <r>
    <s v="INV1193"/>
    <d v="2024-09-09T00:00:00"/>
    <x v="4"/>
    <s v="Smith and Sons"/>
    <s v="Spain"/>
    <s v="Product A"/>
    <n v="10"/>
    <n v="100"/>
    <n v="0.21"/>
    <n v="1000"/>
    <n v="210"/>
    <n v="1210"/>
  </r>
  <r>
    <s v="INV1194"/>
    <d v="2024-05-11T00:00:00"/>
    <x v="2"/>
    <s v="Chan Ltd"/>
    <s v="Netherlands"/>
    <s v="Product C"/>
    <n v="20"/>
    <n v="200"/>
    <n v="0.21"/>
    <n v="4000"/>
    <n v="840"/>
    <n v="4840"/>
  </r>
  <r>
    <s v="INV1195"/>
    <d v="2024-08-15T00:00:00"/>
    <x v="10"/>
    <s v="Lewis-Davis"/>
    <s v="France"/>
    <s v="Service A"/>
    <n v="16"/>
    <n v="300"/>
    <n v="0.2"/>
    <n v="4800"/>
    <n v="960"/>
    <n v="5760"/>
  </r>
  <r>
    <s v="INV1196"/>
    <d v="2024-10-02T00:00:00"/>
    <x v="3"/>
    <s v="Henry, Morse and Baker"/>
    <s v="UK"/>
    <s v="Service B"/>
    <n v="5"/>
    <n v="250"/>
    <n v="0.2"/>
    <n v="1250"/>
    <n v="250"/>
    <n v="1500"/>
  </r>
  <r>
    <s v="INV1197"/>
    <d v="2024-12-10T00:00:00"/>
    <x v="8"/>
    <s v="Fisher-Peters"/>
    <s v="UK"/>
    <s v="Product A"/>
    <n v="14"/>
    <n v="100"/>
    <n v="0.2"/>
    <n v="1400"/>
    <n v="280"/>
    <n v="1680"/>
  </r>
  <r>
    <s v="INV1198"/>
    <d v="2024-03-07T00:00:00"/>
    <x v="6"/>
    <s v="Bright and Sons"/>
    <s v="Spain"/>
    <s v="Product C"/>
    <n v="2"/>
    <n v="200"/>
    <n v="0.21"/>
    <n v="400"/>
    <n v="84"/>
    <n v="484"/>
  </r>
  <r>
    <s v="INV1199"/>
    <d v="2024-12-28T00:00:00"/>
    <x v="8"/>
    <s v="Morris, Smith and Gonzales"/>
    <s v="Belgium"/>
    <s v="Product C"/>
    <n v="10"/>
    <n v="200"/>
    <n v="0.21"/>
    <n v="2000"/>
    <n v="420"/>
    <n v="2420"/>
  </r>
  <r>
    <s v="INV1200"/>
    <d v="2024-02-01T00:00:00"/>
    <x v="1"/>
    <s v="Wood Group"/>
    <s v="France"/>
    <s v="Product A"/>
    <n v="7"/>
    <n v="100"/>
    <n v="0.2"/>
    <n v="700"/>
    <n v="140"/>
    <n v="840"/>
  </r>
  <r>
    <s v="INV1201"/>
    <d v="2024-06-22T00:00:00"/>
    <x v="5"/>
    <s v="Lawrence, Williamson and Henderson"/>
    <s v="Spain"/>
    <s v="Product B"/>
    <n v="17"/>
    <n v="150"/>
    <n v="0.21"/>
    <n v="2550"/>
    <n v="535.5"/>
    <n v="3085.5"/>
  </r>
  <r>
    <s v="INV1202"/>
    <d v="2024-02-12T00:00:00"/>
    <x v="1"/>
    <s v="Cantu PLC"/>
    <s v="Spain"/>
    <s v="Product B"/>
    <n v="8"/>
    <n v="150"/>
    <n v="0.21"/>
    <n v="1200"/>
    <n v="252"/>
    <n v="1452"/>
  </r>
  <r>
    <s v="INV1203"/>
    <d v="2024-09-12T00:00:00"/>
    <x v="4"/>
    <s v="Wells LLC"/>
    <s v="France"/>
    <s v="Service A"/>
    <n v="5"/>
    <n v="300"/>
    <n v="0.2"/>
    <n v="1500"/>
    <n v="300"/>
    <n v="1800"/>
  </r>
  <r>
    <s v="INV1204"/>
    <d v="2024-03-31T00:00:00"/>
    <x v="6"/>
    <s v="Freeman-Foster"/>
    <s v="France"/>
    <s v="Product A"/>
    <n v="10"/>
    <n v="100"/>
    <n v="0.2"/>
    <n v="1000"/>
    <n v="200"/>
    <n v="1200"/>
  </r>
  <r>
    <s v="INV1205"/>
    <d v="2024-07-30T00:00:00"/>
    <x v="0"/>
    <s v="Byrd, Ayala and Mccann"/>
    <s v="UK"/>
    <s v="Product C"/>
    <n v="4"/>
    <n v="200"/>
    <n v="0.2"/>
    <n v="800"/>
    <n v="160"/>
    <n v="960"/>
  </r>
  <r>
    <s v="INV1206"/>
    <d v="2024-12-02T00:00:00"/>
    <x v="8"/>
    <s v="Gray, Livingston and Johnson"/>
    <s v="Spain"/>
    <s v="Product A"/>
    <n v="17"/>
    <n v="100"/>
    <n v="0.21"/>
    <n v="1700"/>
    <n v="357"/>
    <n v="2057"/>
  </r>
  <r>
    <s v="INV1207"/>
    <d v="2024-12-25T00:00:00"/>
    <x v="8"/>
    <s v="Casey, Rogers and Herrera"/>
    <s v="Italy"/>
    <s v="Product B"/>
    <n v="5"/>
    <n v="150"/>
    <n v="0.22"/>
    <n v="750"/>
    <n v="165"/>
    <n v="915"/>
  </r>
  <r>
    <s v="INV1208"/>
    <d v="2024-06-19T00:00:00"/>
    <x v="5"/>
    <s v="Blair-Greene"/>
    <s v="Italy"/>
    <s v="Product B"/>
    <n v="17"/>
    <n v="150"/>
    <n v="0.22"/>
    <n v="2550"/>
    <n v="561"/>
    <n v="3111"/>
  </r>
  <r>
    <s v="INV1209"/>
    <d v="2024-12-16T00:00:00"/>
    <x v="8"/>
    <s v="Ford PLC"/>
    <s v="UK"/>
    <s v="Service B"/>
    <n v="15"/>
    <n v="250"/>
    <n v="0.2"/>
    <n v="3750"/>
    <n v="750"/>
    <n v="4500"/>
  </r>
  <r>
    <s v="INV1210"/>
    <d v="2024-01-08T00:00:00"/>
    <x v="9"/>
    <s v="Diaz Inc"/>
    <s v="Italy"/>
    <s v="Service B"/>
    <n v="4"/>
    <n v="250"/>
    <n v="0.22"/>
    <n v="1000"/>
    <n v="220"/>
    <n v="1220"/>
  </r>
  <r>
    <s v="INV1211"/>
    <d v="2024-04-29T00:00:00"/>
    <x v="11"/>
    <s v="Johnson-Henry"/>
    <s v="Netherlands"/>
    <s v="Product A"/>
    <n v="6"/>
    <n v="100"/>
    <n v="0.21"/>
    <n v="600"/>
    <n v="126"/>
    <n v="726"/>
  </r>
  <r>
    <s v="INV1212"/>
    <d v="2024-10-13T00:00:00"/>
    <x v="3"/>
    <s v="Aguilar, Roach and Gonzalez"/>
    <s v="UK"/>
    <s v="Product C"/>
    <n v="13"/>
    <n v="200"/>
    <n v="0.2"/>
    <n v="2600"/>
    <n v="520"/>
    <n v="3120"/>
  </r>
  <r>
    <s v="INV1213"/>
    <d v="2024-01-17T00:00:00"/>
    <x v="9"/>
    <s v="Mccormick, Simmons and Nelson"/>
    <s v="Germany"/>
    <s v="Product C"/>
    <n v="19"/>
    <n v="200"/>
    <n v="0.19"/>
    <n v="3800"/>
    <n v="722"/>
    <n v="4522"/>
  </r>
  <r>
    <s v="INV1214"/>
    <d v="2024-03-19T00:00:00"/>
    <x v="6"/>
    <s v="Valenzuela-Mack"/>
    <s v="France"/>
    <s v="Service B"/>
    <n v="19"/>
    <n v="250"/>
    <n v="0.2"/>
    <n v="4750"/>
    <n v="950"/>
    <n v="5700"/>
  </r>
  <r>
    <s v="INV1215"/>
    <d v="2024-11-10T00:00:00"/>
    <x v="7"/>
    <s v="Manning, Stevens and Flores"/>
    <s v="UK"/>
    <s v="Service A"/>
    <n v="14"/>
    <n v="300"/>
    <n v="0.2"/>
    <n v="4200"/>
    <n v="840"/>
    <n v="5040"/>
  </r>
  <r>
    <s v="INV1216"/>
    <d v="2024-01-13T00:00:00"/>
    <x v="9"/>
    <s v="Zamora, Farrell and Harper"/>
    <s v="Netherlands"/>
    <s v="Product A"/>
    <n v="8"/>
    <n v="100"/>
    <n v="0.21"/>
    <n v="800"/>
    <n v="168"/>
    <n v="968"/>
  </r>
  <r>
    <s v="INV1217"/>
    <d v="2024-03-04T00:00:00"/>
    <x v="6"/>
    <s v="Rodriguez, Shepherd and Holden"/>
    <s v="UK"/>
    <s v="Product B"/>
    <n v="13"/>
    <n v="150"/>
    <n v="0.2"/>
    <n v="1950"/>
    <n v="390"/>
    <n v="2340"/>
  </r>
  <r>
    <s v="INV1218"/>
    <d v="2024-07-01T00:00:00"/>
    <x v="0"/>
    <s v="Mitchell-Charles"/>
    <s v="Netherlands"/>
    <s v="Product B"/>
    <n v="7"/>
    <n v="150"/>
    <n v="0.21"/>
    <n v="1050"/>
    <n v="220.5"/>
    <n v="1270.5"/>
  </r>
  <r>
    <s v="INV1219"/>
    <d v="2024-03-22T00:00:00"/>
    <x v="6"/>
    <s v="Barnes-Jackson"/>
    <s v="Belgium"/>
    <s v="Service B"/>
    <n v="14"/>
    <n v="250"/>
    <n v="0.21"/>
    <n v="3500"/>
    <n v="735"/>
    <n v="4235"/>
  </r>
  <r>
    <s v="INV1220"/>
    <d v="2024-05-30T00:00:00"/>
    <x v="2"/>
    <s v="Pierce, Gonzalez and Graham"/>
    <s v="Italy"/>
    <s v="Service A"/>
    <n v="2"/>
    <n v="300"/>
    <n v="0.22"/>
    <n v="600"/>
    <n v="132"/>
    <n v="732"/>
  </r>
  <r>
    <s v="INV1221"/>
    <d v="2024-01-01T00:00:00"/>
    <x v="9"/>
    <s v="Tran, Johnson and Coleman"/>
    <s v="Italy"/>
    <s v="Service A"/>
    <n v="18"/>
    <n v="300"/>
    <n v="0.22"/>
    <n v="5400"/>
    <n v="1188"/>
    <n v="6588"/>
  </r>
  <r>
    <s v="INV1222"/>
    <d v="2024-09-01T00:00:00"/>
    <x v="4"/>
    <s v="Morales, Stevens and Webb"/>
    <s v="Belgium"/>
    <s v="Product C"/>
    <n v="13"/>
    <n v="200"/>
    <n v="0.21"/>
    <n v="2600"/>
    <n v="546"/>
    <n v="3146"/>
  </r>
  <r>
    <s v="INV1223"/>
    <d v="2024-03-06T00:00:00"/>
    <x v="6"/>
    <s v="Haas-Macias"/>
    <s v="Italy"/>
    <s v="Service B"/>
    <n v="2"/>
    <n v="250"/>
    <n v="0.22"/>
    <n v="500"/>
    <n v="110"/>
    <n v="610"/>
  </r>
  <r>
    <s v="INV1224"/>
    <d v="2024-09-14T00:00:00"/>
    <x v="4"/>
    <s v="Obrien Group"/>
    <s v="Italy"/>
    <s v="Product B"/>
    <n v="14"/>
    <n v="150"/>
    <n v="0.22"/>
    <n v="2100"/>
    <n v="462"/>
    <n v="2562"/>
  </r>
  <r>
    <s v="INV1225"/>
    <d v="2024-10-20T00:00:00"/>
    <x v="3"/>
    <s v="Berry, Gonzalez and Sanchez"/>
    <s v="Belgium"/>
    <s v="Product B"/>
    <n v="20"/>
    <n v="150"/>
    <n v="0.21"/>
    <n v="3000"/>
    <n v="630"/>
    <n v="3630"/>
  </r>
  <r>
    <s v="INV1226"/>
    <d v="2024-02-05T00:00:00"/>
    <x v="1"/>
    <s v="Ramirez Group"/>
    <s v="Belgium"/>
    <s v="Product A"/>
    <n v="10"/>
    <n v="100"/>
    <n v="0.21"/>
    <n v="1000"/>
    <n v="210"/>
    <n v="1210"/>
  </r>
  <r>
    <s v="INV1227"/>
    <d v="2024-10-29T00:00:00"/>
    <x v="3"/>
    <s v="Mcdonald-Stevens"/>
    <s v="Spain"/>
    <s v="Service B"/>
    <n v="8"/>
    <n v="250"/>
    <n v="0.21"/>
    <n v="2000"/>
    <n v="420"/>
    <n v="2420"/>
  </r>
  <r>
    <s v="INV1228"/>
    <d v="2024-01-15T00:00:00"/>
    <x v="9"/>
    <s v="Ortiz-Martinez"/>
    <s v="Germany"/>
    <s v="Product B"/>
    <n v="5"/>
    <n v="150"/>
    <n v="0.19"/>
    <n v="750"/>
    <n v="142.5"/>
    <n v="892.5"/>
  </r>
  <r>
    <s v="INV1229"/>
    <d v="2024-07-06T00:00:00"/>
    <x v="0"/>
    <s v="Butler-Lowe"/>
    <s v="Germany"/>
    <s v="Service A"/>
    <n v="10"/>
    <n v="300"/>
    <n v="0.19"/>
    <n v="3000"/>
    <n v="570"/>
    <n v="3570"/>
  </r>
  <r>
    <s v="INV1230"/>
    <d v="2024-12-02T00:00:00"/>
    <x v="8"/>
    <s v="Kaiser PLC"/>
    <s v="France"/>
    <s v="Product A"/>
    <n v="4"/>
    <n v="100"/>
    <n v="0.2"/>
    <n v="400"/>
    <n v="80"/>
    <n v="480"/>
  </r>
  <r>
    <s v="INV1231"/>
    <d v="2024-11-27T00:00:00"/>
    <x v="7"/>
    <s v="Reed-Hill"/>
    <s v="Germany"/>
    <s v="Product B"/>
    <n v="13"/>
    <n v="150"/>
    <n v="0.19"/>
    <n v="1950"/>
    <n v="370.5"/>
    <n v="2320.5"/>
  </r>
  <r>
    <s v="INV1232"/>
    <d v="2024-02-25T00:00:00"/>
    <x v="1"/>
    <s v="Mendoza-Collier"/>
    <s v="Germany"/>
    <s v="Product A"/>
    <n v="11"/>
    <n v="100"/>
    <n v="0.19"/>
    <n v="1100"/>
    <n v="209"/>
    <n v="1309"/>
  </r>
  <r>
    <s v="INV1233"/>
    <d v="2024-09-10T00:00:00"/>
    <x v="4"/>
    <s v="Schmidt PLC"/>
    <s v="UK"/>
    <s v="Service B"/>
    <n v="7"/>
    <n v="250"/>
    <n v="0.2"/>
    <n v="1750"/>
    <n v="350"/>
    <n v="2100"/>
  </r>
  <r>
    <s v="INV1234"/>
    <d v="2024-03-21T00:00:00"/>
    <x v="6"/>
    <s v="Shaw, Hays and Mullen"/>
    <s v="Netherlands"/>
    <s v="Product B"/>
    <n v="8"/>
    <n v="150"/>
    <n v="0.21"/>
    <n v="1200"/>
    <n v="252"/>
    <n v="1452"/>
  </r>
  <r>
    <s v="INV1235"/>
    <d v="2024-05-24T00:00:00"/>
    <x v="2"/>
    <s v="Mcdonald-Butler"/>
    <s v="Belgium"/>
    <s v="Service A"/>
    <n v="16"/>
    <n v="300"/>
    <n v="0.21"/>
    <n v="4800"/>
    <n v="1008"/>
    <n v="5808"/>
  </r>
  <r>
    <s v="INV1236"/>
    <d v="2024-08-30T00:00:00"/>
    <x v="10"/>
    <s v="Jimenez-Park"/>
    <s v="UK"/>
    <s v="Service B"/>
    <n v="2"/>
    <n v="250"/>
    <n v="0.2"/>
    <n v="500"/>
    <n v="100"/>
    <n v="600"/>
  </r>
  <r>
    <s v="INV1237"/>
    <d v="2024-04-05T00:00:00"/>
    <x v="11"/>
    <s v="Morgan, Clark and Grant"/>
    <s v="Netherlands"/>
    <s v="Product B"/>
    <n v="11"/>
    <n v="150"/>
    <n v="0.21"/>
    <n v="1650"/>
    <n v="346.5"/>
    <n v="1996.5"/>
  </r>
  <r>
    <s v="INV1238"/>
    <d v="2024-10-04T00:00:00"/>
    <x v="3"/>
    <s v="Ali, Dixon and Miller"/>
    <s v="France"/>
    <s v="Product A"/>
    <n v="5"/>
    <n v="100"/>
    <n v="0.2"/>
    <n v="500"/>
    <n v="100"/>
    <n v="600"/>
  </r>
  <r>
    <s v="INV1239"/>
    <d v="2024-06-06T00:00:00"/>
    <x v="5"/>
    <s v="Colon, Santiago and Chase"/>
    <s v="France"/>
    <s v="Service B"/>
    <n v="16"/>
    <n v="250"/>
    <n v="0.2"/>
    <n v="4000"/>
    <n v="800"/>
    <n v="4800"/>
  </r>
  <r>
    <s v="INV1240"/>
    <d v="2024-07-09T00:00:00"/>
    <x v="0"/>
    <s v="Beck, Hensley and Miller"/>
    <s v="Spain"/>
    <s v="Product C"/>
    <n v="4"/>
    <n v="200"/>
    <n v="0.21"/>
    <n v="800"/>
    <n v="168"/>
    <n v="968"/>
  </r>
  <r>
    <s v="INV1241"/>
    <d v="2024-03-03T00:00:00"/>
    <x v="6"/>
    <s v="Moore LLC"/>
    <s v="Netherlands"/>
    <s v="Product A"/>
    <n v="18"/>
    <n v="100"/>
    <n v="0.21"/>
    <n v="1800"/>
    <n v="378"/>
    <n v="2178"/>
  </r>
  <r>
    <s v="INV1242"/>
    <d v="2024-12-01T00:00:00"/>
    <x v="8"/>
    <s v="Alvarado, Singh and Wright"/>
    <s v="France"/>
    <s v="Service A"/>
    <n v="4"/>
    <n v="300"/>
    <n v="0.2"/>
    <n v="1200"/>
    <n v="240"/>
    <n v="1440"/>
  </r>
  <r>
    <s v="INV1243"/>
    <d v="2024-10-04T00:00:00"/>
    <x v="3"/>
    <s v="Alexander-Robinson"/>
    <s v="Spain"/>
    <s v="Service A"/>
    <n v="8"/>
    <n v="300"/>
    <n v="0.21"/>
    <n v="2400"/>
    <n v="504"/>
    <n v="2904"/>
  </r>
  <r>
    <s v="INV1244"/>
    <d v="2024-12-24T00:00:00"/>
    <x v="8"/>
    <s v="Medina-Martinez"/>
    <s v="UK"/>
    <s v="Service A"/>
    <n v="4"/>
    <n v="300"/>
    <n v="0.2"/>
    <n v="1200"/>
    <n v="240"/>
    <n v="1440"/>
  </r>
  <r>
    <s v="INV1245"/>
    <d v="2024-02-03T00:00:00"/>
    <x v="1"/>
    <s v="Scott-Robinson"/>
    <s v="Netherlands"/>
    <s v="Product C"/>
    <n v="13"/>
    <n v="200"/>
    <n v="0.21"/>
    <n v="2600"/>
    <n v="546"/>
    <n v="3146"/>
  </r>
  <r>
    <s v="INV1246"/>
    <d v="2024-10-04T00:00:00"/>
    <x v="3"/>
    <s v="Williams Inc"/>
    <s v="France"/>
    <s v="Service A"/>
    <n v="20"/>
    <n v="300"/>
    <n v="0.2"/>
    <n v="6000"/>
    <n v="1200"/>
    <n v="7200"/>
  </r>
  <r>
    <s v="INV1247"/>
    <d v="2024-01-23T00:00:00"/>
    <x v="9"/>
    <s v="Long-Burke"/>
    <s v="France"/>
    <s v="Service A"/>
    <n v="6"/>
    <n v="300"/>
    <n v="0.2"/>
    <n v="1800"/>
    <n v="360"/>
    <n v="2160"/>
  </r>
  <r>
    <s v="INV1248"/>
    <d v="2024-04-28T00:00:00"/>
    <x v="11"/>
    <s v="Hampton, Schwartz and Mccullough"/>
    <s v="France"/>
    <s v="Product A"/>
    <n v="3"/>
    <n v="100"/>
    <n v="0.2"/>
    <n v="300"/>
    <n v="60"/>
    <n v="360"/>
  </r>
  <r>
    <s v="INV1249"/>
    <d v="2024-12-10T00:00:00"/>
    <x v="8"/>
    <s v="Quinn-Hayes"/>
    <s v="Spain"/>
    <s v="Product C"/>
    <n v="1"/>
    <n v="200"/>
    <n v="0.21"/>
    <n v="200"/>
    <n v="42"/>
    <n v="242"/>
  </r>
  <r>
    <s v="INV1250"/>
    <d v="2024-06-30T00:00:00"/>
    <x v="5"/>
    <s v="Cole-Collins"/>
    <s v="Spain"/>
    <s v="Product A"/>
    <n v="18"/>
    <n v="100"/>
    <n v="0.21"/>
    <n v="1800"/>
    <n v="378"/>
    <n v="2178"/>
  </r>
  <r>
    <s v="INV1251"/>
    <d v="2024-01-16T00:00:00"/>
    <x v="9"/>
    <s v="Smith, Hughes and Johnson"/>
    <s v="Belgium"/>
    <s v="Product C"/>
    <n v="4"/>
    <n v="200"/>
    <n v="0.21"/>
    <n v="800"/>
    <n v="168"/>
    <n v="968"/>
  </r>
  <r>
    <s v="INV1252"/>
    <d v="2024-03-14T00:00:00"/>
    <x v="6"/>
    <s v="Henderson-Avila"/>
    <s v="France"/>
    <s v="Product A"/>
    <n v="6"/>
    <n v="100"/>
    <n v="0.2"/>
    <n v="600"/>
    <n v="120"/>
    <n v="720"/>
  </r>
  <r>
    <s v="INV1253"/>
    <d v="2024-04-09T00:00:00"/>
    <x v="11"/>
    <s v="Mcdaniel, Wilcox and Bowman"/>
    <s v="Italy"/>
    <s v="Service A"/>
    <n v="17"/>
    <n v="300"/>
    <n v="0.22"/>
    <n v="5100"/>
    <n v="1122"/>
    <n v="6222"/>
  </r>
  <r>
    <s v="INV1254"/>
    <d v="2024-12-12T00:00:00"/>
    <x v="8"/>
    <s v="Anderson, Coleman and Thompson"/>
    <s v="France"/>
    <s v="Product A"/>
    <n v="19"/>
    <n v="100"/>
    <n v="0.2"/>
    <n v="1900"/>
    <n v="380"/>
    <n v="2280"/>
  </r>
  <r>
    <s v="INV1255"/>
    <d v="2024-01-10T00:00:00"/>
    <x v="9"/>
    <s v="Peterson-Davenport"/>
    <s v="Germany"/>
    <s v="Service A"/>
    <n v="7"/>
    <n v="300"/>
    <n v="0.19"/>
    <n v="2100"/>
    <n v="399"/>
    <n v="2499"/>
  </r>
  <r>
    <s v="INV1256"/>
    <d v="2024-06-23T00:00:00"/>
    <x v="5"/>
    <s v="Pollard-Wells"/>
    <s v="Italy"/>
    <s v="Service B"/>
    <n v="14"/>
    <n v="250"/>
    <n v="0.22"/>
    <n v="3500"/>
    <n v="770"/>
    <n v="4270"/>
  </r>
  <r>
    <s v="INV1257"/>
    <d v="2024-07-15T00:00:00"/>
    <x v="0"/>
    <s v="Massey, Cortez and Dawson"/>
    <s v="Italy"/>
    <s v="Product A"/>
    <n v="13"/>
    <n v="100"/>
    <n v="0.22"/>
    <n v="1300"/>
    <n v="286"/>
    <n v="1586"/>
  </r>
  <r>
    <s v="INV1258"/>
    <d v="2024-11-23T00:00:00"/>
    <x v="7"/>
    <s v="Leon-King"/>
    <s v="Spain"/>
    <s v="Service A"/>
    <n v="19"/>
    <n v="300"/>
    <n v="0.21"/>
    <n v="5700"/>
    <n v="1197"/>
    <n v="6897"/>
  </r>
  <r>
    <s v="INV1259"/>
    <d v="2024-03-24T00:00:00"/>
    <x v="6"/>
    <s v="Rogers-Reynolds"/>
    <s v="UK"/>
    <s v="Product C"/>
    <n v="14"/>
    <n v="200"/>
    <n v="0.2"/>
    <n v="2800"/>
    <n v="560"/>
    <n v="3360"/>
  </r>
  <r>
    <s v="INV1260"/>
    <d v="2024-11-11T00:00:00"/>
    <x v="7"/>
    <s v="Perry-Watts"/>
    <s v="UK"/>
    <s v="Service A"/>
    <n v="20"/>
    <n v="300"/>
    <n v="0.2"/>
    <n v="6000"/>
    <n v="1200"/>
    <n v="7200"/>
  </r>
  <r>
    <s v="INV1261"/>
    <d v="2024-09-05T00:00:00"/>
    <x v="4"/>
    <s v="Gomez, Harris and Clark"/>
    <s v="Germany"/>
    <s v="Service A"/>
    <n v="9"/>
    <n v="300"/>
    <n v="0.19"/>
    <n v="2700"/>
    <n v="513"/>
    <n v="3213"/>
  </r>
  <r>
    <s v="INV1262"/>
    <d v="2024-11-11T00:00:00"/>
    <x v="7"/>
    <s v="Wilson-Brown"/>
    <s v="UK"/>
    <s v="Product C"/>
    <n v="19"/>
    <n v="200"/>
    <n v="0.2"/>
    <n v="3800"/>
    <n v="760"/>
    <n v="4560"/>
  </r>
  <r>
    <s v="INV1263"/>
    <d v="2024-04-02T00:00:00"/>
    <x v="11"/>
    <s v="Campbell, Mills and Snyder"/>
    <s v="Italy"/>
    <s v="Product B"/>
    <n v="11"/>
    <n v="150"/>
    <n v="0.22"/>
    <n v="1650"/>
    <n v="363"/>
    <n v="2013"/>
  </r>
  <r>
    <s v="INV1264"/>
    <d v="2024-11-29T00:00:00"/>
    <x v="7"/>
    <s v="Gill, Arnold and Nguyen"/>
    <s v="Belgium"/>
    <s v="Product B"/>
    <n v="11"/>
    <n v="150"/>
    <n v="0.21"/>
    <n v="1650"/>
    <n v="346.5"/>
    <n v="1996.5"/>
  </r>
  <r>
    <s v="INV1265"/>
    <d v="2024-12-04T00:00:00"/>
    <x v="8"/>
    <s v="Dominguez, Lambert and Brown"/>
    <s v="Netherlands"/>
    <s v="Service B"/>
    <n v="9"/>
    <n v="250"/>
    <n v="0.21"/>
    <n v="2250"/>
    <n v="472.5"/>
    <n v="2722.5"/>
  </r>
  <r>
    <s v="INV1266"/>
    <d v="2024-10-31T00:00:00"/>
    <x v="3"/>
    <s v="Rogers, Cameron and Underwood"/>
    <s v="France"/>
    <s v="Product B"/>
    <n v="7"/>
    <n v="150"/>
    <n v="0.2"/>
    <n v="1050"/>
    <n v="210"/>
    <n v="1260"/>
  </r>
  <r>
    <s v="INV1267"/>
    <d v="2024-11-09T00:00:00"/>
    <x v="7"/>
    <s v="Perez and Sons"/>
    <s v="UK"/>
    <s v="Product C"/>
    <n v="9"/>
    <n v="200"/>
    <n v="0.2"/>
    <n v="1800"/>
    <n v="360"/>
    <n v="2160"/>
  </r>
  <r>
    <s v="INV1268"/>
    <d v="2024-03-31T00:00:00"/>
    <x v="6"/>
    <s v="Bryant, White and Garcia"/>
    <s v="Spain"/>
    <s v="Product C"/>
    <n v="2"/>
    <n v="200"/>
    <n v="0.21"/>
    <n v="400"/>
    <n v="84"/>
    <n v="484"/>
  </r>
  <r>
    <s v="INV1269"/>
    <d v="2024-05-21T00:00:00"/>
    <x v="2"/>
    <s v="Jones-Mendez"/>
    <s v="Belgium"/>
    <s v="Service B"/>
    <n v="11"/>
    <n v="250"/>
    <n v="0.21"/>
    <n v="2750"/>
    <n v="577.5"/>
    <n v="3327.5"/>
  </r>
  <r>
    <s v="INV1270"/>
    <d v="2024-09-09T00:00:00"/>
    <x v="4"/>
    <s v="Schmidt and Sons"/>
    <s v="UK"/>
    <s v="Product A"/>
    <n v="13"/>
    <n v="100"/>
    <n v="0.2"/>
    <n v="1300"/>
    <n v="260"/>
    <n v="1560"/>
  </r>
  <r>
    <s v="INV1271"/>
    <d v="2024-07-15T00:00:00"/>
    <x v="0"/>
    <s v="Buchanan, Mcdonald and Mason"/>
    <s v="Germany"/>
    <s v="Product C"/>
    <n v="7"/>
    <n v="200"/>
    <n v="0.19"/>
    <n v="1400"/>
    <n v="266"/>
    <n v="1666"/>
  </r>
  <r>
    <s v="INV1272"/>
    <d v="2024-02-12T00:00:00"/>
    <x v="1"/>
    <s v="Guzman-Smith"/>
    <s v="Italy"/>
    <s v="Product A"/>
    <n v="4"/>
    <n v="100"/>
    <n v="0.22"/>
    <n v="400"/>
    <n v="88"/>
    <n v="488"/>
  </r>
  <r>
    <s v="INV1273"/>
    <d v="2024-03-13T00:00:00"/>
    <x v="6"/>
    <s v="Allison-Beasley"/>
    <s v="Belgium"/>
    <s v="Service B"/>
    <n v="4"/>
    <n v="250"/>
    <n v="0.21"/>
    <n v="1000"/>
    <n v="210"/>
    <n v="1210"/>
  </r>
  <r>
    <s v="INV1274"/>
    <d v="2024-09-22T00:00:00"/>
    <x v="4"/>
    <s v="Pena-Reynolds"/>
    <s v="Spain"/>
    <s v="Service A"/>
    <n v="16"/>
    <n v="300"/>
    <n v="0.21"/>
    <n v="4800"/>
    <n v="1008"/>
    <n v="5808"/>
  </r>
  <r>
    <s v="INV1275"/>
    <d v="2024-04-25T00:00:00"/>
    <x v="11"/>
    <s v="Thompson, Miranda and Dean"/>
    <s v="Italy"/>
    <s v="Product C"/>
    <n v="11"/>
    <n v="200"/>
    <n v="0.22"/>
    <n v="2200"/>
    <n v="484"/>
    <n v="2684"/>
  </r>
  <r>
    <s v="INV1276"/>
    <d v="2024-04-04T00:00:00"/>
    <x v="11"/>
    <s v="Flynn Group"/>
    <s v="UK"/>
    <s v="Service A"/>
    <n v="14"/>
    <n v="300"/>
    <n v="0.2"/>
    <n v="4200"/>
    <n v="840"/>
    <n v="5040"/>
  </r>
  <r>
    <s v="INV1277"/>
    <d v="2024-09-10T00:00:00"/>
    <x v="4"/>
    <s v="Howard LLC"/>
    <s v="France"/>
    <s v="Service A"/>
    <n v="18"/>
    <n v="300"/>
    <n v="0.2"/>
    <n v="5400"/>
    <n v="1080"/>
    <n v="6480"/>
  </r>
  <r>
    <s v="INV1278"/>
    <d v="2024-12-14T00:00:00"/>
    <x v="8"/>
    <s v="Whitaker, Shelton and Hernandez"/>
    <s v="Belgium"/>
    <s v="Product B"/>
    <n v="19"/>
    <n v="150"/>
    <n v="0.21"/>
    <n v="2850"/>
    <n v="598.5"/>
    <n v="3448.5"/>
  </r>
  <r>
    <s v="INV1279"/>
    <d v="2024-10-09T00:00:00"/>
    <x v="3"/>
    <s v="Dean, Scott and Williams"/>
    <s v="Italy"/>
    <s v="Service A"/>
    <n v="3"/>
    <n v="300"/>
    <n v="0.22"/>
    <n v="900"/>
    <n v="198"/>
    <n v="1098"/>
  </r>
  <r>
    <s v="INV1280"/>
    <d v="2024-02-20T00:00:00"/>
    <x v="1"/>
    <s v="Hill Inc"/>
    <s v="Spain"/>
    <s v="Product A"/>
    <n v="19"/>
    <n v="100"/>
    <n v="0.21"/>
    <n v="1900"/>
    <n v="399"/>
    <n v="2299"/>
  </r>
  <r>
    <s v="INV1281"/>
    <d v="2024-07-19T00:00:00"/>
    <x v="0"/>
    <s v="Wilson-Nelson"/>
    <s v="Germany"/>
    <s v="Service A"/>
    <n v="19"/>
    <n v="300"/>
    <n v="0.19"/>
    <n v="5700"/>
    <n v="1083"/>
    <n v="6783"/>
  </r>
  <r>
    <s v="INV1282"/>
    <d v="2024-03-19T00:00:00"/>
    <x v="6"/>
    <s v="Morris, Espinoza and Morse"/>
    <s v="Netherlands"/>
    <s v="Product A"/>
    <n v="14"/>
    <n v="100"/>
    <n v="0.21"/>
    <n v="1400"/>
    <n v="294"/>
    <n v="1694"/>
  </r>
  <r>
    <s v="INV1283"/>
    <d v="2024-06-18T00:00:00"/>
    <x v="5"/>
    <s v="Garza-Rojas"/>
    <s v="Germany"/>
    <s v="Service B"/>
    <n v="11"/>
    <n v="250"/>
    <n v="0.19"/>
    <n v="2750"/>
    <n v="522.5"/>
    <n v="3272.5"/>
  </r>
  <r>
    <s v="INV1284"/>
    <d v="2024-08-20T00:00:00"/>
    <x v="10"/>
    <s v="Green Group"/>
    <s v="Germany"/>
    <s v="Product A"/>
    <n v="15"/>
    <n v="100"/>
    <n v="0.19"/>
    <n v="1500"/>
    <n v="285"/>
    <n v="1785"/>
  </r>
  <r>
    <s v="INV1285"/>
    <d v="2024-08-01T00:00:00"/>
    <x v="10"/>
    <s v="Jones, Watkins and Santana"/>
    <s v="Germany"/>
    <s v="Service B"/>
    <n v="14"/>
    <n v="250"/>
    <n v="0.19"/>
    <n v="3500"/>
    <n v="665"/>
    <n v="4165"/>
  </r>
  <r>
    <s v="INV1286"/>
    <d v="2024-05-10T00:00:00"/>
    <x v="2"/>
    <s v="Gordon PLC"/>
    <s v="France"/>
    <s v="Product C"/>
    <n v="9"/>
    <n v="200"/>
    <n v="0.2"/>
    <n v="1800"/>
    <n v="360"/>
    <n v="2160"/>
  </r>
  <r>
    <s v="INV1287"/>
    <d v="2024-12-25T00:00:00"/>
    <x v="8"/>
    <s v="Gray-Hill"/>
    <s v="Belgium"/>
    <s v="Service B"/>
    <n v="18"/>
    <n v="250"/>
    <n v="0.21"/>
    <n v="4500"/>
    <n v="945"/>
    <n v="5445"/>
  </r>
  <r>
    <s v="INV1288"/>
    <d v="2024-06-03T00:00:00"/>
    <x v="5"/>
    <s v="Brown PLC"/>
    <s v="Germany"/>
    <s v="Service A"/>
    <n v="11"/>
    <n v="300"/>
    <n v="0.19"/>
    <n v="3300"/>
    <n v="627"/>
    <n v="3927"/>
  </r>
  <r>
    <s v="INV1289"/>
    <d v="2024-04-21T00:00:00"/>
    <x v="11"/>
    <s v="Wells PLC"/>
    <s v="Germany"/>
    <s v="Product A"/>
    <n v="17"/>
    <n v="100"/>
    <n v="0.19"/>
    <n v="1700"/>
    <n v="323"/>
    <n v="2023"/>
  </r>
  <r>
    <s v="INV1290"/>
    <d v="2024-10-12T00:00:00"/>
    <x v="3"/>
    <s v="Sanford LLC"/>
    <s v="France"/>
    <s v="Product B"/>
    <n v="16"/>
    <n v="150"/>
    <n v="0.2"/>
    <n v="2400"/>
    <n v="480"/>
    <n v="2880"/>
  </r>
  <r>
    <s v="INV1291"/>
    <d v="2024-04-21T00:00:00"/>
    <x v="11"/>
    <s v="Evans, Graham and Thompson"/>
    <s v="Netherlands"/>
    <s v="Product C"/>
    <n v="17"/>
    <n v="200"/>
    <n v="0.21"/>
    <n v="3400"/>
    <n v="714"/>
    <n v="4114"/>
  </r>
  <r>
    <s v="INV1292"/>
    <d v="2024-04-29T00:00:00"/>
    <x v="11"/>
    <s v="Ashley, Freeman and Barrett"/>
    <s v="Belgium"/>
    <s v="Product B"/>
    <n v="18"/>
    <n v="150"/>
    <n v="0.21"/>
    <n v="2700"/>
    <n v="567"/>
    <n v="3267"/>
  </r>
  <r>
    <s v="INV1293"/>
    <d v="2024-02-16T00:00:00"/>
    <x v="1"/>
    <s v="Macdonald PLC"/>
    <s v="Belgium"/>
    <s v="Service B"/>
    <n v="17"/>
    <n v="250"/>
    <n v="0.21"/>
    <n v="4250"/>
    <n v="892.5"/>
    <n v="5142.5"/>
  </r>
  <r>
    <s v="INV1294"/>
    <d v="2024-11-11T00:00:00"/>
    <x v="7"/>
    <s v="Hamilton, Tucker and Graham"/>
    <s v="France"/>
    <s v="Product C"/>
    <n v="2"/>
    <n v="200"/>
    <n v="0.2"/>
    <n v="400"/>
    <n v="80"/>
    <n v="480"/>
  </r>
  <r>
    <s v="INV1295"/>
    <d v="2024-08-17T00:00:00"/>
    <x v="10"/>
    <s v="Garcia, Cisneros and Carroll"/>
    <s v="Germany"/>
    <s v="Product A"/>
    <n v="11"/>
    <n v="100"/>
    <n v="0.19"/>
    <n v="1100"/>
    <n v="209"/>
    <n v="1309"/>
  </r>
  <r>
    <s v="INV1296"/>
    <d v="2024-07-16T00:00:00"/>
    <x v="0"/>
    <s v="Collins-Colon"/>
    <s v="UK"/>
    <s v="Product C"/>
    <n v="17"/>
    <n v="200"/>
    <n v="0.2"/>
    <n v="3400"/>
    <n v="680"/>
    <n v="4080"/>
  </r>
  <r>
    <s v="INV1297"/>
    <d v="2024-03-17T00:00:00"/>
    <x v="6"/>
    <s v="Flynn Ltd"/>
    <s v="Belgium"/>
    <s v="Product A"/>
    <n v="13"/>
    <n v="100"/>
    <n v="0.21"/>
    <n v="1300"/>
    <n v="273"/>
    <n v="1573"/>
  </r>
  <r>
    <s v="INV1298"/>
    <d v="2024-04-14T00:00:00"/>
    <x v="11"/>
    <s v="Perry, Collins and Chavez"/>
    <s v="Spain"/>
    <s v="Product C"/>
    <n v="16"/>
    <n v="200"/>
    <n v="0.21"/>
    <n v="3200"/>
    <n v="672"/>
    <n v="3872"/>
  </r>
  <r>
    <s v="INV1299"/>
    <d v="2024-06-29T00:00:00"/>
    <x v="5"/>
    <s v="Charles, Boone and Marshall"/>
    <s v="Spain"/>
    <s v="Service B"/>
    <n v="3"/>
    <n v="250"/>
    <n v="0.21"/>
    <n v="750"/>
    <n v="157.5"/>
    <n v="907.5"/>
  </r>
  <r>
    <m/>
    <m/>
    <x v="12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PUR1000"/>
    <d v="2024-01-22T00:00:00"/>
    <x v="0"/>
    <s v="Young, Nicholson and Murray"/>
    <s v="Italy"/>
    <s v="Product C"/>
    <n v="45"/>
    <n v="200"/>
    <n v="0.22"/>
    <n v="9000"/>
    <n v="1980"/>
    <n v="10980"/>
  </r>
  <r>
    <s v="PUR1001"/>
    <d v="2024-07-25T00:00:00"/>
    <x v="1"/>
    <s v="Martinez, Hoover and Gordon"/>
    <s v="Belgium"/>
    <s v="Service A"/>
    <n v="30"/>
    <n v="300"/>
    <n v="0.21"/>
    <n v="9000"/>
    <n v="1890"/>
    <n v="10890"/>
  </r>
  <r>
    <s v="PUR1002"/>
    <d v="2024-01-09T00:00:00"/>
    <x v="0"/>
    <s v="Dean and Sons"/>
    <s v="France"/>
    <s v="Service A"/>
    <n v="17"/>
    <n v="300"/>
    <n v="0.2"/>
    <n v="5100"/>
    <n v="1020"/>
    <n v="6120"/>
  </r>
  <r>
    <s v="PUR1003"/>
    <d v="2024-09-21T00:00:00"/>
    <x v="2"/>
    <s v="Pearson, Ray and Golden"/>
    <s v="Netherlands"/>
    <s v="Service A"/>
    <n v="44"/>
    <n v="300"/>
    <n v="0.21"/>
    <n v="13200"/>
    <n v="2772"/>
    <n v="15972"/>
  </r>
  <r>
    <s v="PUR1004"/>
    <d v="2024-01-19T00:00:00"/>
    <x v="0"/>
    <s v="Walsh Ltd"/>
    <s v="Belgium"/>
    <s v="Product B"/>
    <n v="20"/>
    <n v="150"/>
    <n v="0.21"/>
    <n v="3000"/>
    <n v="630"/>
    <n v="3630"/>
  </r>
  <r>
    <s v="PUR1005"/>
    <d v="2024-03-30T00:00:00"/>
    <x v="3"/>
    <s v="Williams-Jenkins"/>
    <s v="Italy"/>
    <s v="Product B"/>
    <n v="30"/>
    <n v="150"/>
    <n v="0.22"/>
    <n v="4500"/>
    <n v="990"/>
    <n v="5490"/>
  </r>
  <r>
    <s v="PUR1006"/>
    <d v="2024-06-10T00:00:00"/>
    <x v="4"/>
    <s v="Galloway-Humphrey"/>
    <s v="Netherlands"/>
    <s v="Product B"/>
    <n v="17"/>
    <n v="150"/>
    <n v="0.21"/>
    <n v="2550"/>
    <n v="535.5"/>
    <n v="3085.5"/>
  </r>
  <r>
    <s v="PUR1007"/>
    <d v="2024-02-07T00:00:00"/>
    <x v="5"/>
    <s v="Robinson and Sons"/>
    <s v="Italy"/>
    <s v="Service A"/>
    <n v="19"/>
    <n v="300"/>
    <n v="0.22"/>
    <n v="5700"/>
    <n v="1254"/>
    <n v="6954"/>
  </r>
  <r>
    <s v="PUR1008"/>
    <d v="2024-09-27T00:00:00"/>
    <x v="2"/>
    <s v="Lynch, Lawrence and Barton"/>
    <s v="Netherlands"/>
    <s v="Service B"/>
    <n v="40"/>
    <n v="250"/>
    <n v="0.21"/>
    <n v="10000"/>
    <n v="2100"/>
    <n v="12100"/>
  </r>
  <r>
    <s v="PUR1009"/>
    <d v="2024-03-18T00:00:00"/>
    <x v="3"/>
    <s v="Gardner, Choi and Olsen"/>
    <s v="Spain"/>
    <s v="Service B"/>
    <n v="19"/>
    <n v="250"/>
    <n v="0.21"/>
    <n v="4750"/>
    <n v="997.5"/>
    <n v="5747.5"/>
  </r>
  <r>
    <s v="PUR1010"/>
    <d v="2024-06-01T00:00:00"/>
    <x v="4"/>
    <s v="Jackson, Berger and Hughes"/>
    <s v="Spain"/>
    <s v="Service B"/>
    <n v="41"/>
    <n v="250"/>
    <n v="0.21"/>
    <n v="10250"/>
    <n v="2152.5"/>
    <n v="12402.5"/>
  </r>
  <r>
    <s v="PUR1011"/>
    <d v="2024-12-16T00:00:00"/>
    <x v="6"/>
    <s v="May, Abbott and Williams"/>
    <s v="France"/>
    <s v="Product B"/>
    <n v="11"/>
    <n v="150"/>
    <n v="0.2"/>
    <n v="1650"/>
    <n v="330"/>
    <n v="1980"/>
  </r>
  <r>
    <s v="PUR1012"/>
    <d v="2024-05-11T00:00:00"/>
    <x v="7"/>
    <s v="Lyons-Cox"/>
    <s v="Italy"/>
    <s v="Service B"/>
    <n v="49"/>
    <n v="250"/>
    <n v="0.22"/>
    <n v="12250"/>
    <n v="2695"/>
    <n v="14945"/>
  </r>
  <r>
    <s v="PUR1013"/>
    <d v="2024-12-24T00:00:00"/>
    <x v="6"/>
    <s v="Jackson Inc"/>
    <s v="Netherlands"/>
    <s v="Service A"/>
    <n v="45"/>
    <n v="300"/>
    <n v="0.21"/>
    <n v="13500"/>
    <n v="2835"/>
    <n v="16335"/>
  </r>
  <r>
    <s v="PUR1014"/>
    <d v="2024-03-24T00:00:00"/>
    <x v="3"/>
    <s v="Scott, Hines and Smith"/>
    <s v="Spain"/>
    <s v="Service A"/>
    <n v="36"/>
    <n v="300"/>
    <n v="0.21"/>
    <n v="10800"/>
    <n v="2268"/>
    <n v="13068"/>
  </r>
  <r>
    <s v="PUR1015"/>
    <d v="2024-03-29T00:00:00"/>
    <x v="3"/>
    <s v="Mueller-Miller"/>
    <s v="UK"/>
    <s v="Product C"/>
    <n v="29"/>
    <n v="200"/>
    <n v="0.2"/>
    <n v="5800"/>
    <n v="1160"/>
    <n v="6960"/>
  </r>
  <r>
    <s v="PUR1016"/>
    <d v="2024-02-21T00:00:00"/>
    <x v="5"/>
    <s v="Saunders, Osborne and Wells"/>
    <s v="Spain"/>
    <s v="Product B"/>
    <n v="15"/>
    <n v="150"/>
    <n v="0.21"/>
    <n v="2250"/>
    <n v="472.5"/>
    <n v="2722.5"/>
  </r>
  <r>
    <s v="PUR1017"/>
    <d v="2024-07-20T00:00:00"/>
    <x v="1"/>
    <s v="Brown-Avila"/>
    <s v="UK"/>
    <s v="Product A"/>
    <n v="42"/>
    <n v="100"/>
    <n v="0.2"/>
    <n v="4200"/>
    <n v="840"/>
    <n v="5040"/>
  </r>
  <r>
    <s v="PUR1018"/>
    <d v="2024-05-10T00:00:00"/>
    <x v="7"/>
    <s v="Jenkins Group"/>
    <s v="Italy"/>
    <s v="Product A"/>
    <n v="10"/>
    <n v="100"/>
    <n v="0.22"/>
    <n v="1000"/>
    <n v="220"/>
    <n v="1220"/>
  </r>
  <r>
    <s v="PUR1019"/>
    <d v="2024-12-24T00:00:00"/>
    <x v="6"/>
    <s v="Reynolds, Brown and Perez"/>
    <s v="Netherlands"/>
    <s v="Product B"/>
    <n v="23"/>
    <n v="150"/>
    <n v="0.21"/>
    <n v="3450"/>
    <n v="724.5"/>
    <n v="4174.5"/>
  </r>
  <r>
    <s v="PUR1020"/>
    <d v="2024-05-09T00:00:00"/>
    <x v="7"/>
    <s v="Gordon Group"/>
    <s v="France"/>
    <s v="Product A"/>
    <n v="46"/>
    <n v="100"/>
    <n v="0.2"/>
    <n v="4600"/>
    <n v="920"/>
    <n v="5520"/>
  </r>
  <r>
    <s v="PUR1021"/>
    <d v="2024-07-21T00:00:00"/>
    <x v="1"/>
    <s v="Johnson Inc"/>
    <s v="Belgium"/>
    <s v="Product A"/>
    <n v="26"/>
    <n v="100"/>
    <n v="0.21"/>
    <n v="2600"/>
    <n v="546"/>
    <n v="3146"/>
  </r>
  <r>
    <s v="PUR1022"/>
    <d v="2024-05-13T00:00:00"/>
    <x v="7"/>
    <s v="Maddox-Soto"/>
    <s v="Italy"/>
    <s v="Product C"/>
    <n v="45"/>
    <n v="200"/>
    <n v="0.22"/>
    <n v="9000"/>
    <n v="1980"/>
    <n v="10980"/>
  </r>
  <r>
    <s v="PUR1023"/>
    <d v="2024-08-30T00:00:00"/>
    <x v="8"/>
    <s v="Higgins-Henderson"/>
    <s v="France"/>
    <s v="Product C"/>
    <n v="39"/>
    <n v="200"/>
    <n v="0.2"/>
    <n v="7800"/>
    <n v="1560"/>
    <n v="9360"/>
  </r>
  <r>
    <s v="PUR1024"/>
    <d v="2024-05-03T00:00:00"/>
    <x v="7"/>
    <s v="Boyle, Kline and Snow"/>
    <s v="Spain"/>
    <s v="Product A"/>
    <n v="7"/>
    <n v="100"/>
    <n v="0.21"/>
    <n v="700"/>
    <n v="147"/>
    <n v="847"/>
  </r>
  <r>
    <s v="PUR1025"/>
    <d v="2024-08-13T00:00:00"/>
    <x v="8"/>
    <s v="Davis-Conway"/>
    <s v="Belgium"/>
    <s v="Product B"/>
    <n v="33"/>
    <n v="150"/>
    <n v="0.21"/>
    <n v="4950"/>
    <n v="1039.5"/>
    <n v="5989.5"/>
  </r>
  <r>
    <s v="PUR1026"/>
    <d v="2024-11-05T00:00:00"/>
    <x v="9"/>
    <s v="Serrano-Martinez"/>
    <s v="Netherlands"/>
    <s v="Product B"/>
    <n v="12"/>
    <n v="150"/>
    <n v="0.21"/>
    <n v="1800"/>
    <n v="378"/>
    <n v="2178"/>
  </r>
  <r>
    <s v="PUR1027"/>
    <d v="2024-05-12T00:00:00"/>
    <x v="7"/>
    <s v="Rangel, Henry and Johnston"/>
    <s v="Germany"/>
    <s v="Product A"/>
    <n v="13"/>
    <n v="100"/>
    <n v="0.19"/>
    <n v="1300"/>
    <n v="247"/>
    <n v="1547"/>
  </r>
  <r>
    <s v="PUR1028"/>
    <d v="2024-08-21T00:00:00"/>
    <x v="8"/>
    <s v="Obrien and Sons"/>
    <s v="UK"/>
    <s v="Service B"/>
    <n v="19"/>
    <n v="250"/>
    <n v="0.2"/>
    <n v="4750"/>
    <n v="950"/>
    <n v="5700"/>
  </r>
  <r>
    <s v="PUR1029"/>
    <d v="2024-04-12T00:00:00"/>
    <x v="10"/>
    <s v="Moore, Gibbs and Parker"/>
    <s v="Germany"/>
    <s v="Service B"/>
    <n v="8"/>
    <n v="250"/>
    <n v="0.19"/>
    <n v="2000"/>
    <n v="380"/>
    <n v="2380"/>
  </r>
  <r>
    <s v="PUR1030"/>
    <d v="2024-08-31T00:00:00"/>
    <x v="8"/>
    <s v="Clark, Keller and Alexander"/>
    <s v="Spain"/>
    <s v="Product C"/>
    <n v="14"/>
    <n v="200"/>
    <n v="0.21"/>
    <n v="2800"/>
    <n v="588"/>
    <n v="3388"/>
  </r>
  <r>
    <s v="PUR1031"/>
    <d v="2024-10-16T00:00:00"/>
    <x v="11"/>
    <s v="Wu-Taylor"/>
    <s v="Netherlands"/>
    <s v="Service A"/>
    <n v="23"/>
    <n v="300"/>
    <n v="0.21"/>
    <n v="6900"/>
    <n v="1449"/>
    <n v="8349"/>
  </r>
  <r>
    <s v="PUR1032"/>
    <d v="2024-07-04T00:00:00"/>
    <x v="1"/>
    <s v="Lopez-Clark"/>
    <s v="Netherlands"/>
    <s v="Service A"/>
    <n v="8"/>
    <n v="300"/>
    <n v="0.21"/>
    <n v="2400"/>
    <n v="504"/>
    <n v="2904"/>
  </r>
  <r>
    <s v="PUR1033"/>
    <d v="2024-10-15T00:00:00"/>
    <x v="11"/>
    <s v="Gilmore, Alexander and Aguilar"/>
    <s v="France"/>
    <s v="Service A"/>
    <n v="30"/>
    <n v="300"/>
    <n v="0.2"/>
    <n v="9000"/>
    <n v="1800"/>
    <n v="10800"/>
  </r>
  <r>
    <s v="PUR1034"/>
    <d v="2024-01-18T00:00:00"/>
    <x v="0"/>
    <s v="Woods, Jenkins and Hess"/>
    <s v="Belgium"/>
    <s v="Product C"/>
    <n v="26"/>
    <n v="200"/>
    <n v="0.21"/>
    <n v="5200"/>
    <n v="1092"/>
    <n v="6292"/>
  </r>
  <r>
    <s v="PUR1035"/>
    <d v="2024-06-09T00:00:00"/>
    <x v="4"/>
    <s v="Mills-Johnson"/>
    <s v="Italy"/>
    <s v="Service A"/>
    <n v="25"/>
    <n v="300"/>
    <n v="0.22"/>
    <n v="7500"/>
    <n v="1650"/>
    <n v="9150"/>
  </r>
  <r>
    <s v="PUR1036"/>
    <d v="2024-09-12T00:00:00"/>
    <x v="2"/>
    <s v="Rojas, Taylor and Bonilla"/>
    <s v="Belgium"/>
    <s v="Product C"/>
    <n v="7"/>
    <n v="200"/>
    <n v="0.21"/>
    <n v="1400"/>
    <n v="294"/>
    <n v="1694"/>
  </r>
  <r>
    <s v="PUR1037"/>
    <d v="2024-09-02T00:00:00"/>
    <x v="2"/>
    <s v="Garcia PLC"/>
    <s v="UK"/>
    <s v="Product B"/>
    <n v="50"/>
    <n v="150"/>
    <n v="0.2"/>
    <n v="7500"/>
    <n v="1500"/>
    <n v="9000"/>
  </r>
  <r>
    <s v="PUR1038"/>
    <d v="2024-05-25T00:00:00"/>
    <x v="7"/>
    <s v="Flores-Farrell"/>
    <s v="Italy"/>
    <s v="Service A"/>
    <n v="34"/>
    <n v="300"/>
    <n v="0.22"/>
    <n v="10200"/>
    <n v="2244"/>
    <n v="12444"/>
  </r>
  <r>
    <s v="PUR1039"/>
    <d v="2024-02-13T00:00:00"/>
    <x v="5"/>
    <s v="Kim-Cooke"/>
    <s v="Belgium"/>
    <s v="Service B"/>
    <n v="11"/>
    <n v="250"/>
    <n v="0.21"/>
    <n v="2750"/>
    <n v="577.5"/>
    <n v="3327.5"/>
  </r>
  <r>
    <s v="PUR1040"/>
    <d v="2024-10-29T00:00:00"/>
    <x v="11"/>
    <s v="Elliott and Sons"/>
    <s v="Belgium"/>
    <s v="Product A"/>
    <n v="10"/>
    <n v="100"/>
    <n v="0.21"/>
    <n v="1000"/>
    <n v="210"/>
    <n v="1210"/>
  </r>
  <r>
    <s v="PUR1041"/>
    <d v="2024-02-23T00:00:00"/>
    <x v="5"/>
    <s v="Evans, Burke and Powers"/>
    <s v="France"/>
    <s v="Product C"/>
    <n v="19"/>
    <n v="200"/>
    <n v="0.2"/>
    <n v="3800"/>
    <n v="760"/>
    <n v="4560"/>
  </r>
  <r>
    <s v="PUR1042"/>
    <d v="2024-08-24T00:00:00"/>
    <x v="8"/>
    <s v="Cox-Taylor"/>
    <s v="Spain"/>
    <s v="Service A"/>
    <n v="34"/>
    <n v="300"/>
    <n v="0.21"/>
    <n v="10200"/>
    <n v="2142"/>
    <n v="12342"/>
  </r>
  <r>
    <s v="PUR1043"/>
    <d v="2024-02-26T00:00:00"/>
    <x v="5"/>
    <s v="Wiley LLC"/>
    <s v="Netherlands"/>
    <s v="Product B"/>
    <n v="45"/>
    <n v="150"/>
    <n v="0.21"/>
    <n v="6750"/>
    <n v="1417.5"/>
    <n v="8167.5"/>
  </r>
  <r>
    <s v="PUR1044"/>
    <d v="2024-09-07T00:00:00"/>
    <x v="2"/>
    <s v="Jackson, Nelson and Osborne"/>
    <s v="France"/>
    <s v="Service A"/>
    <n v="34"/>
    <n v="300"/>
    <n v="0.2"/>
    <n v="10200"/>
    <n v="2040"/>
    <n v="12240"/>
  </r>
  <r>
    <s v="PUR1045"/>
    <d v="2024-10-11T00:00:00"/>
    <x v="11"/>
    <s v="Boyd-Hunt"/>
    <s v="Belgium"/>
    <s v="Service A"/>
    <n v="17"/>
    <n v="300"/>
    <n v="0.21"/>
    <n v="5100"/>
    <n v="1071"/>
    <n v="6171"/>
  </r>
  <r>
    <s v="PUR1046"/>
    <d v="2024-06-17T00:00:00"/>
    <x v="4"/>
    <s v="Barrera-Murphy"/>
    <s v="France"/>
    <s v="Product B"/>
    <n v="5"/>
    <n v="150"/>
    <n v="0.2"/>
    <n v="750"/>
    <n v="150"/>
    <n v="900"/>
  </r>
  <r>
    <s v="PUR1047"/>
    <d v="2024-09-19T00:00:00"/>
    <x v="2"/>
    <s v="Lloyd, Rice and Smith"/>
    <s v="Netherlands"/>
    <s v="Product C"/>
    <n v="13"/>
    <n v="200"/>
    <n v="0.21"/>
    <n v="2600"/>
    <n v="546"/>
    <n v="3146"/>
  </r>
  <r>
    <s v="PUR1048"/>
    <d v="2024-11-15T00:00:00"/>
    <x v="9"/>
    <s v="Scott-Liu"/>
    <s v="Netherlands"/>
    <s v="Product B"/>
    <n v="33"/>
    <n v="150"/>
    <n v="0.21"/>
    <n v="4950"/>
    <n v="1039.5"/>
    <n v="5989.5"/>
  </r>
  <r>
    <s v="PUR1049"/>
    <d v="2024-07-05T00:00:00"/>
    <x v="1"/>
    <s v="Robbins-Travis"/>
    <s v="Germany"/>
    <s v="Service B"/>
    <n v="26"/>
    <n v="250"/>
    <n v="0.19"/>
    <n v="6500"/>
    <n v="1235"/>
    <n v="7735"/>
  </r>
  <r>
    <s v="PUR1050"/>
    <d v="2024-05-07T00:00:00"/>
    <x v="7"/>
    <s v="Clements, Sweeney and Rose"/>
    <s v="UK"/>
    <s v="Product B"/>
    <n v="27"/>
    <n v="150"/>
    <n v="0.2"/>
    <n v="4050"/>
    <n v="810"/>
    <n v="4860"/>
  </r>
  <r>
    <s v="PUR1051"/>
    <d v="2024-12-06T00:00:00"/>
    <x v="6"/>
    <s v="Kennedy-Gonzalez"/>
    <s v="Belgium"/>
    <s v="Service A"/>
    <n v="10"/>
    <n v="300"/>
    <n v="0.21"/>
    <n v="3000"/>
    <n v="630"/>
    <n v="3630"/>
  </r>
  <r>
    <s v="PUR1052"/>
    <d v="2024-10-28T00:00:00"/>
    <x v="11"/>
    <s v="Valdez-Santiago"/>
    <s v="Germany"/>
    <s v="Product B"/>
    <n v="41"/>
    <n v="150"/>
    <n v="0.19"/>
    <n v="6150"/>
    <n v="1168.5"/>
    <n v="7318.5"/>
  </r>
  <r>
    <s v="PUR1053"/>
    <d v="2024-02-25T00:00:00"/>
    <x v="5"/>
    <s v="Cisneros, Reid and Jones"/>
    <s v="Spain"/>
    <s v="Service B"/>
    <n v="42"/>
    <n v="250"/>
    <n v="0.21"/>
    <n v="10500"/>
    <n v="2205"/>
    <n v="12705"/>
  </r>
  <r>
    <s v="PUR1054"/>
    <d v="2024-07-25T00:00:00"/>
    <x v="1"/>
    <s v="Green, Roberts and House"/>
    <s v="Belgium"/>
    <s v="Product B"/>
    <n v="41"/>
    <n v="150"/>
    <n v="0.21"/>
    <n v="6150"/>
    <n v="1291.5"/>
    <n v="7441.5"/>
  </r>
  <r>
    <s v="PUR1055"/>
    <d v="2024-10-03T00:00:00"/>
    <x v="11"/>
    <s v="Hughes, Steele and Brown"/>
    <s v="Germany"/>
    <s v="Product A"/>
    <n v="21"/>
    <n v="100"/>
    <n v="0.19"/>
    <n v="2100"/>
    <n v="399"/>
    <n v="2499"/>
  </r>
  <r>
    <s v="PUR1056"/>
    <d v="2024-07-18T00:00:00"/>
    <x v="1"/>
    <s v="Rodriguez, Shaw and Livingston"/>
    <s v="UK"/>
    <s v="Service A"/>
    <n v="7"/>
    <n v="300"/>
    <n v="0.2"/>
    <n v="2100"/>
    <n v="420"/>
    <n v="2520"/>
  </r>
  <r>
    <s v="PUR1057"/>
    <d v="2024-01-09T00:00:00"/>
    <x v="0"/>
    <s v="Griffin-Burch"/>
    <s v="Germany"/>
    <s v="Service A"/>
    <n v="24"/>
    <n v="300"/>
    <n v="0.19"/>
    <n v="7200"/>
    <n v="1368"/>
    <n v="8568"/>
  </r>
  <r>
    <s v="PUR1058"/>
    <d v="2024-07-17T00:00:00"/>
    <x v="1"/>
    <s v="Garcia, Noble and Melton"/>
    <s v="Netherlands"/>
    <s v="Service B"/>
    <n v="36"/>
    <n v="250"/>
    <n v="0.21"/>
    <n v="9000"/>
    <n v="1890"/>
    <n v="10890"/>
  </r>
  <r>
    <s v="PUR1059"/>
    <d v="2024-11-05T00:00:00"/>
    <x v="9"/>
    <s v="Moreno LLC"/>
    <s v="Germany"/>
    <s v="Product A"/>
    <n v="17"/>
    <n v="100"/>
    <n v="0.19"/>
    <n v="1700"/>
    <n v="323"/>
    <n v="2023"/>
  </r>
  <r>
    <s v="PUR1060"/>
    <d v="2024-12-15T00:00:00"/>
    <x v="6"/>
    <s v="Brown-Riley"/>
    <s v="Germany"/>
    <s v="Product B"/>
    <n v="13"/>
    <n v="150"/>
    <n v="0.19"/>
    <n v="1950"/>
    <n v="370.5"/>
    <n v="2320.5"/>
  </r>
  <r>
    <s v="PUR1061"/>
    <d v="2024-01-25T00:00:00"/>
    <x v="0"/>
    <s v="Richards, Bean and Aguilar"/>
    <s v="UK"/>
    <s v="Product C"/>
    <n v="47"/>
    <n v="200"/>
    <n v="0.2"/>
    <n v="9400"/>
    <n v="1880"/>
    <n v="11280"/>
  </r>
  <r>
    <s v="PUR1062"/>
    <d v="2024-02-28T00:00:00"/>
    <x v="5"/>
    <s v="Shepherd, Allen and Wells"/>
    <s v="Spain"/>
    <s v="Product B"/>
    <n v="26"/>
    <n v="150"/>
    <n v="0.21"/>
    <n v="3900"/>
    <n v="819"/>
    <n v="4719"/>
  </r>
  <r>
    <s v="PUR1063"/>
    <d v="2024-08-12T00:00:00"/>
    <x v="8"/>
    <s v="Stephens, Evans and Wilcox"/>
    <s v="Germany"/>
    <s v="Product C"/>
    <n v="48"/>
    <n v="200"/>
    <n v="0.19"/>
    <n v="9600"/>
    <n v="1824"/>
    <n v="11424"/>
  </r>
  <r>
    <s v="PUR1064"/>
    <d v="2024-03-31T00:00:00"/>
    <x v="3"/>
    <s v="Frazier-Thompson"/>
    <s v="Belgium"/>
    <s v="Service A"/>
    <n v="37"/>
    <n v="300"/>
    <n v="0.21"/>
    <n v="11100"/>
    <n v="2331"/>
    <n v="13431"/>
  </r>
  <r>
    <s v="PUR1065"/>
    <d v="2024-02-17T00:00:00"/>
    <x v="5"/>
    <s v="Campbell, Walker and Maldonado"/>
    <s v="Italy"/>
    <s v="Product B"/>
    <n v="42"/>
    <n v="150"/>
    <n v="0.22"/>
    <n v="6300"/>
    <n v="1386"/>
    <n v="7686"/>
  </r>
  <r>
    <s v="PUR1066"/>
    <d v="2024-12-07T00:00:00"/>
    <x v="6"/>
    <s v="Moore Ltd"/>
    <s v="Italy"/>
    <s v="Product C"/>
    <n v="49"/>
    <n v="200"/>
    <n v="0.22"/>
    <n v="9800"/>
    <n v="2156"/>
    <n v="11956"/>
  </r>
  <r>
    <s v="PUR1067"/>
    <d v="2024-05-16T00:00:00"/>
    <x v="7"/>
    <s v="Sawyer Ltd"/>
    <s v="Netherlands"/>
    <s v="Product A"/>
    <n v="37"/>
    <n v="100"/>
    <n v="0.21"/>
    <n v="3700"/>
    <n v="777"/>
    <n v="4477"/>
  </r>
  <r>
    <s v="PUR1068"/>
    <d v="2024-01-01T00:00:00"/>
    <x v="0"/>
    <s v="Little, Vargas and Howe"/>
    <s v="UK"/>
    <s v="Product C"/>
    <n v="23"/>
    <n v="200"/>
    <n v="0.2"/>
    <n v="4600"/>
    <n v="920"/>
    <n v="5520"/>
  </r>
  <r>
    <s v="PUR1069"/>
    <d v="2024-09-06T00:00:00"/>
    <x v="2"/>
    <s v="Washington, Taylor and Jennings"/>
    <s v="UK"/>
    <s v="Product C"/>
    <n v="19"/>
    <n v="200"/>
    <n v="0.2"/>
    <n v="3800"/>
    <n v="760"/>
    <n v="4560"/>
  </r>
  <r>
    <s v="PUR1070"/>
    <d v="2024-01-01T00:00:00"/>
    <x v="0"/>
    <s v="Armstrong, Hardin and Schwartz"/>
    <s v="Spain"/>
    <s v="Product B"/>
    <n v="24"/>
    <n v="150"/>
    <n v="0.21"/>
    <n v="3600"/>
    <n v="756"/>
    <n v="4356"/>
  </r>
  <r>
    <s v="PUR1071"/>
    <d v="2024-11-18T00:00:00"/>
    <x v="9"/>
    <s v="Mccarthy-Dickerson"/>
    <s v="UK"/>
    <s v="Product C"/>
    <n v="16"/>
    <n v="200"/>
    <n v="0.2"/>
    <n v="3200"/>
    <n v="640"/>
    <n v="3840"/>
  </r>
  <r>
    <s v="PUR1072"/>
    <d v="2024-03-30T00:00:00"/>
    <x v="3"/>
    <s v="Padilla, James and Reynolds"/>
    <s v="Netherlands"/>
    <s v="Product C"/>
    <n v="36"/>
    <n v="200"/>
    <n v="0.21"/>
    <n v="7200"/>
    <n v="1512"/>
    <n v="8712"/>
  </r>
  <r>
    <s v="PUR1073"/>
    <d v="2024-02-15T00:00:00"/>
    <x v="5"/>
    <s v="Riddle and Sons"/>
    <s v="Netherlands"/>
    <s v="Product A"/>
    <n v="19"/>
    <n v="100"/>
    <n v="0.21"/>
    <n v="1900"/>
    <n v="399"/>
    <n v="2299"/>
  </r>
  <r>
    <s v="PUR1074"/>
    <d v="2024-01-09T00:00:00"/>
    <x v="0"/>
    <s v="Morrison-Sullivan"/>
    <s v="Germany"/>
    <s v="Product B"/>
    <n v="6"/>
    <n v="150"/>
    <n v="0.19"/>
    <n v="900"/>
    <n v="171"/>
    <n v="1071"/>
  </r>
  <r>
    <s v="PUR1075"/>
    <d v="2024-12-17T00:00:00"/>
    <x v="6"/>
    <s v="Chavez-Rodriguez"/>
    <s v="Netherlands"/>
    <s v="Service B"/>
    <n v="32"/>
    <n v="250"/>
    <n v="0.21"/>
    <n v="8000"/>
    <n v="1680"/>
    <n v="9680"/>
  </r>
  <r>
    <s v="PUR1076"/>
    <d v="2024-11-17T00:00:00"/>
    <x v="9"/>
    <s v="West, Greene and Taylor"/>
    <s v="UK"/>
    <s v="Product C"/>
    <n v="35"/>
    <n v="200"/>
    <n v="0.2"/>
    <n v="7000"/>
    <n v="1400"/>
    <n v="8400"/>
  </r>
  <r>
    <s v="PUR1077"/>
    <d v="2024-03-17T00:00:00"/>
    <x v="3"/>
    <s v="Salazar and Sons"/>
    <s v="Netherlands"/>
    <s v="Service A"/>
    <n v="15"/>
    <n v="300"/>
    <n v="0.21"/>
    <n v="4500"/>
    <n v="945"/>
    <n v="5445"/>
  </r>
  <r>
    <s v="PUR1078"/>
    <d v="2024-09-20T00:00:00"/>
    <x v="2"/>
    <s v="Taylor-White"/>
    <s v="France"/>
    <s v="Product B"/>
    <n v="11"/>
    <n v="150"/>
    <n v="0.2"/>
    <n v="1650"/>
    <n v="330"/>
    <n v="1980"/>
  </r>
  <r>
    <s v="PUR1079"/>
    <d v="2024-03-02T00:00:00"/>
    <x v="3"/>
    <s v="Weber Inc"/>
    <s v="Netherlands"/>
    <s v="Product B"/>
    <n v="28"/>
    <n v="150"/>
    <n v="0.21"/>
    <n v="4200"/>
    <n v="882"/>
    <n v="5082"/>
  </r>
  <r>
    <s v="PUR1080"/>
    <d v="2024-10-15T00:00:00"/>
    <x v="11"/>
    <s v="Garcia, Davis and Reese"/>
    <s v="Germany"/>
    <s v="Product B"/>
    <n v="50"/>
    <n v="150"/>
    <n v="0.19"/>
    <n v="7500"/>
    <n v="1425"/>
    <n v="8925"/>
  </r>
  <r>
    <s v="PUR1081"/>
    <d v="2024-05-16T00:00:00"/>
    <x v="7"/>
    <s v="Palmer, Lawrence and Marshall"/>
    <s v="Germany"/>
    <s v="Product A"/>
    <n v="45"/>
    <n v="100"/>
    <n v="0.19"/>
    <n v="4500"/>
    <n v="855"/>
    <n v="5355"/>
  </r>
  <r>
    <s v="PUR1082"/>
    <d v="2024-05-16T00:00:00"/>
    <x v="7"/>
    <s v="Russell and Sons"/>
    <s v="Spain"/>
    <s v="Product C"/>
    <n v="25"/>
    <n v="200"/>
    <n v="0.21"/>
    <n v="5000"/>
    <n v="1050"/>
    <n v="6050"/>
  </r>
  <r>
    <s v="PUR1083"/>
    <d v="2024-09-22T00:00:00"/>
    <x v="2"/>
    <s v="Jordan Group"/>
    <s v="Netherlands"/>
    <s v="Product B"/>
    <n v="28"/>
    <n v="150"/>
    <n v="0.21"/>
    <n v="4200"/>
    <n v="882"/>
    <n v="5082"/>
  </r>
  <r>
    <s v="PUR1084"/>
    <d v="2024-01-16T00:00:00"/>
    <x v="0"/>
    <s v="Hughes, Allen and Duran"/>
    <s v="France"/>
    <s v="Product C"/>
    <n v="32"/>
    <n v="200"/>
    <n v="0.2"/>
    <n v="6400"/>
    <n v="1280"/>
    <n v="7680"/>
  </r>
  <r>
    <s v="PUR1085"/>
    <d v="2024-09-20T00:00:00"/>
    <x v="2"/>
    <s v="Turner Inc"/>
    <s v="Italy"/>
    <s v="Service B"/>
    <n v="34"/>
    <n v="250"/>
    <n v="0.22"/>
    <n v="8500"/>
    <n v="1870"/>
    <n v="10370"/>
  </r>
  <r>
    <s v="PUR1086"/>
    <d v="2024-03-13T00:00:00"/>
    <x v="3"/>
    <s v="Harding, Reese and Anderson"/>
    <s v="Italy"/>
    <s v="Product C"/>
    <n v="31"/>
    <n v="200"/>
    <n v="0.22"/>
    <n v="6200"/>
    <n v="1364"/>
    <n v="7564"/>
  </r>
  <r>
    <s v="PUR1087"/>
    <d v="2024-09-04T00:00:00"/>
    <x v="2"/>
    <s v="Phillips Ltd"/>
    <s v="Germany"/>
    <s v="Product C"/>
    <n v="8"/>
    <n v="200"/>
    <n v="0.19"/>
    <n v="1600"/>
    <n v="304"/>
    <n v="1904"/>
  </r>
  <r>
    <s v="PUR1088"/>
    <d v="2024-06-10T00:00:00"/>
    <x v="4"/>
    <s v="Cervantes PLC"/>
    <s v="Spain"/>
    <s v="Service A"/>
    <n v="37"/>
    <n v="300"/>
    <n v="0.21"/>
    <n v="11100"/>
    <n v="2331"/>
    <n v="13431"/>
  </r>
  <r>
    <s v="PUR1089"/>
    <d v="2024-10-07T00:00:00"/>
    <x v="11"/>
    <s v="Fischer Ltd"/>
    <s v="Italy"/>
    <s v="Service B"/>
    <n v="36"/>
    <n v="250"/>
    <n v="0.22"/>
    <n v="9000"/>
    <n v="1980"/>
    <n v="10980"/>
  </r>
  <r>
    <s v="PUR1090"/>
    <d v="2024-11-22T00:00:00"/>
    <x v="9"/>
    <s v="Collier-Smith"/>
    <s v="Belgium"/>
    <s v="Product C"/>
    <n v="15"/>
    <n v="200"/>
    <n v="0.21"/>
    <n v="3000"/>
    <n v="630"/>
    <n v="3630"/>
  </r>
  <r>
    <s v="PUR1091"/>
    <d v="2024-05-09T00:00:00"/>
    <x v="7"/>
    <s v="Bush Group"/>
    <s v="Germany"/>
    <s v="Product B"/>
    <n v="34"/>
    <n v="150"/>
    <n v="0.19"/>
    <n v="5100"/>
    <n v="969"/>
    <n v="6069"/>
  </r>
  <r>
    <s v="PUR1092"/>
    <d v="2024-07-18T00:00:00"/>
    <x v="1"/>
    <s v="Harris-Hoffman"/>
    <s v="Spain"/>
    <s v="Service B"/>
    <n v="22"/>
    <n v="250"/>
    <n v="0.21"/>
    <n v="5500"/>
    <n v="1155"/>
    <n v="6655"/>
  </r>
  <r>
    <s v="PUR1093"/>
    <d v="2024-06-04T00:00:00"/>
    <x v="4"/>
    <s v="Le-Marks"/>
    <s v="Spain"/>
    <s v="Service B"/>
    <n v="38"/>
    <n v="250"/>
    <n v="0.21"/>
    <n v="9500"/>
    <n v="1995"/>
    <n v="11495"/>
  </r>
  <r>
    <s v="PUR1094"/>
    <d v="2024-10-20T00:00:00"/>
    <x v="11"/>
    <s v="Johnson-Rodriguez"/>
    <s v="Germany"/>
    <s v="Product B"/>
    <n v="42"/>
    <n v="150"/>
    <n v="0.19"/>
    <n v="6300"/>
    <n v="1197"/>
    <n v="7497"/>
  </r>
  <r>
    <s v="PUR1095"/>
    <d v="2024-01-05T00:00:00"/>
    <x v="0"/>
    <s v="Martinez-Chavez"/>
    <s v="Germany"/>
    <s v="Service B"/>
    <n v="11"/>
    <n v="250"/>
    <n v="0.19"/>
    <n v="2750"/>
    <n v="522.5"/>
    <n v="3272.5"/>
  </r>
  <r>
    <s v="PUR1096"/>
    <d v="2024-12-25T00:00:00"/>
    <x v="6"/>
    <s v="Parks LLC"/>
    <s v="UK"/>
    <s v="Product C"/>
    <n v="49"/>
    <n v="200"/>
    <n v="0.2"/>
    <n v="9800"/>
    <n v="1960"/>
    <n v="11760"/>
  </r>
  <r>
    <s v="PUR1097"/>
    <d v="2024-04-17T00:00:00"/>
    <x v="10"/>
    <s v="Marshall-Wagner"/>
    <s v="UK"/>
    <s v="Service B"/>
    <n v="5"/>
    <n v="250"/>
    <n v="0.2"/>
    <n v="1250"/>
    <n v="250"/>
    <n v="1500"/>
  </r>
  <r>
    <s v="PUR1098"/>
    <d v="2024-04-29T00:00:00"/>
    <x v="10"/>
    <s v="Rodriguez-Stewart"/>
    <s v="Germany"/>
    <s v="Product A"/>
    <n v="42"/>
    <n v="100"/>
    <n v="0.19"/>
    <n v="4200"/>
    <n v="798"/>
    <n v="4998"/>
  </r>
  <r>
    <s v="PUR1099"/>
    <d v="2024-04-04T00:00:00"/>
    <x v="10"/>
    <s v="Roberts-Flores"/>
    <s v="Belgium"/>
    <s v="Product A"/>
    <n v="20"/>
    <n v="100"/>
    <n v="0.21"/>
    <n v="2000"/>
    <n v="420"/>
    <n v="2420"/>
  </r>
  <r>
    <s v="PUR1100"/>
    <d v="2024-05-20T00:00:00"/>
    <x v="7"/>
    <s v="Miles-Mann"/>
    <s v="UK"/>
    <s v="Product B"/>
    <n v="33"/>
    <n v="150"/>
    <n v="0.2"/>
    <n v="4950"/>
    <n v="990"/>
    <n v="5940"/>
  </r>
  <r>
    <s v="PUR1101"/>
    <d v="2024-04-19T00:00:00"/>
    <x v="10"/>
    <s v="Morris-Williams"/>
    <s v="Italy"/>
    <s v="Product B"/>
    <n v="33"/>
    <n v="150"/>
    <n v="0.22"/>
    <n v="4950"/>
    <n v="1089"/>
    <n v="6039"/>
  </r>
  <r>
    <s v="PUR1102"/>
    <d v="2024-01-29T00:00:00"/>
    <x v="0"/>
    <s v="Scott PLC"/>
    <s v="UK"/>
    <s v="Product C"/>
    <n v="28"/>
    <n v="200"/>
    <n v="0.2"/>
    <n v="5600"/>
    <n v="1120"/>
    <n v="6720"/>
  </r>
  <r>
    <s v="PUR1103"/>
    <d v="2024-11-10T00:00:00"/>
    <x v="9"/>
    <s v="Spencer, Kelley and Cole"/>
    <s v="Spain"/>
    <s v="Service A"/>
    <n v="15"/>
    <n v="300"/>
    <n v="0.21"/>
    <n v="4500"/>
    <n v="945"/>
    <n v="5445"/>
  </r>
  <r>
    <s v="PUR1104"/>
    <d v="2024-07-05T00:00:00"/>
    <x v="1"/>
    <s v="Bradley, Cooper and Frederick"/>
    <s v="Spain"/>
    <s v="Service A"/>
    <n v="21"/>
    <n v="300"/>
    <n v="0.21"/>
    <n v="6300"/>
    <n v="1323"/>
    <n v="7623"/>
  </r>
  <r>
    <s v="PUR1105"/>
    <d v="2024-08-19T00:00:00"/>
    <x v="8"/>
    <s v="Smith LLC"/>
    <s v="UK"/>
    <s v="Service B"/>
    <n v="28"/>
    <n v="250"/>
    <n v="0.2"/>
    <n v="7000"/>
    <n v="1400"/>
    <n v="8400"/>
  </r>
  <r>
    <s v="PUR1106"/>
    <d v="2024-06-23T00:00:00"/>
    <x v="4"/>
    <s v="Cowan-Higgins"/>
    <s v="Spain"/>
    <s v="Product B"/>
    <n v="45"/>
    <n v="150"/>
    <n v="0.21"/>
    <n v="6750"/>
    <n v="1417.5"/>
    <n v="8167.5"/>
  </r>
  <r>
    <s v="PUR1107"/>
    <d v="2024-08-07T00:00:00"/>
    <x v="8"/>
    <s v="Harvey Ltd"/>
    <s v="Italy"/>
    <s v="Product C"/>
    <n v="26"/>
    <n v="200"/>
    <n v="0.22"/>
    <n v="5200"/>
    <n v="1144"/>
    <n v="6344"/>
  </r>
  <r>
    <s v="PUR1108"/>
    <d v="2024-04-24T00:00:00"/>
    <x v="10"/>
    <s v="Phillips-Lyons"/>
    <s v="UK"/>
    <s v="Product B"/>
    <n v="23"/>
    <n v="150"/>
    <n v="0.2"/>
    <n v="3450"/>
    <n v="690"/>
    <n v="4140"/>
  </r>
  <r>
    <s v="PUR1109"/>
    <d v="2024-02-20T00:00:00"/>
    <x v="5"/>
    <s v="Hawkins PLC"/>
    <s v="Belgium"/>
    <s v="Product C"/>
    <n v="13"/>
    <n v="200"/>
    <n v="0.21"/>
    <n v="2600"/>
    <n v="546"/>
    <n v="3146"/>
  </r>
  <r>
    <s v="PUR1110"/>
    <d v="2024-08-31T00:00:00"/>
    <x v="8"/>
    <s v="Chase-Arnold"/>
    <s v="Netherlands"/>
    <s v="Product B"/>
    <n v="49"/>
    <n v="150"/>
    <n v="0.21"/>
    <n v="7350"/>
    <n v="1543.5"/>
    <n v="8893.5"/>
  </r>
  <r>
    <s v="PUR1111"/>
    <d v="2024-01-22T00:00:00"/>
    <x v="0"/>
    <s v="White-Hudson"/>
    <s v="Netherlands"/>
    <s v="Product A"/>
    <n v="38"/>
    <n v="100"/>
    <n v="0.21"/>
    <n v="3800"/>
    <n v="798"/>
    <n v="4598"/>
  </r>
  <r>
    <s v="PUR1112"/>
    <d v="2024-05-13T00:00:00"/>
    <x v="7"/>
    <s v="Wise Group"/>
    <s v="Spain"/>
    <s v="Product C"/>
    <n v="20"/>
    <n v="200"/>
    <n v="0.21"/>
    <n v="4000"/>
    <n v="840"/>
    <n v="4840"/>
  </r>
  <r>
    <s v="PUR1113"/>
    <d v="2024-04-13T00:00:00"/>
    <x v="10"/>
    <s v="Hughes Ltd"/>
    <s v="Italy"/>
    <s v="Product A"/>
    <n v="24"/>
    <n v="100"/>
    <n v="0.22"/>
    <n v="2400"/>
    <n v="528"/>
    <n v="2928"/>
  </r>
  <r>
    <s v="PUR1114"/>
    <d v="2024-05-07T00:00:00"/>
    <x v="7"/>
    <s v="Hicks, Bates and Fields"/>
    <s v="UK"/>
    <s v="Service A"/>
    <n v="19"/>
    <n v="300"/>
    <n v="0.2"/>
    <n v="5700"/>
    <n v="1140"/>
    <n v="6840"/>
  </r>
  <r>
    <s v="PUR1115"/>
    <d v="2024-02-29T00:00:00"/>
    <x v="5"/>
    <s v="Berger-Alvarez"/>
    <s v="Germany"/>
    <s v="Service B"/>
    <n v="5"/>
    <n v="250"/>
    <n v="0.19"/>
    <n v="1250"/>
    <n v="237.5"/>
    <n v="1487.5"/>
  </r>
  <r>
    <s v="PUR1116"/>
    <d v="2024-12-05T00:00:00"/>
    <x v="6"/>
    <s v="Moore, Holmes and Malone"/>
    <s v="Belgium"/>
    <s v="Product A"/>
    <n v="10"/>
    <n v="100"/>
    <n v="0.21"/>
    <n v="1000"/>
    <n v="210"/>
    <n v="1210"/>
  </r>
  <r>
    <s v="PUR1117"/>
    <d v="2024-06-03T00:00:00"/>
    <x v="4"/>
    <s v="Hill-Fuentes"/>
    <s v="Germany"/>
    <s v="Product B"/>
    <n v="40"/>
    <n v="150"/>
    <n v="0.19"/>
    <n v="6000"/>
    <n v="1140"/>
    <n v="7140"/>
  </r>
  <r>
    <s v="PUR1118"/>
    <d v="2024-09-19T00:00:00"/>
    <x v="2"/>
    <s v="Owens-Hughes"/>
    <s v="France"/>
    <s v="Product A"/>
    <n v="32"/>
    <n v="100"/>
    <n v="0.2"/>
    <n v="3200"/>
    <n v="640"/>
    <n v="3840"/>
  </r>
  <r>
    <s v="PUR1119"/>
    <d v="2024-07-26T00:00:00"/>
    <x v="1"/>
    <s v="Booker and Sons"/>
    <s v="France"/>
    <s v="Service B"/>
    <n v="37"/>
    <n v="250"/>
    <n v="0.2"/>
    <n v="9250"/>
    <n v="1850"/>
    <n v="11100"/>
  </r>
  <r>
    <s v="PUR1120"/>
    <d v="2024-02-12T00:00:00"/>
    <x v="5"/>
    <s v="Thomas, Gilbert and Mayo"/>
    <s v="France"/>
    <s v="Service A"/>
    <n v="20"/>
    <n v="300"/>
    <n v="0.2"/>
    <n v="6000"/>
    <n v="1200"/>
    <n v="7200"/>
  </r>
  <r>
    <s v="PUR1121"/>
    <d v="2024-01-29T00:00:00"/>
    <x v="0"/>
    <s v="Patel, Oliver and Graves"/>
    <s v="UK"/>
    <s v="Product B"/>
    <n v="18"/>
    <n v="150"/>
    <n v="0.2"/>
    <n v="2700"/>
    <n v="540"/>
    <n v="3240"/>
  </r>
  <r>
    <s v="PUR1122"/>
    <d v="2024-04-07T00:00:00"/>
    <x v="10"/>
    <s v="Nielsen-Garcia"/>
    <s v="Belgium"/>
    <s v="Service A"/>
    <n v="41"/>
    <n v="300"/>
    <n v="0.21"/>
    <n v="12300"/>
    <n v="2583"/>
    <n v="14883"/>
  </r>
  <r>
    <s v="PUR1123"/>
    <d v="2024-07-27T00:00:00"/>
    <x v="1"/>
    <s v="Clarke LLC"/>
    <s v="Belgium"/>
    <s v="Product C"/>
    <n v="39"/>
    <n v="200"/>
    <n v="0.21"/>
    <n v="7800"/>
    <n v="1638"/>
    <n v="9438"/>
  </r>
  <r>
    <s v="PUR1124"/>
    <d v="2024-08-28T00:00:00"/>
    <x v="8"/>
    <s v="Rodriguez-Fitzpatrick"/>
    <s v="Italy"/>
    <s v="Product C"/>
    <n v="39"/>
    <n v="200"/>
    <n v="0.22"/>
    <n v="7800"/>
    <n v="1716"/>
    <n v="9516"/>
  </r>
  <r>
    <s v="PUR1125"/>
    <d v="2024-01-16T00:00:00"/>
    <x v="0"/>
    <s v="Kennedy-Thompson"/>
    <s v="Germany"/>
    <s v="Product C"/>
    <n v="5"/>
    <n v="200"/>
    <n v="0.19"/>
    <n v="1000"/>
    <n v="190"/>
    <n v="1190"/>
  </r>
  <r>
    <s v="PUR1126"/>
    <d v="2024-10-08T00:00:00"/>
    <x v="11"/>
    <s v="Hernandez, Shepherd and Thomas"/>
    <s v="France"/>
    <s v="Product A"/>
    <n v="38"/>
    <n v="100"/>
    <n v="0.2"/>
    <n v="3800"/>
    <n v="760"/>
    <n v="4560"/>
  </r>
  <r>
    <s v="PUR1127"/>
    <d v="2024-10-24T00:00:00"/>
    <x v="11"/>
    <s v="Buchanan PLC"/>
    <s v="Germany"/>
    <s v="Service A"/>
    <n v="12"/>
    <n v="300"/>
    <n v="0.19"/>
    <n v="3600"/>
    <n v="684"/>
    <n v="4284"/>
  </r>
  <r>
    <s v="PUR1128"/>
    <d v="2024-03-31T00:00:00"/>
    <x v="3"/>
    <s v="Knight, Boyd and Bailey"/>
    <s v="France"/>
    <s v="Service A"/>
    <n v="46"/>
    <n v="300"/>
    <n v="0.2"/>
    <n v="13800"/>
    <n v="2760"/>
    <n v="16560"/>
  </r>
  <r>
    <s v="PUR1129"/>
    <d v="2024-01-13T00:00:00"/>
    <x v="0"/>
    <s v="Boyer-Johnson"/>
    <s v="Netherlands"/>
    <s v="Service A"/>
    <n v="15"/>
    <n v="300"/>
    <n v="0.21"/>
    <n v="4500"/>
    <n v="945"/>
    <n v="5445"/>
  </r>
  <r>
    <s v="PUR1130"/>
    <d v="2024-05-16T00:00:00"/>
    <x v="7"/>
    <s v="Clark-Martin"/>
    <s v="UK"/>
    <s v="Product A"/>
    <n v="20"/>
    <n v="100"/>
    <n v="0.2"/>
    <n v="2000"/>
    <n v="400"/>
    <n v="2400"/>
  </r>
  <r>
    <s v="PUR1131"/>
    <d v="2024-11-16T00:00:00"/>
    <x v="9"/>
    <s v="Smith LLC"/>
    <s v="Netherlands"/>
    <s v="Product C"/>
    <n v="47"/>
    <n v="200"/>
    <n v="0.21"/>
    <n v="9400"/>
    <n v="1974"/>
    <n v="11374"/>
  </r>
  <r>
    <s v="PUR1132"/>
    <d v="2024-01-14T00:00:00"/>
    <x v="0"/>
    <s v="Haney, Moore and Mccarty"/>
    <s v="France"/>
    <s v="Service A"/>
    <n v="30"/>
    <n v="300"/>
    <n v="0.2"/>
    <n v="9000"/>
    <n v="1800"/>
    <n v="10800"/>
  </r>
  <r>
    <s v="PUR1133"/>
    <d v="2024-07-21T00:00:00"/>
    <x v="1"/>
    <s v="Contreras LLC"/>
    <s v="Belgium"/>
    <s v="Product A"/>
    <n v="48"/>
    <n v="100"/>
    <n v="0.21"/>
    <n v="4800"/>
    <n v="1008"/>
    <n v="5808"/>
  </r>
  <r>
    <s v="PUR1134"/>
    <d v="2024-05-22T00:00:00"/>
    <x v="7"/>
    <s v="Henderson PLC"/>
    <s v="Spain"/>
    <s v="Service B"/>
    <n v="20"/>
    <n v="250"/>
    <n v="0.21"/>
    <n v="5000"/>
    <n v="1050"/>
    <n v="6050"/>
  </r>
  <r>
    <s v="PUR1135"/>
    <d v="2024-07-22T00:00:00"/>
    <x v="1"/>
    <s v="Torres-Smith"/>
    <s v="Germany"/>
    <s v="Product A"/>
    <n v="27"/>
    <n v="100"/>
    <n v="0.19"/>
    <n v="2700"/>
    <n v="513"/>
    <n v="3213"/>
  </r>
  <r>
    <s v="PUR1136"/>
    <d v="2024-03-27T00:00:00"/>
    <x v="3"/>
    <s v="Dunn-Johnson"/>
    <s v="Netherlands"/>
    <s v="Product A"/>
    <n v="18"/>
    <n v="100"/>
    <n v="0.21"/>
    <n v="1800"/>
    <n v="378"/>
    <n v="2178"/>
  </r>
  <r>
    <s v="PUR1137"/>
    <d v="2024-01-13T00:00:00"/>
    <x v="0"/>
    <s v="Berry-Wood"/>
    <s v="Netherlands"/>
    <s v="Product B"/>
    <n v="35"/>
    <n v="150"/>
    <n v="0.21"/>
    <n v="5250"/>
    <n v="1102.5"/>
    <n v="6352.5"/>
  </r>
  <r>
    <s v="PUR1138"/>
    <d v="2024-10-06T00:00:00"/>
    <x v="11"/>
    <s v="Diaz-Gonzalez"/>
    <s v="France"/>
    <s v="Product B"/>
    <n v="18"/>
    <n v="150"/>
    <n v="0.2"/>
    <n v="2700"/>
    <n v="540"/>
    <n v="3240"/>
  </r>
  <r>
    <s v="PUR1139"/>
    <d v="2024-02-06T00:00:00"/>
    <x v="5"/>
    <s v="Allen-Pittman"/>
    <s v="Germany"/>
    <s v="Product A"/>
    <n v="39"/>
    <n v="100"/>
    <n v="0.19"/>
    <n v="3900"/>
    <n v="741"/>
    <n v="4641"/>
  </r>
  <r>
    <s v="PUR1140"/>
    <d v="2024-01-26T00:00:00"/>
    <x v="0"/>
    <s v="Johns, Mitchell and Schultz"/>
    <s v="Belgium"/>
    <s v="Product B"/>
    <n v="16"/>
    <n v="150"/>
    <n v="0.21"/>
    <n v="2400"/>
    <n v="504"/>
    <n v="2904"/>
  </r>
  <r>
    <s v="PUR1141"/>
    <d v="2024-04-09T00:00:00"/>
    <x v="10"/>
    <s v="Williams LLC"/>
    <s v="Germany"/>
    <s v="Product B"/>
    <n v="8"/>
    <n v="150"/>
    <n v="0.19"/>
    <n v="1200"/>
    <n v="228"/>
    <n v="1428"/>
  </r>
  <r>
    <s v="PUR1142"/>
    <d v="2024-09-01T00:00:00"/>
    <x v="2"/>
    <s v="Glover Ltd"/>
    <s v="Spain"/>
    <s v="Service B"/>
    <n v="7"/>
    <n v="250"/>
    <n v="0.21"/>
    <n v="1750"/>
    <n v="367.5"/>
    <n v="2117.5"/>
  </r>
  <r>
    <s v="PUR1143"/>
    <d v="2024-12-13T00:00:00"/>
    <x v="6"/>
    <s v="Davis-Flores"/>
    <s v="Italy"/>
    <s v="Service A"/>
    <n v="25"/>
    <n v="300"/>
    <n v="0.22"/>
    <n v="7500"/>
    <n v="1650"/>
    <n v="9150"/>
  </r>
  <r>
    <s v="PUR1144"/>
    <d v="2024-03-21T00:00:00"/>
    <x v="3"/>
    <s v="Brown and Sons"/>
    <s v="Spain"/>
    <s v="Service A"/>
    <n v="9"/>
    <n v="300"/>
    <n v="0.21"/>
    <n v="2700"/>
    <n v="567"/>
    <n v="3267"/>
  </r>
  <r>
    <s v="PUR1145"/>
    <d v="2024-05-04T00:00:00"/>
    <x v="7"/>
    <s v="Ballard, Miller and Matthews"/>
    <s v="Netherlands"/>
    <s v="Service B"/>
    <n v="5"/>
    <n v="250"/>
    <n v="0.21"/>
    <n v="1250"/>
    <n v="262.5"/>
    <n v="1512.5"/>
  </r>
  <r>
    <s v="PUR1146"/>
    <d v="2024-09-05T00:00:00"/>
    <x v="2"/>
    <s v="Mckinney, Carpenter and Bennett"/>
    <s v="Germany"/>
    <s v="Product C"/>
    <n v="47"/>
    <n v="200"/>
    <n v="0.19"/>
    <n v="9400"/>
    <n v="1786"/>
    <n v="11186"/>
  </r>
  <r>
    <s v="PUR1147"/>
    <d v="2024-11-11T00:00:00"/>
    <x v="9"/>
    <s v="Lopez, Benjamin and Robbins"/>
    <s v="Germany"/>
    <s v="Service B"/>
    <n v="30"/>
    <n v="250"/>
    <n v="0.19"/>
    <n v="7500"/>
    <n v="1425"/>
    <n v="8925"/>
  </r>
  <r>
    <s v="PUR1148"/>
    <d v="2024-12-16T00:00:00"/>
    <x v="6"/>
    <s v="Mueller-Howe"/>
    <s v="UK"/>
    <s v="Product B"/>
    <n v="32"/>
    <n v="150"/>
    <n v="0.2"/>
    <n v="4800"/>
    <n v="960"/>
    <n v="5760"/>
  </r>
  <r>
    <s v="PUR1149"/>
    <d v="2024-04-13T00:00:00"/>
    <x v="10"/>
    <s v="Harding LLC"/>
    <s v="Germany"/>
    <s v="Service B"/>
    <n v="27"/>
    <n v="250"/>
    <n v="0.19"/>
    <n v="6750"/>
    <n v="1282.5"/>
    <n v="8032.5"/>
  </r>
  <r>
    <s v="PUR1150"/>
    <d v="2024-05-10T00:00:00"/>
    <x v="7"/>
    <s v="Myers and Sons"/>
    <s v="Netherlands"/>
    <s v="Service A"/>
    <n v="21"/>
    <n v="300"/>
    <n v="0.21"/>
    <n v="6300"/>
    <n v="1323"/>
    <n v="7623"/>
  </r>
  <r>
    <s v="PUR1151"/>
    <d v="2024-07-07T00:00:00"/>
    <x v="1"/>
    <s v="Gardner, Gordon and Brennan"/>
    <s v="Spain"/>
    <s v="Product C"/>
    <n v="47"/>
    <n v="200"/>
    <n v="0.21"/>
    <n v="9400"/>
    <n v="1974"/>
    <n v="11374"/>
  </r>
  <r>
    <s v="PUR1152"/>
    <d v="2024-04-23T00:00:00"/>
    <x v="10"/>
    <s v="Shelton, Davis and Lara"/>
    <s v="Spain"/>
    <s v="Product C"/>
    <n v="18"/>
    <n v="200"/>
    <n v="0.21"/>
    <n v="3600"/>
    <n v="756"/>
    <n v="4356"/>
  </r>
  <r>
    <s v="PUR1153"/>
    <d v="2024-02-16T00:00:00"/>
    <x v="5"/>
    <s v="Nichols LLC"/>
    <s v="Italy"/>
    <s v="Product A"/>
    <n v="13"/>
    <n v="100"/>
    <n v="0.22"/>
    <n v="1300"/>
    <n v="286"/>
    <n v="1586"/>
  </r>
  <r>
    <s v="PUR1154"/>
    <d v="2024-11-01T00:00:00"/>
    <x v="9"/>
    <s v="Ray-Bell"/>
    <s v="Netherlands"/>
    <s v="Product B"/>
    <n v="36"/>
    <n v="150"/>
    <n v="0.21"/>
    <n v="5400"/>
    <n v="1134"/>
    <n v="6534"/>
  </r>
  <r>
    <s v="PUR1155"/>
    <d v="2024-09-26T00:00:00"/>
    <x v="2"/>
    <s v="Jordan, Gillespie and Silva"/>
    <s v="Netherlands"/>
    <s v="Product C"/>
    <n v="35"/>
    <n v="200"/>
    <n v="0.21"/>
    <n v="7000"/>
    <n v="1470"/>
    <n v="8470"/>
  </r>
  <r>
    <s v="PUR1156"/>
    <d v="2024-11-12T00:00:00"/>
    <x v="9"/>
    <s v="King-Brown"/>
    <s v="Germany"/>
    <s v="Service B"/>
    <n v="26"/>
    <n v="250"/>
    <n v="0.19"/>
    <n v="6500"/>
    <n v="1235"/>
    <n v="7735"/>
  </r>
  <r>
    <s v="PUR1157"/>
    <d v="2024-11-26T00:00:00"/>
    <x v="9"/>
    <s v="Sims, Miller and Henderson"/>
    <s v="UK"/>
    <s v="Product C"/>
    <n v="33"/>
    <n v="200"/>
    <n v="0.2"/>
    <n v="6600"/>
    <n v="1320"/>
    <n v="7920"/>
  </r>
  <r>
    <s v="PUR1158"/>
    <d v="2024-11-11T00:00:00"/>
    <x v="9"/>
    <s v="Mullins, Ortiz and Serrano"/>
    <s v="Germany"/>
    <s v="Product A"/>
    <n v="9"/>
    <n v="100"/>
    <n v="0.19"/>
    <n v="900"/>
    <n v="171"/>
    <n v="1071"/>
  </r>
  <r>
    <s v="PUR1159"/>
    <d v="2024-03-27T00:00:00"/>
    <x v="3"/>
    <s v="Cruz Inc"/>
    <s v="Belgium"/>
    <s v="Product C"/>
    <n v="39"/>
    <n v="200"/>
    <n v="0.21"/>
    <n v="7800"/>
    <n v="1638"/>
    <n v="9438"/>
  </r>
  <r>
    <s v="PUR1160"/>
    <d v="2024-12-17T00:00:00"/>
    <x v="6"/>
    <s v="Dean, Fuller and Smith"/>
    <s v="Spain"/>
    <s v="Product A"/>
    <n v="13"/>
    <n v="100"/>
    <n v="0.21"/>
    <n v="1300"/>
    <n v="273"/>
    <n v="1573"/>
  </r>
  <r>
    <s v="PUR1161"/>
    <d v="2024-03-31T00:00:00"/>
    <x v="3"/>
    <s v="Williams, Rios and Campbell"/>
    <s v="UK"/>
    <s v="Product C"/>
    <n v="24"/>
    <n v="200"/>
    <n v="0.2"/>
    <n v="4800"/>
    <n v="960"/>
    <n v="5760"/>
  </r>
  <r>
    <s v="PUR1162"/>
    <d v="2024-05-22T00:00:00"/>
    <x v="7"/>
    <s v="Hess-Thompson"/>
    <s v="UK"/>
    <s v="Product C"/>
    <n v="37"/>
    <n v="200"/>
    <n v="0.2"/>
    <n v="7400"/>
    <n v="1480"/>
    <n v="8880"/>
  </r>
  <r>
    <s v="PUR1163"/>
    <d v="2024-07-09T00:00:00"/>
    <x v="1"/>
    <s v="Smith, Howard and Hood"/>
    <s v="Spain"/>
    <s v="Service A"/>
    <n v="41"/>
    <n v="300"/>
    <n v="0.21"/>
    <n v="12300"/>
    <n v="2583"/>
    <n v="14883"/>
  </r>
  <r>
    <s v="PUR1164"/>
    <d v="2024-03-11T00:00:00"/>
    <x v="3"/>
    <s v="Ortiz, Whitney and Johnson"/>
    <s v="Belgium"/>
    <s v="Product A"/>
    <n v="26"/>
    <n v="100"/>
    <n v="0.21"/>
    <n v="2600"/>
    <n v="546"/>
    <n v="3146"/>
  </r>
  <r>
    <s v="PUR1165"/>
    <d v="2024-09-12T00:00:00"/>
    <x v="2"/>
    <s v="Ellis Group"/>
    <s v="Netherlands"/>
    <s v="Product C"/>
    <n v="32"/>
    <n v="200"/>
    <n v="0.21"/>
    <n v="6400"/>
    <n v="1344"/>
    <n v="7744"/>
  </r>
  <r>
    <s v="PUR1166"/>
    <d v="2024-05-26T00:00:00"/>
    <x v="7"/>
    <s v="Smith-Rodriguez"/>
    <s v="France"/>
    <s v="Product C"/>
    <n v="5"/>
    <n v="200"/>
    <n v="0.2"/>
    <n v="1000"/>
    <n v="200"/>
    <n v="1200"/>
  </r>
  <r>
    <s v="PUR1167"/>
    <d v="2024-01-07T00:00:00"/>
    <x v="0"/>
    <s v="Chen LLC"/>
    <s v="Belgium"/>
    <s v="Product B"/>
    <n v="16"/>
    <n v="150"/>
    <n v="0.21"/>
    <n v="2400"/>
    <n v="504"/>
    <n v="2904"/>
  </r>
  <r>
    <s v="PUR1168"/>
    <d v="2024-01-02T00:00:00"/>
    <x v="0"/>
    <s v="Garrett-King"/>
    <s v="Belgium"/>
    <s v="Product C"/>
    <n v="9"/>
    <n v="200"/>
    <n v="0.21"/>
    <n v="1800"/>
    <n v="378"/>
    <n v="2178"/>
  </r>
  <r>
    <s v="PUR1169"/>
    <d v="2024-08-16T00:00:00"/>
    <x v="8"/>
    <s v="Camacho and Sons"/>
    <s v="Germany"/>
    <s v="Product C"/>
    <n v="6"/>
    <n v="200"/>
    <n v="0.19"/>
    <n v="1200"/>
    <n v="228"/>
    <n v="1428"/>
  </r>
  <r>
    <s v="PUR1170"/>
    <d v="2024-05-09T00:00:00"/>
    <x v="7"/>
    <s v="Quinn-Hardy"/>
    <s v="Belgium"/>
    <s v="Product A"/>
    <n v="9"/>
    <n v="100"/>
    <n v="0.21"/>
    <n v="900"/>
    <n v="189"/>
    <n v="1089"/>
  </r>
  <r>
    <s v="PUR1171"/>
    <d v="2024-08-18T00:00:00"/>
    <x v="8"/>
    <s v="Gonzalez and Sons"/>
    <s v="Spain"/>
    <s v="Product A"/>
    <n v="47"/>
    <n v="100"/>
    <n v="0.21"/>
    <n v="4700"/>
    <n v="987"/>
    <n v="5687"/>
  </r>
  <r>
    <s v="PUR1172"/>
    <d v="2024-05-19T00:00:00"/>
    <x v="7"/>
    <s v="Smith-King"/>
    <s v="Belgium"/>
    <s v="Product B"/>
    <n v="32"/>
    <n v="150"/>
    <n v="0.21"/>
    <n v="4800"/>
    <n v="1008"/>
    <n v="5808"/>
  </r>
  <r>
    <s v="PUR1173"/>
    <d v="2024-01-20T00:00:00"/>
    <x v="0"/>
    <s v="Browning PLC"/>
    <s v="Italy"/>
    <s v="Product B"/>
    <n v="18"/>
    <n v="150"/>
    <n v="0.22"/>
    <n v="2700"/>
    <n v="594"/>
    <n v="3294"/>
  </r>
  <r>
    <s v="PUR1174"/>
    <d v="2024-06-15T00:00:00"/>
    <x v="4"/>
    <s v="Anderson-Martinez"/>
    <s v="UK"/>
    <s v="Service B"/>
    <n v="29"/>
    <n v="250"/>
    <n v="0.2"/>
    <n v="7250"/>
    <n v="1450"/>
    <n v="8700"/>
  </r>
  <r>
    <s v="PUR1175"/>
    <d v="2024-05-07T00:00:00"/>
    <x v="7"/>
    <s v="Lopez Ltd"/>
    <s v="Netherlands"/>
    <s v="Product B"/>
    <n v="11"/>
    <n v="150"/>
    <n v="0.21"/>
    <n v="1650"/>
    <n v="346.5"/>
    <n v="1996.5"/>
  </r>
  <r>
    <s v="PUR1176"/>
    <d v="2024-05-13T00:00:00"/>
    <x v="7"/>
    <s v="Wilson, Gonzalez and Mueller"/>
    <s v="Spain"/>
    <s v="Service B"/>
    <n v="36"/>
    <n v="250"/>
    <n v="0.21"/>
    <n v="9000"/>
    <n v="1890"/>
    <n v="10890"/>
  </r>
  <r>
    <s v="PUR1177"/>
    <d v="2024-09-01T00:00:00"/>
    <x v="2"/>
    <s v="Chen Inc"/>
    <s v="Netherlands"/>
    <s v="Product A"/>
    <n v="44"/>
    <n v="100"/>
    <n v="0.21"/>
    <n v="4400"/>
    <n v="924"/>
    <n v="5324"/>
  </r>
  <r>
    <s v="PUR1178"/>
    <d v="2024-07-28T00:00:00"/>
    <x v="1"/>
    <s v="Patel, James and Pugh"/>
    <s v="Germany"/>
    <s v="Product B"/>
    <n v="10"/>
    <n v="150"/>
    <n v="0.19"/>
    <n v="1500"/>
    <n v="285"/>
    <n v="1785"/>
  </r>
  <r>
    <s v="PUR1179"/>
    <d v="2024-11-08T00:00:00"/>
    <x v="9"/>
    <s v="Carter LLC"/>
    <s v="UK"/>
    <s v="Product A"/>
    <n v="24"/>
    <n v="100"/>
    <n v="0.2"/>
    <n v="2400"/>
    <n v="480"/>
    <n v="2880"/>
  </r>
  <r>
    <s v="PUR1180"/>
    <d v="2024-05-28T00:00:00"/>
    <x v="7"/>
    <s v="Wood, Wilkins and Barrera"/>
    <s v="UK"/>
    <s v="Product C"/>
    <n v="20"/>
    <n v="200"/>
    <n v="0.2"/>
    <n v="4000"/>
    <n v="800"/>
    <n v="4800"/>
  </r>
  <r>
    <s v="PUR1181"/>
    <d v="2024-02-02T00:00:00"/>
    <x v="5"/>
    <s v="Martin PLC"/>
    <s v="Belgium"/>
    <s v="Product C"/>
    <n v="15"/>
    <n v="200"/>
    <n v="0.21"/>
    <n v="3000"/>
    <n v="630"/>
    <n v="3630"/>
  </r>
  <r>
    <s v="PUR1182"/>
    <d v="2024-12-05T00:00:00"/>
    <x v="6"/>
    <s v="Miller-Reid"/>
    <s v="Spain"/>
    <s v="Service A"/>
    <n v="5"/>
    <n v="300"/>
    <n v="0.21"/>
    <n v="1500"/>
    <n v="315"/>
    <n v="1815"/>
  </r>
  <r>
    <s v="PUR1183"/>
    <d v="2024-11-29T00:00:00"/>
    <x v="9"/>
    <s v="Diaz-Williams"/>
    <s v="Belgium"/>
    <s v="Service B"/>
    <n v="32"/>
    <n v="250"/>
    <n v="0.21"/>
    <n v="8000"/>
    <n v="1680"/>
    <n v="9680"/>
  </r>
  <r>
    <s v="PUR1184"/>
    <d v="2024-04-02T00:00:00"/>
    <x v="10"/>
    <s v="Jones-Cohen"/>
    <s v="Germany"/>
    <s v="Service A"/>
    <n v="17"/>
    <n v="300"/>
    <n v="0.19"/>
    <n v="5100"/>
    <n v="969"/>
    <n v="6069"/>
  </r>
  <r>
    <s v="PUR1185"/>
    <d v="2024-12-13T00:00:00"/>
    <x v="6"/>
    <s v="Snow-Brown"/>
    <s v="Netherlands"/>
    <s v="Service A"/>
    <n v="12"/>
    <n v="300"/>
    <n v="0.21"/>
    <n v="3600"/>
    <n v="756"/>
    <n v="4356"/>
  </r>
  <r>
    <s v="PUR1186"/>
    <d v="2024-12-11T00:00:00"/>
    <x v="6"/>
    <s v="Austin, King and Anderson"/>
    <s v="Italy"/>
    <s v="Service A"/>
    <n v="13"/>
    <n v="300"/>
    <n v="0.22"/>
    <n v="3900"/>
    <n v="858"/>
    <n v="4758"/>
  </r>
  <r>
    <s v="PUR1187"/>
    <d v="2024-09-25T00:00:00"/>
    <x v="2"/>
    <s v="West, Martinez and Merritt"/>
    <s v="Germany"/>
    <s v="Product B"/>
    <n v="20"/>
    <n v="150"/>
    <n v="0.19"/>
    <n v="3000"/>
    <n v="570"/>
    <n v="3570"/>
  </r>
  <r>
    <s v="PUR1188"/>
    <d v="2024-03-05T00:00:00"/>
    <x v="3"/>
    <s v="Newman LLC"/>
    <s v="Germany"/>
    <s v="Product C"/>
    <n v="11"/>
    <n v="200"/>
    <n v="0.19"/>
    <n v="2200"/>
    <n v="418"/>
    <n v="2618"/>
  </r>
  <r>
    <s v="PUR1189"/>
    <d v="2024-08-08T00:00:00"/>
    <x v="8"/>
    <s v="Hester, Kidd and Garcia"/>
    <s v="Netherlands"/>
    <s v="Product A"/>
    <n v="37"/>
    <n v="100"/>
    <n v="0.21"/>
    <n v="3700"/>
    <n v="777"/>
    <n v="4477"/>
  </r>
  <r>
    <s v="PUR1190"/>
    <d v="2024-11-12T00:00:00"/>
    <x v="9"/>
    <s v="Stephens Inc"/>
    <s v="Belgium"/>
    <s v="Product A"/>
    <n v="24"/>
    <n v="100"/>
    <n v="0.21"/>
    <n v="2400"/>
    <n v="504"/>
    <n v="2904"/>
  </r>
  <r>
    <s v="PUR1191"/>
    <d v="2024-09-15T00:00:00"/>
    <x v="2"/>
    <s v="Henderson PLC"/>
    <s v="Spain"/>
    <s v="Service B"/>
    <n v="18"/>
    <n v="250"/>
    <n v="0.21"/>
    <n v="4500"/>
    <n v="945"/>
    <n v="5445"/>
  </r>
  <r>
    <s v="PUR1192"/>
    <d v="2024-12-05T00:00:00"/>
    <x v="6"/>
    <s v="Wilson Group"/>
    <s v="UK"/>
    <s v="Product B"/>
    <n v="12"/>
    <n v="150"/>
    <n v="0.2"/>
    <n v="1800"/>
    <n v="360"/>
    <n v="2160"/>
  </r>
  <r>
    <s v="PUR1193"/>
    <d v="2024-07-14T00:00:00"/>
    <x v="1"/>
    <s v="Collins, Harris and Harper"/>
    <s v="Spain"/>
    <s v="Service A"/>
    <n v="11"/>
    <n v="300"/>
    <n v="0.21"/>
    <n v="3300"/>
    <n v="693"/>
    <n v="3993"/>
  </r>
  <r>
    <s v="PUR1194"/>
    <d v="2024-07-14T00:00:00"/>
    <x v="1"/>
    <s v="Thomas and Sons"/>
    <s v="Netherlands"/>
    <s v="Product C"/>
    <n v="44"/>
    <n v="200"/>
    <n v="0.21"/>
    <n v="8800"/>
    <n v="1848"/>
    <n v="10648"/>
  </r>
  <r>
    <s v="PUR1195"/>
    <d v="2024-04-05T00:00:00"/>
    <x v="10"/>
    <s v="Christian Inc"/>
    <s v="Italy"/>
    <s v="Product B"/>
    <n v="15"/>
    <n v="150"/>
    <n v="0.22"/>
    <n v="2250"/>
    <n v="495"/>
    <n v="2745"/>
  </r>
  <r>
    <s v="PUR1196"/>
    <d v="2024-07-29T00:00:00"/>
    <x v="1"/>
    <s v="Castaneda, Smith and Hernandez"/>
    <s v="Spain"/>
    <s v="Product B"/>
    <n v="16"/>
    <n v="150"/>
    <n v="0.21"/>
    <n v="2400"/>
    <n v="504"/>
    <n v="2904"/>
  </r>
  <r>
    <s v="PUR1197"/>
    <d v="2024-02-27T00:00:00"/>
    <x v="5"/>
    <s v="Mcintosh Group"/>
    <s v="France"/>
    <s v="Service A"/>
    <n v="39"/>
    <n v="300"/>
    <n v="0.2"/>
    <n v="11700"/>
    <n v="2340"/>
    <n v="14040"/>
  </r>
  <r>
    <s v="PUR1198"/>
    <d v="2024-09-27T00:00:00"/>
    <x v="2"/>
    <s v="Washington Group"/>
    <s v="Belgium"/>
    <s v="Product A"/>
    <n v="7"/>
    <n v="100"/>
    <n v="0.21"/>
    <n v="700"/>
    <n v="147"/>
    <n v="847"/>
  </r>
  <r>
    <s v="PUR1199"/>
    <d v="2024-06-24T00:00:00"/>
    <x v="4"/>
    <s v="Miller, Calderon and Holmes"/>
    <s v="Italy"/>
    <s v="Service A"/>
    <n v="22"/>
    <n v="300"/>
    <n v="0.22"/>
    <n v="6600"/>
    <n v="1452"/>
    <n v="8052"/>
  </r>
  <r>
    <s v="PUR1200"/>
    <d v="2024-09-25T00:00:00"/>
    <x v="2"/>
    <s v="Parker, Edwards and Miller"/>
    <s v="France"/>
    <s v="Product A"/>
    <n v="12"/>
    <n v="100"/>
    <n v="0.2"/>
    <n v="1200"/>
    <n v="240"/>
    <n v="1440"/>
  </r>
  <r>
    <s v="PUR1201"/>
    <d v="2024-02-20T00:00:00"/>
    <x v="5"/>
    <s v="Barrett-Parker"/>
    <s v="Italy"/>
    <s v="Product C"/>
    <n v="22"/>
    <n v="200"/>
    <n v="0.22"/>
    <n v="4400"/>
    <n v="968"/>
    <n v="5368"/>
  </r>
  <r>
    <s v="PUR1202"/>
    <d v="2024-11-28T00:00:00"/>
    <x v="9"/>
    <s v="Davis LLC"/>
    <s v="Netherlands"/>
    <s v="Service A"/>
    <n v="45"/>
    <n v="300"/>
    <n v="0.21"/>
    <n v="13500"/>
    <n v="2835"/>
    <n v="16335"/>
  </r>
  <r>
    <s v="PUR1203"/>
    <d v="2024-02-27T00:00:00"/>
    <x v="5"/>
    <s v="Patrick Inc"/>
    <s v="Germany"/>
    <s v="Product A"/>
    <n v="31"/>
    <n v="100"/>
    <n v="0.19"/>
    <n v="3100"/>
    <n v="589"/>
    <n v="3689"/>
  </r>
  <r>
    <s v="PUR1204"/>
    <d v="2024-09-08T00:00:00"/>
    <x v="2"/>
    <s v="Jordan, Hall and Atkins"/>
    <s v="UK"/>
    <s v="Product C"/>
    <n v="11"/>
    <n v="200"/>
    <n v="0.2"/>
    <n v="2200"/>
    <n v="440"/>
    <n v="2640"/>
  </r>
  <r>
    <s v="PUR1205"/>
    <d v="2024-05-07T00:00:00"/>
    <x v="7"/>
    <s v="Hines PLC"/>
    <s v="UK"/>
    <s v="Service A"/>
    <n v="25"/>
    <n v="300"/>
    <n v="0.2"/>
    <n v="7500"/>
    <n v="1500"/>
    <n v="9000"/>
  </r>
  <r>
    <s v="PUR1206"/>
    <d v="2024-11-14T00:00:00"/>
    <x v="9"/>
    <s v="Young-Johnson"/>
    <s v="France"/>
    <s v="Service A"/>
    <n v="42"/>
    <n v="300"/>
    <n v="0.2"/>
    <n v="12600"/>
    <n v="2520"/>
    <n v="15120"/>
  </r>
  <r>
    <s v="PUR1207"/>
    <d v="2024-08-02T00:00:00"/>
    <x v="8"/>
    <s v="Guzman, Myers and Montoya"/>
    <s v="UK"/>
    <s v="Service A"/>
    <n v="16"/>
    <n v="300"/>
    <n v="0.2"/>
    <n v="4800"/>
    <n v="960"/>
    <n v="5760"/>
  </r>
  <r>
    <s v="PUR1208"/>
    <d v="2024-10-09T00:00:00"/>
    <x v="11"/>
    <s v="Rodriguez, Williams and Douglas"/>
    <s v="Netherlands"/>
    <s v="Product A"/>
    <n v="44"/>
    <n v="100"/>
    <n v="0.21"/>
    <n v="4400"/>
    <n v="924"/>
    <n v="5324"/>
  </r>
  <r>
    <s v="PUR1209"/>
    <d v="2024-01-24T00:00:00"/>
    <x v="0"/>
    <s v="Spencer-Walker"/>
    <s v="Italy"/>
    <s v="Service A"/>
    <n v="31"/>
    <n v="300"/>
    <n v="0.22"/>
    <n v="9300"/>
    <n v="2046"/>
    <n v="11346"/>
  </r>
  <r>
    <s v="PUR1210"/>
    <d v="2024-12-29T00:00:00"/>
    <x v="6"/>
    <s v="Thomas and Sons"/>
    <s v="Spain"/>
    <s v="Product B"/>
    <n v="15"/>
    <n v="150"/>
    <n v="0.21"/>
    <n v="2250"/>
    <n v="472.5"/>
    <n v="2722.5"/>
  </r>
  <r>
    <s v="PUR1211"/>
    <d v="2024-10-22T00:00:00"/>
    <x v="11"/>
    <s v="Phillips-Mccoy"/>
    <s v="Netherlands"/>
    <s v="Service A"/>
    <n v="44"/>
    <n v="300"/>
    <n v="0.21"/>
    <n v="13200"/>
    <n v="2772"/>
    <n v="15972"/>
  </r>
  <r>
    <s v="PUR1212"/>
    <d v="2024-04-17T00:00:00"/>
    <x v="10"/>
    <s v="Hammond-White"/>
    <s v="Germany"/>
    <s v="Product C"/>
    <n v="11"/>
    <n v="200"/>
    <n v="0.19"/>
    <n v="2200"/>
    <n v="418"/>
    <n v="2618"/>
  </r>
  <r>
    <s v="PUR1213"/>
    <d v="2024-07-23T00:00:00"/>
    <x v="1"/>
    <s v="Fitzgerald-Chen"/>
    <s v="Belgium"/>
    <s v="Service B"/>
    <n v="14"/>
    <n v="250"/>
    <n v="0.21"/>
    <n v="3500"/>
    <n v="735"/>
    <n v="4235"/>
  </r>
  <r>
    <s v="PUR1214"/>
    <d v="2024-05-31T00:00:00"/>
    <x v="7"/>
    <s v="Berry Ltd"/>
    <s v="UK"/>
    <s v="Service B"/>
    <n v="23"/>
    <n v="250"/>
    <n v="0.2"/>
    <n v="5750"/>
    <n v="1150"/>
    <n v="6900"/>
  </r>
  <r>
    <s v="PUR1215"/>
    <d v="2024-12-12T00:00:00"/>
    <x v="6"/>
    <s v="Barrera, Benton and Kent"/>
    <s v="Germany"/>
    <s v="Service B"/>
    <n v="6"/>
    <n v="250"/>
    <n v="0.19"/>
    <n v="1500"/>
    <n v="285"/>
    <n v="1785"/>
  </r>
  <r>
    <s v="PUR1216"/>
    <d v="2024-09-23T00:00:00"/>
    <x v="2"/>
    <s v="Liu Inc"/>
    <s v="Spain"/>
    <s v="Product A"/>
    <n v="21"/>
    <n v="100"/>
    <n v="0.21"/>
    <n v="2100"/>
    <n v="441"/>
    <n v="2541"/>
  </r>
  <r>
    <s v="PUR1217"/>
    <d v="2024-09-20T00:00:00"/>
    <x v="2"/>
    <s v="Morrison and Sons"/>
    <s v="Belgium"/>
    <s v="Service A"/>
    <n v="22"/>
    <n v="300"/>
    <n v="0.21"/>
    <n v="6600"/>
    <n v="1386"/>
    <n v="7986"/>
  </r>
  <r>
    <s v="PUR1218"/>
    <d v="2024-02-02T00:00:00"/>
    <x v="5"/>
    <s v="West Ltd"/>
    <s v="Italy"/>
    <s v="Service A"/>
    <n v="8"/>
    <n v="300"/>
    <n v="0.22"/>
    <n v="2400"/>
    <n v="528"/>
    <n v="2928"/>
  </r>
  <r>
    <s v="PUR1219"/>
    <d v="2024-03-19T00:00:00"/>
    <x v="3"/>
    <s v="Contreras-Johnson"/>
    <s v="UK"/>
    <s v="Service A"/>
    <n v="35"/>
    <n v="300"/>
    <n v="0.2"/>
    <n v="10500"/>
    <n v="2100"/>
    <n v="12600"/>
  </r>
  <r>
    <s v="PUR1220"/>
    <d v="2024-06-04T00:00:00"/>
    <x v="4"/>
    <s v="Moreno, Figueroa and Wolfe"/>
    <s v="Netherlands"/>
    <s v="Product C"/>
    <n v="49"/>
    <n v="200"/>
    <n v="0.21"/>
    <n v="9800"/>
    <n v="2058"/>
    <n v="11858"/>
  </r>
  <r>
    <s v="PUR1221"/>
    <d v="2024-09-13T00:00:00"/>
    <x v="2"/>
    <s v="Wagner and Sons"/>
    <s v="UK"/>
    <s v="Product B"/>
    <n v="7"/>
    <n v="150"/>
    <n v="0.2"/>
    <n v="1050"/>
    <n v="210"/>
    <n v="1260"/>
  </r>
  <r>
    <s v="PUR1222"/>
    <d v="2024-12-24T00:00:00"/>
    <x v="6"/>
    <s v="Walker-Goodwin"/>
    <s v="UK"/>
    <s v="Service B"/>
    <n v="43"/>
    <n v="250"/>
    <n v="0.2"/>
    <n v="10750"/>
    <n v="2150"/>
    <n v="12900"/>
  </r>
  <r>
    <s v="PUR1223"/>
    <d v="2024-05-22T00:00:00"/>
    <x v="7"/>
    <s v="Anderson, Reyes and Manning"/>
    <s v="Germany"/>
    <s v="Service B"/>
    <n v="29"/>
    <n v="250"/>
    <n v="0.19"/>
    <n v="7250"/>
    <n v="1377.5"/>
    <n v="8627.5"/>
  </r>
  <r>
    <s v="PUR1224"/>
    <d v="2024-01-13T00:00:00"/>
    <x v="0"/>
    <s v="Aguilar-Huang"/>
    <s v="France"/>
    <s v="Service B"/>
    <n v="7"/>
    <n v="250"/>
    <n v="0.2"/>
    <n v="1750"/>
    <n v="350"/>
    <n v="2100"/>
  </r>
  <r>
    <s v="PUR1225"/>
    <d v="2024-05-27T00:00:00"/>
    <x v="7"/>
    <s v="Robbins, Rodriguez and James"/>
    <s v="France"/>
    <s v="Product A"/>
    <n v="25"/>
    <n v="100"/>
    <n v="0.2"/>
    <n v="2500"/>
    <n v="500"/>
    <n v="3000"/>
  </r>
  <r>
    <s v="PUR1226"/>
    <d v="2024-08-20T00:00:00"/>
    <x v="8"/>
    <s v="Cole, Santos and Davis"/>
    <s v="Germany"/>
    <s v="Product B"/>
    <n v="45"/>
    <n v="150"/>
    <n v="0.19"/>
    <n v="6750"/>
    <n v="1282.5"/>
    <n v="8032.5"/>
  </r>
  <r>
    <s v="PUR1227"/>
    <d v="2024-06-11T00:00:00"/>
    <x v="4"/>
    <s v="Ruiz Inc"/>
    <s v="UK"/>
    <s v="Product A"/>
    <n v="37"/>
    <n v="100"/>
    <n v="0.2"/>
    <n v="3700"/>
    <n v="740"/>
    <n v="4440"/>
  </r>
  <r>
    <s v="PUR1228"/>
    <d v="2024-10-22T00:00:00"/>
    <x v="11"/>
    <s v="Butler, Beasley and Bell"/>
    <s v="UK"/>
    <s v="Product B"/>
    <n v="36"/>
    <n v="150"/>
    <n v="0.2"/>
    <n v="5400"/>
    <n v="1080"/>
    <n v="6480"/>
  </r>
  <r>
    <s v="PUR1229"/>
    <d v="2024-02-14T00:00:00"/>
    <x v="5"/>
    <s v="Gomez LLC"/>
    <s v="Belgium"/>
    <s v="Product A"/>
    <n v="38"/>
    <n v="100"/>
    <n v="0.21"/>
    <n v="3800"/>
    <n v="798"/>
    <n v="4598"/>
  </r>
  <r>
    <s v="PUR1230"/>
    <d v="2024-07-06T00:00:00"/>
    <x v="1"/>
    <s v="Medina, Garcia and Romero"/>
    <s v="Belgium"/>
    <s v="Product A"/>
    <n v="32"/>
    <n v="100"/>
    <n v="0.21"/>
    <n v="3200"/>
    <n v="672"/>
    <n v="3872"/>
  </r>
  <r>
    <s v="PUR1231"/>
    <d v="2024-06-01T00:00:00"/>
    <x v="4"/>
    <s v="Nguyen-Andrews"/>
    <s v="Spain"/>
    <s v="Service B"/>
    <n v="34"/>
    <n v="250"/>
    <n v="0.21"/>
    <n v="8500"/>
    <n v="1785"/>
    <n v="10285"/>
  </r>
  <r>
    <s v="PUR1232"/>
    <d v="2024-06-22T00:00:00"/>
    <x v="4"/>
    <s v="Johnson-Ruiz"/>
    <s v="France"/>
    <s v="Product C"/>
    <n v="26"/>
    <n v="200"/>
    <n v="0.2"/>
    <n v="5200"/>
    <n v="1040"/>
    <n v="6240"/>
  </r>
  <r>
    <s v="PUR1233"/>
    <d v="2024-05-10T00:00:00"/>
    <x v="7"/>
    <s v="Colon, Alvarado and Rodriguez"/>
    <s v="Spain"/>
    <s v="Product A"/>
    <n v="6"/>
    <n v="100"/>
    <n v="0.21"/>
    <n v="600"/>
    <n v="126"/>
    <n v="726"/>
  </r>
  <r>
    <s v="PUR1234"/>
    <d v="2024-11-17T00:00:00"/>
    <x v="9"/>
    <s v="Matthews, Wilson and Kirk"/>
    <s v="Spain"/>
    <s v="Service A"/>
    <n v="7"/>
    <n v="300"/>
    <n v="0.21"/>
    <n v="2100"/>
    <n v="441"/>
    <n v="2541"/>
  </r>
  <r>
    <s v="PUR1235"/>
    <d v="2024-02-11T00:00:00"/>
    <x v="5"/>
    <s v="Smith, Woods and Gonzales"/>
    <s v="Belgium"/>
    <s v="Product B"/>
    <n v="25"/>
    <n v="150"/>
    <n v="0.21"/>
    <n v="3750"/>
    <n v="787.5"/>
    <n v="4537.5"/>
  </r>
  <r>
    <s v="PUR1236"/>
    <d v="2024-09-06T00:00:00"/>
    <x v="2"/>
    <s v="Rose-Andrews"/>
    <s v="Germany"/>
    <s v="Service B"/>
    <n v="44"/>
    <n v="250"/>
    <n v="0.19"/>
    <n v="11000"/>
    <n v="2090"/>
    <n v="13090"/>
  </r>
  <r>
    <s v="PUR1237"/>
    <d v="2024-09-24T00:00:00"/>
    <x v="2"/>
    <s v="Smith-Pennington"/>
    <s v="Netherlands"/>
    <s v="Service A"/>
    <n v="47"/>
    <n v="300"/>
    <n v="0.21"/>
    <n v="14100"/>
    <n v="2961"/>
    <n v="17061"/>
  </r>
  <r>
    <s v="PUR1238"/>
    <d v="2024-01-27T00:00:00"/>
    <x v="0"/>
    <s v="Hunt PLC"/>
    <s v="Italy"/>
    <s v="Service A"/>
    <n v="46"/>
    <n v="300"/>
    <n v="0.22"/>
    <n v="13800"/>
    <n v="3036"/>
    <n v="16836"/>
  </r>
  <r>
    <s v="PUR1239"/>
    <d v="2024-07-25T00:00:00"/>
    <x v="1"/>
    <s v="Curry PLC"/>
    <s v="Belgium"/>
    <s v="Service A"/>
    <n v="15"/>
    <n v="300"/>
    <n v="0.21"/>
    <n v="4500"/>
    <n v="945"/>
    <n v="5445"/>
  </r>
  <r>
    <s v="PUR1240"/>
    <d v="2024-01-28T00:00:00"/>
    <x v="0"/>
    <s v="Hill-Lowery"/>
    <s v="Netherlands"/>
    <s v="Product A"/>
    <n v="8"/>
    <n v="100"/>
    <n v="0.21"/>
    <n v="800"/>
    <n v="168"/>
    <n v="968"/>
  </r>
  <r>
    <s v="PUR1241"/>
    <d v="2024-08-16T00:00:00"/>
    <x v="8"/>
    <s v="Burns-Williams"/>
    <s v="Belgium"/>
    <s v="Service B"/>
    <n v="37"/>
    <n v="250"/>
    <n v="0.21"/>
    <n v="9250"/>
    <n v="1942.5"/>
    <n v="11192.5"/>
  </r>
  <r>
    <s v="PUR1242"/>
    <d v="2024-04-03T00:00:00"/>
    <x v="10"/>
    <s v="Perry-Brown"/>
    <s v="Spain"/>
    <s v="Product C"/>
    <n v="48"/>
    <n v="200"/>
    <n v="0.21"/>
    <n v="9600"/>
    <n v="2016"/>
    <n v="11616"/>
  </r>
  <r>
    <s v="PUR1243"/>
    <d v="2024-06-04T00:00:00"/>
    <x v="4"/>
    <s v="Myers Ltd"/>
    <s v="Belgium"/>
    <s v="Product B"/>
    <n v="28"/>
    <n v="150"/>
    <n v="0.21"/>
    <n v="4200"/>
    <n v="882"/>
    <n v="5082"/>
  </r>
  <r>
    <s v="PUR1244"/>
    <d v="2024-10-07T00:00:00"/>
    <x v="11"/>
    <s v="Jones-Walker"/>
    <s v="Belgium"/>
    <s v="Product B"/>
    <n v="10"/>
    <n v="150"/>
    <n v="0.21"/>
    <n v="1500"/>
    <n v="315"/>
    <n v="1815"/>
  </r>
  <r>
    <s v="PUR1245"/>
    <d v="2024-04-27T00:00:00"/>
    <x v="10"/>
    <s v="Griffin PLC"/>
    <s v="Italy"/>
    <s v="Service A"/>
    <n v="12"/>
    <n v="300"/>
    <n v="0.22"/>
    <n v="3600"/>
    <n v="792"/>
    <n v="4392"/>
  </r>
  <r>
    <s v="PUR1246"/>
    <d v="2024-10-22T00:00:00"/>
    <x v="11"/>
    <s v="Choi, Hall and Williams"/>
    <s v="Germany"/>
    <s v="Product A"/>
    <n v="47"/>
    <n v="100"/>
    <n v="0.19"/>
    <n v="4700"/>
    <n v="893"/>
    <n v="5593"/>
  </r>
  <r>
    <s v="PUR1247"/>
    <d v="2024-02-14T00:00:00"/>
    <x v="5"/>
    <s v="Freeman, Jackson and Cline"/>
    <s v="Netherlands"/>
    <s v="Product B"/>
    <n v="6"/>
    <n v="150"/>
    <n v="0.21"/>
    <n v="900"/>
    <n v="189"/>
    <n v="1089"/>
  </r>
  <r>
    <s v="PUR1248"/>
    <d v="2024-07-02T00:00:00"/>
    <x v="1"/>
    <s v="Ayala-Koch"/>
    <s v="Belgium"/>
    <s v="Product A"/>
    <n v="22"/>
    <n v="100"/>
    <n v="0.21"/>
    <n v="2200"/>
    <n v="462"/>
    <n v="2662"/>
  </r>
  <r>
    <s v="PUR1249"/>
    <d v="2024-01-20T00:00:00"/>
    <x v="0"/>
    <s v="Ross Group"/>
    <s v="Italy"/>
    <s v="Product C"/>
    <n v="15"/>
    <n v="200"/>
    <n v="0.22"/>
    <n v="3000"/>
    <n v="660"/>
    <n v="3660"/>
  </r>
  <r>
    <s v="PUR1250"/>
    <d v="2024-12-12T00:00:00"/>
    <x v="6"/>
    <s v="Fowler LLC"/>
    <s v="Netherlands"/>
    <s v="Service B"/>
    <n v="25"/>
    <n v="250"/>
    <n v="0.21"/>
    <n v="6250"/>
    <n v="1312.5"/>
    <n v="7562.5"/>
  </r>
  <r>
    <s v="PUR1251"/>
    <d v="2024-02-20T00:00:00"/>
    <x v="5"/>
    <s v="Butler, Day and Mills"/>
    <s v="Spain"/>
    <s v="Product B"/>
    <n v="30"/>
    <n v="150"/>
    <n v="0.21"/>
    <n v="4500"/>
    <n v="945"/>
    <n v="5445"/>
  </r>
  <r>
    <s v="PUR1252"/>
    <d v="2024-10-28T00:00:00"/>
    <x v="11"/>
    <s v="Galloway Ltd"/>
    <s v="Spain"/>
    <s v="Service B"/>
    <n v="25"/>
    <n v="250"/>
    <n v="0.21"/>
    <n v="6250"/>
    <n v="1312.5"/>
    <n v="7562.5"/>
  </r>
  <r>
    <s v="PUR1253"/>
    <d v="2024-05-12T00:00:00"/>
    <x v="7"/>
    <s v="Powell-Harper"/>
    <s v="UK"/>
    <s v="Service B"/>
    <n v="10"/>
    <n v="250"/>
    <n v="0.2"/>
    <n v="2500"/>
    <n v="500"/>
    <n v="3000"/>
  </r>
  <r>
    <s v="PUR1254"/>
    <d v="2024-08-27T00:00:00"/>
    <x v="8"/>
    <s v="Kaiser, Rodriguez and Brown"/>
    <s v="France"/>
    <s v="Service B"/>
    <n v="40"/>
    <n v="250"/>
    <n v="0.2"/>
    <n v="10000"/>
    <n v="2000"/>
    <n v="12000"/>
  </r>
  <r>
    <s v="PUR1255"/>
    <d v="2024-10-26T00:00:00"/>
    <x v="11"/>
    <s v="Ramirez-Soto"/>
    <s v="Germany"/>
    <s v="Product A"/>
    <n v="44"/>
    <n v="100"/>
    <n v="0.19"/>
    <n v="4400"/>
    <n v="836"/>
    <n v="5236"/>
  </r>
  <r>
    <s v="PUR1256"/>
    <d v="2024-10-09T00:00:00"/>
    <x v="11"/>
    <s v="Gonzalez, Foster and Ibarra"/>
    <s v="Belgium"/>
    <s v="Product A"/>
    <n v="29"/>
    <n v="100"/>
    <n v="0.21"/>
    <n v="2900"/>
    <n v="609"/>
    <n v="3509"/>
  </r>
  <r>
    <s v="PUR1257"/>
    <d v="2024-02-09T00:00:00"/>
    <x v="5"/>
    <s v="Knox, Davis and Smith"/>
    <s v="UK"/>
    <s v="Product A"/>
    <n v="35"/>
    <n v="100"/>
    <n v="0.2"/>
    <n v="3500"/>
    <n v="700"/>
    <n v="4200"/>
  </r>
  <r>
    <s v="PUR1258"/>
    <d v="2024-06-18T00:00:00"/>
    <x v="4"/>
    <s v="Williams-Dawson"/>
    <s v="Belgium"/>
    <s v="Product B"/>
    <n v="46"/>
    <n v="150"/>
    <n v="0.21"/>
    <n v="6900"/>
    <n v="1449"/>
    <n v="8349"/>
  </r>
  <r>
    <s v="PUR1259"/>
    <d v="2024-11-12T00:00:00"/>
    <x v="9"/>
    <s v="Dalton, Hill and Drake"/>
    <s v="Germany"/>
    <s v="Service A"/>
    <n v="25"/>
    <n v="300"/>
    <n v="0.19"/>
    <n v="7500"/>
    <n v="1425"/>
    <n v="8925"/>
  </r>
  <r>
    <s v="PUR1260"/>
    <d v="2024-06-27T00:00:00"/>
    <x v="4"/>
    <s v="Lewis-Wiley"/>
    <s v="Belgium"/>
    <s v="Service A"/>
    <n v="47"/>
    <n v="300"/>
    <n v="0.21"/>
    <n v="14100"/>
    <n v="2961"/>
    <n v="17061"/>
  </r>
  <r>
    <s v="PUR1261"/>
    <d v="2024-07-30T00:00:00"/>
    <x v="1"/>
    <s v="Baker Inc"/>
    <s v="Belgium"/>
    <s v="Product C"/>
    <n v="35"/>
    <n v="200"/>
    <n v="0.21"/>
    <n v="7000"/>
    <n v="1470"/>
    <n v="8470"/>
  </r>
  <r>
    <s v="PUR1262"/>
    <d v="2024-02-23T00:00:00"/>
    <x v="5"/>
    <s v="Collins Group"/>
    <s v="Germany"/>
    <s v="Service B"/>
    <n v="30"/>
    <n v="250"/>
    <n v="0.19"/>
    <n v="7500"/>
    <n v="1425"/>
    <n v="8925"/>
  </r>
  <r>
    <s v="PUR1263"/>
    <d v="2024-03-08T00:00:00"/>
    <x v="3"/>
    <s v="Sanders Group"/>
    <s v="Spain"/>
    <s v="Service B"/>
    <n v="18"/>
    <n v="250"/>
    <n v="0.21"/>
    <n v="4500"/>
    <n v="945"/>
    <n v="5445"/>
  </r>
  <r>
    <s v="PUR1264"/>
    <d v="2024-05-17T00:00:00"/>
    <x v="7"/>
    <s v="Welch, Campbell and Byrd"/>
    <s v="Netherlands"/>
    <s v="Service A"/>
    <n v="49"/>
    <n v="300"/>
    <n v="0.21"/>
    <n v="14700"/>
    <n v="3087"/>
    <n v="17787"/>
  </r>
  <r>
    <s v="PUR1265"/>
    <d v="2024-07-31T00:00:00"/>
    <x v="1"/>
    <s v="Murphy, Brown and Anderson"/>
    <s v="Italy"/>
    <s v="Product B"/>
    <n v="5"/>
    <n v="150"/>
    <n v="0.22"/>
    <n v="750"/>
    <n v="165"/>
    <n v="915"/>
  </r>
  <r>
    <s v="PUR1266"/>
    <d v="2024-06-19T00:00:00"/>
    <x v="4"/>
    <s v="Miller-Castillo"/>
    <s v="France"/>
    <s v="Product A"/>
    <n v="43"/>
    <n v="100"/>
    <n v="0.2"/>
    <n v="4300"/>
    <n v="860"/>
    <n v="5160"/>
  </r>
  <r>
    <s v="PUR1267"/>
    <d v="2024-11-30T00:00:00"/>
    <x v="9"/>
    <s v="Diaz-Johnson"/>
    <s v="Italy"/>
    <s v="Product A"/>
    <n v="43"/>
    <n v="100"/>
    <n v="0.22"/>
    <n v="4300"/>
    <n v="946"/>
    <n v="5246"/>
  </r>
  <r>
    <s v="PUR1268"/>
    <d v="2024-01-14T00:00:00"/>
    <x v="0"/>
    <s v="Edwards-Wilkerson"/>
    <s v="Netherlands"/>
    <s v="Product C"/>
    <n v="46"/>
    <n v="200"/>
    <n v="0.21"/>
    <n v="9200"/>
    <n v="1932"/>
    <n v="11132"/>
  </r>
  <r>
    <s v="PUR1269"/>
    <d v="2024-11-14T00:00:00"/>
    <x v="9"/>
    <s v="Dorsey-Elliott"/>
    <s v="UK"/>
    <s v="Product A"/>
    <n v="47"/>
    <n v="100"/>
    <n v="0.2"/>
    <n v="4700"/>
    <n v="940"/>
    <n v="5640"/>
  </r>
  <r>
    <s v="PUR1270"/>
    <d v="2024-11-04T00:00:00"/>
    <x v="9"/>
    <s v="Clark Group"/>
    <s v="Germany"/>
    <s v="Product C"/>
    <n v="22"/>
    <n v="200"/>
    <n v="0.19"/>
    <n v="4400"/>
    <n v="836"/>
    <n v="5236"/>
  </r>
  <r>
    <s v="PUR1271"/>
    <d v="2024-08-13T00:00:00"/>
    <x v="8"/>
    <s v="Thomas, Nguyen and Rodriguez"/>
    <s v="UK"/>
    <s v="Product C"/>
    <n v="6"/>
    <n v="200"/>
    <n v="0.2"/>
    <n v="1200"/>
    <n v="240"/>
    <n v="1440"/>
  </r>
  <r>
    <s v="PUR1272"/>
    <d v="2024-03-13T00:00:00"/>
    <x v="3"/>
    <s v="Hart-Sanders"/>
    <s v="Spain"/>
    <s v="Service A"/>
    <n v="33"/>
    <n v="300"/>
    <n v="0.21"/>
    <n v="9900"/>
    <n v="2079"/>
    <n v="11979"/>
  </r>
  <r>
    <s v="PUR1273"/>
    <d v="2024-05-02T00:00:00"/>
    <x v="7"/>
    <s v="Fuentes-Carrillo"/>
    <s v="Italy"/>
    <s v="Product A"/>
    <n v="43"/>
    <n v="100"/>
    <n v="0.22"/>
    <n v="4300"/>
    <n v="946"/>
    <n v="5246"/>
  </r>
  <r>
    <s v="PUR1274"/>
    <d v="2024-12-09T00:00:00"/>
    <x v="6"/>
    <s v="Hall Inc"/>
    <s v="Netherlands"/>
    <s v="Service A"/>
    <n v="44"/>
    <n v="300"/>
    <n v="0.21"/>
    <n v="13200"/>
    <n v="2772"/>
    <n v="15972"/>
  </r>
  <r>
    <s v="PUR1275"/>
    <d v="2024-03-27T00:00:00"/>
    <x v="3"/>
    <s v="Brown, Wells and Moore"/>
    <s v="France"/>
    <s v="Service A"/>
    <n v="43"/>
    <n v="300"/>
    <n v="0.2"/>
    <n v="12900"/>
    <n v="2580"/>
    <n v="15480"/>
  </r>
  <r>
    <s v="PUR1276"/>
    <d v="2024-11-16T00:00:00"/>
    <x v="9"/>
    <s v="Schroeder-Collins"/>
    <s v="Italy"/>
    <s v="Product A"/>
    <n v="44"/>
    <n v="100"/>
    <n v="0.22"/>
    <n v="4400"/>
    <n v="968"/>
    <n v="5368"/>
  </r>
  <r>
    <s v="PUR1277"/>
    <d v="2024-06-17T00:00:00"/>
    <x v="4"/>
    <s v="Taylor and Sons"/>
    <s v="UK"/>
    <s v="Service B"/>
    <n v="35"/>
    <n v="250"/>
    <n v="0.2"/>
    <n v="8750"/>
    <n v="1750"/>
    <n v="10500"/>
  </r>
  <r>
    <s v="PUR1278"/>
    <d v="2024-09-13T00:00:00"/>
    <x v="2"/>
    <s v="Mccoy Inc"/>
    <s v="Italy"/>
    <s v="Product A"/>
    <n v="36"/>
    <n v="100"/>
    <n v="0.22"/>
    <n v="3600"/>
    <n v="792"/>
    <n v="4392"/>
  </r>
  <r>
    <s v="PUR1279"/>
    <d v="2024-11-01T00:00:00"/>
    <x v="9"/>
    <s v="Phillips-Mccoy"/>
    <s v="Netherlands"/>
    <s v="Product A"/>
    <n v="34"/>
    <n v="100"/>
    <n v="0.21"/>
    <n v="3400"/>
    <n v="714"/>
    <n v="4114"/>
  </r>
  <r>
    <s v="PUR1280"/>
    <d v="2024-01-20T00:00:00"/>
    <x v="0"/>
    <s v="King, White and Hamilton"/>
    <s v="Italy"/>
    <s v="Service A"/>
    <n v="8"/>
    <n v="300"/>
    <n v="0.22"/>
    <n v="2400"/>
    <n v="528"/>
    <n v="2928"/>
  </r>
  <r>
    <s v="PUR1281"/>
    <d v="2024-06-17T00:00:00"/>
    <x v="4"/>
    <s v="Rodriguez LLC"/>
    <s v="Belgium"/>
    <s v="Product A"/>
    <n v="31"/>
    <n v="100"/>
    <n v="0.21"/>
    <n v="3100"/>
    <n v="651"/>
    <n v="3751"/>
  </r>
  <r>
    <s v="PUR1282"/>
    <d v="2024-11-09T00:00:00"/>
    <x v="9"/>
    <s v="Benson Ltd"/>
    <s v="Italy"/>
    <s v="Product A"/>
    <n v="13"/>
    <n v="100"/>
    <n v="0.22"/>
    <n v="1300"/>
    <n v="286"/>
    <n v="1586"/>
  </r>
  <r>
    <s v="PUR1283"/>
    <d v="2024-03-26T00:00:00"/>
    <x v="3"/>
    <s v="Williams Ltd"/>
    <s v="Italy"/>
    <s v="Product A"/>
    <n v="18"/>
    <n v="100"/>
    <n v="0.22"/>
    <n v="1800"/>
    <n v="396"/>
    <n v="2196"/>
  </r>
  <r>
    <s v="PUR1284"/>
    <d v="2024-04-08T00:00:00"/>
    <x v="10"/>
    <s v="Nash-Wilkins"/>
    <s v="UK"/>
    <s v="Product A"/>
    <n v="10"/>
    <n v="100"/>
    <n v="0.2"/>
    <n v="1000"/>
    <n v="200"/>
    <n v="1200"/>
  </r>
  <r>
    <s v="PUR1285"/>
    <d v="2024-09-29T00:00:00"/>
    <x v="2"/>
    <s v="Simpson-Roach"/>
    <s v="Netherlands"/>
    <s v="Service B"/>
    <n v="15"/>
    <n v="250"/>
    <n v="0.21"/>
    <n v="3750"/>
    <n v="787.5"/>
    <n v="4537.5"/>
  </r>
  <r>
    <s v="PUR1286"/>
    <d v="2024-11-20T00:00:00"/>
    <x v="9"/>
    <s v="Ross-Anderson"/>
    <s v="UK"/>
    <s v="Product A"/>
    <n v="47"/>
    <n v="100"/>
    <n v="0.2"/>
    <n v="4700"/>
    <n v="940"/>
    <n v="5640"/>
  </r>
  <r>
    <s v="PUR1287"/>
    <d v="2024-04-15T00:00:00"/>
    <x v="10"/>
    <s v="Hart, Mccoy and Richmond"/>
    <s v="Spain"/>
    <s v="Service A"/>
    <n v="24"/>
    <n v="300"/>
    <n v="0.21"/>
    <n v="7200"/>
    <n v="1512"/>
    <n v="8712"/>
  </r>
  <r>
    <s v="PUR1288"/>
    <d v="2024-01-15T00:00:00"/>
    <x v="0"/>
    <s v="Perry Inc"/>
    <s v="Spain"/>
    <s v="Service A"/>
    <n v="14"/>
    <n v="300"/>
    <n v="0.21"/>
    <n v="4200"/>
    <n v="882"/>
    <n v="5082"/>
  </r>
  <r>
    <s v="PUR1289"/>
    <d v="2024-05-08T00:00:00"/>
    <x v="7"/>
    <s v="Boyd LLC"/>
    <s v="Netherlands"/>
    <s v="Service A"/>
    <n v="39"/>
    <n v="300"/>
    <n v="0.21"/>
    <n v="11700"/>
    <n v="2457"/>
    <n v="14157"/>
  </r>
  <r>
    <s v="PUR1290"/>
    <d v="2024-06-03T00:00:00"/>
    <x v="4"/>
    <s v="Lewis-Evans"/>
    <s v="Belgium"/>
    <s v="Product A"/>
    <n v="24"/>
    <n v="100"/>
    <n v="0.21"/>
    <n v="2400"/>
    <n v="504"/>
    <n v="2904"/>
  </r>
  <r>
    <s v="PUR1291"/>
    <d v="2024-12-13T00:00:00"/>
    <x v="6"/>
    <s v="Scott-Simon"/>
    <s v="Belgium"/>
    <s v="Product B"/>
    <n v="23"/>
    <n v="150"/>
    <n v="0.21"/>
    <n v="3450"/>
    <n v="724.5"/>
    <n v="4174.5"/>
  </r>
  <r>
    <s v="PUR1292"/>
    <d v="2024-05-15T00:00:00"/>
    <x v="7"/>
    <s v="Wong, Johnson and James"/>
    <s v="France"/>
    <s v="Product B"/>
    <n v="31"/>
    <n v="150"/>
    <n v="0.2"/>
    <n v="4650"/>
    <n v="930"/>
    <n v="5580"/>
  </r>
  <r>
    <s v="PUR1293"/>
    <d v="2024-03-07T00:00:00"/>
    <x v="3"/>
    <s v="Peterson, Wall and Davenport"/>
    <s v="Italy"/>
    <s v="Product A"/>
    <n v="43"/>
    <n v="100"/>
    <n v="0.22"/>
    <n v="4300"/>
    <n v="946"/>
    <n v="5246"/>
  </r>
  <r>
    <s v="PUR1294"/>
    <d v="2024-08-06T00:00:00"/>
    <x v="8"/>
    <s v="Lee-Anderson"/>
    <s v="Germany"/>
    <s v="Service A"/>
    <n v="27"/>
    <n v="300"/>
    <n v="0.19"/>
    <n v="8100"/>
    <n v="1539"/>
    <n v="9639"/>
  </r>
  <r>
    <s v="PUR1295"/>
    <d v="2024-11-02T00:00:00"/>
    <x v="9"/>
    <s v="Jacobs PLC"/>
    <s v="Italy"/>
    <s v="Product C"/>
    <n v="20"/>
    <n v="200"/>
    <n v="0.22"/>
    <n v="4000"/>
    <n v="880"/>
    <n v="4880"/>
  </r>
  <r>
    <s v="PUR1296"/>
    <d v="2024-09-22T00:00:00"/>
    <x v="2"/>
    <s v="Harris, Bean and English"/>
    <s v="Italy"/>
    <s v="Product A"/>
    <n v="45"/>
    <n v="100"/>
    <n v="0.22"/>
    <n v="4500"/>
    <n v="990"/>
    <n v="5490"/>
  </r>
  <r>
    <s v="PUR1297"/>
    <d v="2024-01-10T00:00:00"/>
    <x v="0"/>
    <s v="Bailey-Fox"/>
    <s v="UK"/>
    <s v="Service A"/>
    <n v="17"/>
    <n v="300"/>
    <n v="0.2"/>
    <n v="5100"/>
    <n v="1020"/>
    <n v="6120"/>
  </r>
  <r>
    <s v="PUR1298"/>
    <d v="2024-08-31T00:00:00"/>
    <x v="8"/>
    <s v="Schultz-Jennings"/>
    <s v="Italy"/>
    <s v="Service B"/>
    <n v="43"/>
    <n v="250"/>
    <n v="0.22"/>
    <n v="10750"/>
    <n v="2365"/>
    <n v="13115"/>
  </r>
  <r>
    <s v="PUR1299"/>
    <d v="2024-05-06T00:00:00"/>
    <x v="7"/>
    <s v="Bush Inc"/>
    <s v="UK"/>
    <s v="Service B"/>
    <n v="23"/>
    <n v="250"/>
    <n v="0.2"/>
    <n v="5750"/>
    <n v="1150"/>
    <n v="6900"/>
  </r>
  <r>
    <m/>
    <m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DA453-69FF-446D-8A59-AF92B5CA6C1F}" name="PivotTable4" cacheId="5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5" firstHeaderRow="0" firstDataRow="1" firstDataCol="1"/>
  <pivotFields count="12">
    <pivotField compact="0" outline="0" showAll="0"/>
    <pivotField compact="0" outline="0" showAll="0"/>
    <pivotField axis="axisRow" compact="0" outline="0" showAll="0">
      <items count="14">
        <item x="11"/>
        <item x="10"/>
        <item x="8"/>
        <item x="1"/>
        <item x="9"/>
        <item x="0"/>
        <item x="5"/>
        <item x="6"/>
        <item x="2"/>
        <item x="7"/>
        <item x="3"/>
        <item x="4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et Sales" fld="9" baseField="0" baseItem="0"/>
    <dataField name="VAT Collected" fld="10" baseField="0" baseItem="0"/>
  </dataFields>
  <formats count="12">
    <format dxfId="2">
      <pivotArea outline="0" fieldPosition="0">
        <references count="1">
          <reference field="2" count="0" selected="0"/>
        </references>
      </pivotArea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field="2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12C6A-BED5-4ABA-B759-13ABCE6C36C4}" name="PivotTable5" cacheId="54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G15" firstHeaderRow="0" firstDataRow="1" firstDataCol="1"/>
  <pivotFields count="12">
    <pivotField compact="0" outline="0" showAll="0"/>
    <pivotField compact="0" outline="0" showAll="0"/>
    <pivotField axis="axisRow" compact="0" outline="0" showAll="0">
      <items count="14">
        <item x="10"/>
        <item x="8"/>
        <item x="6"/>
        <item x="5"/>
        <item x="0"/>
        <item x="1"/>
        <item x="4"/>
        <item x="3"/>
        <item x="7"/>
        <item x="9"/>
        <item x="11"/>
        <item x="2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et Purchases" fld="9" baseField="0" baseItem="0"/>
    <dataField name="VAT Pai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workbookViewId="0">
      <selection activeCell="N1" sqref="N1"/>
    </sheetView>
  </sheetViews>
  <sheetFormatPr defaultRowHeight="15"/>
  <cols>
    <col min="1" max="1" width="11.5703125" customWidth="1"/>
    <col min="2" max="3" width="18.85546875" customWidth="1"/>
    <col min="4" max="4" width="17.5703125" customWidth="1"/>
    <col min="5" max="5" width="16" customWidth="1"/>
    <col min="6" max="6" width="14" customWidth="1"/>
    <col min="10" max="10" width="10.42578125" bestFit="1" customWidth="1"/>
    <col min="11" max="11" width="11.5703125" customWidth="1"/>
    <col min="12" max="12" width="16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>
        <v>45498</v>
      </c>
      <c r="C2" s="2" t="str">
        <f>TEXT(B2, "mmm-yyyy")</f>
        <v>Jul-2024</v>
      </c>
      <c r="D2" t="s">
        <v>13</v>
      </c>
      <c r="E2" t="s">
        <v>14</v>
      </c>
      <c r="F2" t="s">
        <v>15</v>
      </c>
      <c r="G2">
        <v>1</v>
      </c>
      <c r="H2">
        <v>300</v>
      </c>
      <c r="I2">
        <v>0.21</v>
      </c>
      <c r="J2">
        <f>H2*G2</f>
        <v>300</v>
      </c>
      <c r="K2">
        <v>63</v>
      </c>
      <c r="L2">
        <v>363</v>
      </c>
    </row>
    <row r="3" spans="1:12">
      <c r="A3" t="s">
        <v>16</v>
      </c>
      <c r="B3" s="2">
        <v>45481</v>
      </c>
      <c r="C3" s="2" t="str">
        <f t="shared" ref="C3:C66" si="0">TEXT(B3, "mmm-yyyy")</f>
        <v>Jul-2024</v>
      </c>
      <c r="D3" t="s">
        <v>17</v>
      </c>
      <c r="E3" t="s">
        <v>14</v>
      </c>
      <c r="F3" t="s">
        <v>18</v>
      </c>
      <c r="G3">
        <v>9</v>
      </c>
      <c r="H3">
        <v>150</v>
      </c>
      <c r="I3">
        <v>0.21</v>
      </c>
      <c r="J3">
        <f t="shared" ref="J3:J66" si="1">H3*G3</f>
        <v>1350</v>
      </c>
      <c r="K3">
        <v>283.5</v>
      </c>
      <c r="L3">
        <v>1633.5</v>
      </c>
    </row>
    <row r="4" spans="1:12">
      <c r="A4" t="s">
        <v>19</v>
      </c>
      <c r="B4" s="2">
        <v>45340</v>
      </c>
      <c r="C4" s="2" t="str">
        <f t="shared" si="0"/>
        <v>Feb-2024</v>
      </c>
      <c r="D4" t="s">
        <v>20</v>
      </c>
      <c r="E4" t="s">
        <v>21</v>
      </c>
      <c r="F4" t="s">
        <v>15</v>
      </c>
      <c r="G4">
        <v>5</v>
      </c>
      <c r="H4">
        <v>300</v>
      </c>
      <c r="I4">
        <v>0.2</v>
      </c>
      <c r="J4">
        <f t="shared" si="1"/>
        <v>1500</v>
      </c>
      <c r="K4">
        <v>300</v>
      </c>
      <c r="L4">
        <v>1800</v>
      </c>
    </row>
    <row r="5" spans="1:12">
      <c r="A5" t="s">
        <v>22</v>
      </c>
      <c r="B5" s="2">
        <v>45414</v>
      </c>
      <c r="C5" s="2" t="str">
        <f t="shared" si="0"/>
        <v>May-2024</v>
      </c>
      <c r="D5" t="s">
        <v>23</v>
      </c>
      <c r="E5" t="s">
        <v>24</v>
      </c>
      <c r="F5" t="s">
        <v>15</v>
      </c>
      <c r="G5">
        <v>5</v>
      </c>
      <c r="H5">
        <v>300</v>
      </c>
      <c r="I5">
        <v>0.2</v>
      </c>
      <c r="J5">
        <f t="shared" si="1"/>
        <v>1500</v>
      </c>
      <c r="K5">
        <v>300</v>
      </c>
      <c r="L5">
        <v>1800</v>
      </c>
    </row>
    <row r="6" spans="1:12">
      <c r="A6" t="s">
        <v>25</v>
      </c>
      <c r="B6" s="2">
        <v>45577</v>
      </c>
      <c r="C6" s="2" t="str">
        <f t="shared" si="0"/>
        <v>Oct-2024</v>
      </c>
      <c r="D6" t="s">
        <v>26</v>
      </c>
      <c r="E6" t="s">
        <v>21</v>
      </c>
      <c r="F6" t="s">
        <v>15</v>
      </c>
      <c r="G6">
        <v>14</v>
      </c>
      <c r="H6">
        <v>300</v>
      </c>
      <c r="I6">
        <v>0.2</v>
      </c>
      <c r="J6">
        <f t="shared" si="1"/>
        <v>4200</v>
      </c>
      <c r="K6">
        <v>840</v>
      </c>
      <c r="L6">
        <v>5040</v>
      </c>
    </row>
    <row r="7" spans="1:12">
      <c r="A7" t="s">
        <v>27</v>
      </c>
      <c r="B7" s="2">
        <v>45543</v>
      </c>
      <c r="C7" s="2" t="str">
        <f t="shared" si="0"/>
        <v>Sep-2024</v>
      </c>
      <c r="D7" t="s">
        <v>28</v>
      </c>
      <c r="E7" t="s">
        <v>29</v>
      </c>
      <c r="F7" t="s">
        <v>30</v>
      </c>
      <c r="G7">
        <v>5</v>
      </c>
      <c r="H7">
        <v>250</v>
      </c>
      <c r="I7">
        <v>0.19</v>
      </c>
      <c r="J7">
        <f t="shared" si="1"/>
        <v>1250</v>
      </c>
      <c r="K7">
        <v>237.5</v>
      </c>
      <c r="L7">
        <v>1487.5</v>
      </c>
    </row>
    <row r="8" spans="1:12">
      <c r="A8" t="s">
        <v>31</v>
      </c>
      <c r="B8" s="2">
        <v>45435</v>
      </c>
      <c r="C8" s="2" t="str">
        <f t="shared" si="0"/>
        <v>May-2024</v>
      </c>
      <c r="D8" t="s">
        <v>32</v>
      </c>
      <c r="E8" t="s">
        <v>21</v>
      </c>
      <c r="F8" t="s">
        <v>33</v>
      </c>
      <c r="G8">
        <v>4</v>
      </c>
      <c r="H8">
        <v>100</v>
      </c>
      <c r="I8">
        <v>0.2</v>
      </c>
      <c r="J8">
        <f t="shared" si="1"/>
        <v>400</v>
      </c>
      <c r="K8">
        <v>80</v>
      </c>
      <c r="L8">
        <v>480</v>
      </c>
    </row>
    <row r="9" spans="1:12">
      <c r="A9" t="s">
        <v>34</v>
      </c>
      <c r="B9" s="2">
        <v>45449</v>
      </c>
      <c r="C9" s="2" t="str">
        <f t="shared" si="0"/>
        <v>Jun-2024</v>
      </c>
      <c r="D9" t="s">
        <v>35</v>
      </c>
      <c r="E9" t="s">
        <v>21</v>
      </c>
      <c r="F9" t="s">
        <v>30</v>
      </c>
      <c r="G9">
        <v>20</v>
      </c>
      <c r="H9">
        <v>250</v>
      </c>
      <c r="I9">
        <v>0.2</v>
      </c>
      <c r="J9">
        <f t="shared" si="1"/>
        <v>5000</v>
      </c>
      <c r="K9">
        <v>1000</v>
      </c>
      <c r="L9">
        <v>6000</v>
      </c>
    </row>
    <row r="10" spans="1:12">
      <c r="A10" t="s">
        <v>36</v>
      </c>
      <c r="B10" s="2">
        <v>45442</v>
      </c>
      <c r="C10" s="2" t="str">
        <f t="shared" si="0"/>
        <v>May-2024</v>
      </c>
      <c r="D10" t="s">
        <v>37</v>
      </c>
      <c r="E10" t="s">
        <v>29</v>
      </c>
      <c r="F10" t="s">
        <v>33</v>
      </c>
      <c r="G10">
        <v>17</v>
      </c>
      <c r="H10">
        <v>100</v>
      </c>
      <c r="I10">
        <v>0.19</v>
      </c>
      <c r="J10">
        <f t="shared" si="1"/>
        <v>1700</v>
      </c>
      <c r="K10">
        <v>323</v>
      </c>
      <c r="L10">
        <v>2023</v>
      </c>
    </row>
    <row r="11" spans="1:12">
      <c r="A11" t="s">
        <v>38</v>
      </c>
      <c r="B11" s="2">
        <v>45435</v>
      </c>
      <c r="C11" s="2" t="str">
        <f t="shared" si="0"/>
        <v>May-2024</v>
      </c>
      <c r="D11" t="s">
        <v>39</v>
      </c>
      <c r="E11" t="s">
        <v>40</v>
      </c>
      <c r="F11" t="s">
        <v>30</v>
      </c>
      <c r="G11">
        <v>17</v>
      </c>
      <c r="H11">
        <v>250</v>
      </c>
      <c r="I11">
        <v>0.22</v>
      </c>
      <c r="J11">
        <f t="shared" si="1"/>
        <v>4250</v>
      </c>
      <c r="K11">
        <v>935</v>
      </c>
      <c r="L11">
        <v>5185</v>
      </c>
    </row>
    <row r="12" spans="1:12">
      <c r="A12" t="s">
        <v>41</v>
      </c>
      <c r="B12" s="2">
        <v>45457</v>
      </c>
      <c r="C12" s="2" t="str">
        <f t="shared" si="0"/>
        <v>Jun-2024</v>
      </c>
      <c r="D12" t="s">
        <v>42</v>
      </c>
      <c r="E12" t="s">
        <v>14</v>
      </c>
      <c r="F12" t="s">
        <v>30</v>
      </c>
      <c r="G12">
        <v>8</v>
      </c>
      <c r="H12">
        <v>250</v>
      </c>
      <c r="I12">
        <v>0.21</v>
      </c>
      <c r="J12">
        <f t="shared" si="1"/>
        <v>2000</v>
      </c>
      <c r="K12">
        <v>420</v>
      </c>
      <c r="L12">
        <v>2420</v>
      </c>
    </row>
    <row r="13" spans="1:12">
      <c r="A13" t="s">
        <v>43</v>
      </c>
      <c r="B13" s="2">
        <v>45351</v>
      </c>
      <c r="C13" s="2" t="str">
        <f t="shared" si="0"/>
        <v>Feb-2024</v>
      </c>
      <c r="D13" t="s">
        <v>44</v>
      </c>
      <c r="E13" t="s">
        <v>21</v>
      </c>
      <c r="F13" t="s">
        <v>45</v>
      </c>
      <c r="G13">
        <v>4</v>
      </c>
      <c r="H13">
        <v>200</v>
      </c>
      <c r="I13">
        <v>0.2</v>
      </c>
      <c r="J13">
        <f t="shared" si="1"/>
        <v>800</v>
      </c>
      <c r="K13">
        <v>160</v>
      </c>
      <c r="L13">
        <v>960</v>
      </c>
    </row>
    <row r="14" spans="1:12">
      <c r="A14" t="s">
        <v>46</v>
      </c>
      <c r="B14" s="2">
        <v>45335</v>
      </c>
      <c r="C14" s="2" t="str">
        <f t="shared" si="0"/>
        <v>Feb-2024</v>
      </c>
      <c r="D14" t="s">
        <v>47</v>
      </c>
      <c r="E14" t="s">
        <v>29</v>
      </c>
      <c r="F14" t="s">
        <v>15</v>
      </c>
      <c r="G14">
        <v>10</v>
      </c>
      <c r="H14">
        <v>300</v>
      </c>
      <c r="I14">
        <v>0.19</v>
      </c>
      <c r="J14">
        <f t="shared" si="1"/>
        <v>3000</v>
      </c>
      <c r="K14">
        <v>570</v>
      </c>
      <c r="L14">
        <v>3570</v>
      </c>
    </row>
    <row r="15" spans="1:12">
      <c r="A15" t="s">
        <v>48</v>
      </c>
      <c r="B15" s="2">
        <v>45375</v>
      </c>
      <c r="C15" s="2" t="str">
        <f t="shared" si="0"/>
        <v>Mar-2024</v>
      </c>
      <c r="D15" t="s">
        <v>49</v>
      </c>
      <c r="E15" t="s">
        <v>21</v>
      </c>
      <c r="F15" t="s">
        <v>45</v>
      </c>
      <c r="G15">
        <v>10</v>
      </c>
      <c r="H15">
        <v>200</v>
      </c>
      <c r="I15">
        <v>0.2</v>
      </c>
      <c r="J15">
        <f t="shared" si="1"/>
        <v>2000</v>
      </c>
      <c r="K15">
        <v>400</v>
      </c>
      <c r="L15">
        <v>2400</v>
      </c>
    </row>
    <row r="16" spans="1:12">
      <c r="A16" t="s">
        <v>50</v>
      </c>
      <c r="B16" s="2">
        <v>45350</v>
      </c>
      <c r="C16" s="2" t="str">
        <f t="shared" si="0"/>
        <v>Feb-2024</v>
      </c>
      <c r="D16" t="s">
        <v>51</v>
      </c>
      <c r="E16" t="s">
        <v>52</v>
      </c>
      <c r="F16" t="s">
        <v>18</v>
      </c>
      <c r="G16">
        <v>3</v>
      </c>
      <c r="H16">
        <v>150</v>
      </c>
      <c r="I16">
        <v>0.21</v>
      </c>
      <c r="J16">
        <f t="shared" si="1"/>
        <v>450</v>
      </c>
      <c r="K16">
        <v>94.5</v>
      </c>
      <c r="L16">
        <v>544.5</v>
      </c>
    </row>
    <row r="17" spans="1:12">
      <c r="A17" t="s">
        <v>53</v>
      </c>
      <c r="B17" s="2">
        <v>45611</v>
      </c>
      <c r="C17" s="2" t="str">
        <f t="shared" si="0"/>
        <v>Nov-2024</v>
      </c>
      <c r="D17" t="s">
        <v>54</v>
      </c>
      <c r="E17" t="s">
        <v>52</v>
      </c>
      <c r="F17" t="s">
        <v>15</v>
      </c>
      <c r="G17">
        <v>4</v>
      </c>
      <c r="H17">
        <v>300</v>
      </c>
      <c r="I17">
        <v>0.21</v>
      </c>
      <c r="J17">
        <f t="shared" si="1"/>
        <v>1200</v>
      </c>
      <c r="K17">
        <v>252</v>
      </c>
      <c r="L17">
        <v>1452</v>
      </c>
    </row>
    <row r="18" spans="1:12">
      <c r="A18" t="s">
        <v>55</v>
      </c>
      <c r="B18" s="2">
        <v>45646</v>
      </c>
      <c r="C18" s="2" t="str">
        <f t="shared" si="0"/>
        <v>Dec-2024</v>
      </c>
      <c r="D18" t="s">
        <v>56</v>
      </c>
      <c r="E18" t="s">
        <v>57</v>
      </c>
      <c r="F18" t="s">
        <v>45</v>
      </c>
      <c r="G18">
        <v>3</v>
      </c>
      <c r="H18">
        <v>200</v>
      </c>
      <c r="I18">
        <v>0.21</v>
      </c>
      <c r="J18">
        <f t="shared" si="1"/>
        <v>600</v>
      </c>
      <c r="K18">
        <v>126</v>
      </c>
      <c r="L18">
        <v>726</v>
      </c>
    </row>
    <row r="19" spans="1:12">
      <c r="A19" t="s">
        <v>58</v>
      </c>
      <c r="B19" s="2">
        <v>45638</v>
      </c>
      <c r="C19" s="2" t="str">
        <f t="shared" si="0"/>
        <v>Dec-2024</v>
      </c>
      <c r="D19" t="s">
        <v>59</v>
      </c>
      <c r="E19" t="s">
        <v>57</v>
      </c>
      <c r="F19" t="s">
        <v>33</v>
      </c>
      <c r="G19">
        <v>5</v>
      </c>
      <c r="H19">
        <v>100</v>
      </c>
      <c r="I19">
        <v>0.21</v>
      </c>
      <c r="J19">
        <f t="shared" si="1"/>
        <v>500</v>
      </c>
      <c r="K19">
        <v>105</v>
      </c>
      <c r="L19">
        <v>605</v>
      </c>
    </row>
    <row r="20" spans="1:12">
      <c r="A20" t="s">
        <v>60</v>
      </c>
      <c r="B20" s="2">
        <v>45543</v>
      </c>
      <c r="C20" s="2" t="str">
        <f t="shared" si="0"/>
        <v>Sep-2024</v>
      </c>
      <c r="D20" t="s">
        <v>61</v>
      </c>
      <c r="E20" t="s">
        <v>40</v>
      </c>
      <c r="F20" t="s">
        <v>30</v>
      </c>
      <c r="G20">
        <v>18</v>
      </c>
      <c r="H20">
        <v>250</v>
      </c>
      <c r="I20">
        <v>0.22</v>
      </c>
      <c r="J20">
        <f t="shared" si="1"/>
        <v>4500</v>
      </c>
      <c r="K20">
        <v>990</v>
      </c>
      <c r="L20">
        <v>5490</v>
      </c>
    </row>
    <row r="21" spans="1:12">
      <c r="A21" t="s">
        <v>62</v>
      </c>
      <c r="B21" s="2">
        <v>45571</v>
      </c>
      <c r="C21" s="2" t="str">
        <f t="shared" si="0"/>
        <v>Oct-2024</v>
      </c>
      <c r="D21" t="s">
        <v>63</v>
      </c>
      <c r="E21" t="s">
        <v>52</v>
      </c>
      <c r="F21" t="s">
        <v>30</v>
      </c>
      <c r="G21">
        <v>20</v>
      </c>
      <c r="H21">
        <v>250</v>
      </c>
      <c r="I21">
        <v>0.21</v>
      </c>
      <c r="J21">
        <f t="shared" si="1"/>
        <v>5000</v>
      </c>
      <c r="K21">
        <v>1050</v>
      </c>
      <c r="L21">
        <v>6050</v>
      </c>
    </row>
    <row r="22" spans="1:12">
      <c r="A22" t="s">
        <v>64</v>
      </c>
      <c r="B22" s="2">
        <v>45352</v>
      </c>
      <c r="C22" s="2" t="str">
        <f t="shared" si="0"/>
        <v>Mar-2024</v>
      </c>
      <c r="D22" t="s">
        <v>65</v>
      </c>
      <c r="E22" t="s">
        <v>40</v>
      </c>
      <c r="F22" t="s">
        <v>30</v>
      </c>
      <c r="G22">
        <v>4</v>
      </c>
      <c r="H22">
        <v>250</v>
      </c>
      <c r="I22">
        <v>0.22</v>
      </c>
      <c r="J22">
        <f t="shared" si="1"/>
        <v>1000</v>
      </c>
      <c r="K22">
        <v>220</v>
      </c>
      <c r="L22">
        <v>1220</v>
      </c>
    </row>
    <row r="23" spans="1:12">
      <c r="A23" t="s">
        <v>66</v>
      </c>
      <c r="B23" s="2">
        <v>45331</v>
      </c>
      <c r="C23" s="2" t="str">
        <f t="shared" si="0"/>
        <v>Feb-2024</v>
      </c>
      <c r="D23" t="s">
        <v>67</v>
      </c>
      <c r="E23" t="s">
        <v>29</v>
      </c>
      <c r="F23" t="s">
        <v>45</v>
      </c>
      <c r="G23">
        <v>5</v>
      </c>
      <c r="H23">
        <v>200</v>
      </c>
      <c r="I23">
        <v>0.19</v>
      </c>
      <c r="J23">
        <f t="shared" si="1"/>
        <v>1000</v>
      </c>
      <c r="K23">
        <v>190</v>
      </c>
      <c r="L23">
        <v>1190</v>
      </c>
    </row>
    <row r="24" spans="1:12">
      <c r="A24" t="s">
        <v>68</v>
      </c>
      <c r="B24" s="2">
        <v>45439</v>
      </c>
      <c r="C24" s="2" t="str">
        <f t="shared" si="0"/>
        <v>May-2024</v>
      </c>
      <c r="D24" t="s">
        <v>69</v>
      </c>
      <c r="E24" t="s">
        <v>29</v>
      </c>
      <c r="F24" t="s">
        <v>15</v>
      </c>
      <c r="G24">
        <v>3</v>
      </c>
      <c r="H24">
        <v>300</v>
      </c>
      <c r="I24">
        <v>0.19</v>
      </c>
      <c r="J24">
        <f t="shared" si="1"/>
        <v>900</v>
      </c>
      <c r="K24">
        <v>171</v>
      </c>
      <c r="L24">
        <v>1071</v>
      </c>
    </row>
    <row r="25" spans="1:12">
      <c r="A25" t="s">
        <v>70</v>
      </c>
      <c r="B25" s="2">
        <v>45303</v>
      </c>
      <c r="C25" s="2" t="str">
        <f t="shared" si="0"/>
        <v>Jan-2024</v>
      </c>
      <c r="D25" t="s">
        <v>71</v>
      </c>
      <c r="E25" t="s">
        <v>57</v>
      </c>
      <c r="F25" t="s">
        <v>18</v>
      </c>
      <c r="G25">
        <v>6</v>
      </c>
      <c r="H25">
        <v>150</v>
      </c>
      <c r="I25">
        <v>0.21</v>
      </c>
      <c r="J25">
        <f t="shared" si="1"/>
        <v>900</v>
      </c>
      <c r="K25">
        <v>189</v>
      </c>
      <c r="L25">
        <v>1089</v>
      </c>
    </row>
    <row r="26" spans="1:12">
      <c r="A26" t="s">
        <v>72</v>
      </c>
      <c r="B26" s="2">
        <v>45415</v>
      </c>
      <c r="C26" s="2" t="str">
        <f t="shared" si="0"/>
        <v>May-2024</v>
      </c>
      <c r="D26" t="s">
        <v>73</v>
      </c>
      <c r="E26" t="s">
        <v>14</v>
      </c>
      <c r="F26" t="s">
        <v>45</v>
      </c>
      <c r="G26">
        <v>11</v>
      </c>
      <c r="H26">
        <v>200</v>
      </c>
      <c r="I26">
        <v>0.21</v>
      </c>
      <c r="J26">
        <f t="shared" si="1"/>
        <v>2200</v>
      </c>
      <c r="K26">
        <v>462</v>
      </c>
      <c r="L26">
        <v>2662</v>
      </c>
    </row>
    <row r="27" spans="1:12">
      <c r="A27" t="s">
        <v>74</v>
      </c>
      <c r="B27" s="2">
        <v>45541</v>
      </c>
      <c r="C27" s="2" t="str">
        <f t="shared" si="0"/>
        <v>Sep-2024</v>
      </c>
      <c r="D27" t="s">
        <v>75</v>
      </c>
      <c r="E27" t="s">
        <v>24</v>
      </c>
      <c r="F27" t="s">
        <v>33</v>
      </c>
      <c r="G27">
        <v>13</v>
      </c>
      <c r="H27">
        <v>100</v>
      </c>
      <c r="I27">
        <v>0.2</v>
      </c>
      <c r="J27">
        <f t="shared" si="1"/>
        <v>1300</v>
      </c>
      <c r="K27">
        <v>260</v>
      </c>
      <c r="L27">
        <v>1560</v>
      </c>
    </row>
    <row r="28" spans="1:12">
      <c r="A28" t="s">
        <v>76</v>
      </c>
      <c r="B28" s="2">
        <v>45487</v>
      </c>
      <c r="C28" s="2" t="str">
        <f t="shared" si="0"/>
        <v>Jul-2024</v>
      </c>
      <c r="D28" t="s">
        <v>77</v>
      </c>
      <c r="E28" t="s">
        <v>14</v>
      </c>
      <c r="F28" t="s">
        <v>18</v>
      </c>
      <c r="G28">
        <v>10</v>
      </c>
      <c r="H28">
        <v>150</v>
      </c>
      <c r="I28">
        <v>0.21</v>
      </c>
      <c r="J28">
        <f t="shared" si="1"/>
        <v>1500</v>
      </c>
      <c r="K28">
        <v>315</v>
      </c>
      <c r="L28">
        <v>1815</v>
      </c>
    </row>
    <row r="29" spans="1:12">
      <c r="A29" t="s">
        <v>78</v>
      </c>
      <c r="B29" s="2">
        <v>45495</v>
      </c>
      <c r="C29" s="2" t="str">
        <f t="shared" si="0"/>
        <v>Jul-2024</v>
      </c>
      <c r="D29" t="s">
        <v>79</v>
      </c>
      <c r="E29" t="s">
        <v>57</v>
      </c>
      <c r="F29" t="s">
        <v>45</v>
      </c>
      <c r="G29">
        <v>16</v>
      </c>
      <c r="H29">
        <v>200</v>
      </c>
      <c r="I29">
        <v>0.21</v>
      </c>
      <c r="J29">
        <f t="shared" si="1"/>
        <v>3200</v>
      </c>
      <c r="K29">
        <v>672</v>
      </c>
      <c r="L29">
        <v>3872</v>
      </c>
    </row>
    <row r="30" spans="1:12">
      <c r="A30" t="s">
        <v>80</v>
      </c>
      <c r="B30" s="2">
        <v>45530</v>
      </c>
      <c r="C30" s="2" t="str">
        <f t="shared" si="0"/>
        <v>Aug-2024</v>
      </c>
      <c r="D30" t="s">
        <v>81</v>
      </c>
      <c r="E30" t="s">
        <v>57</v>
      </c>
      <c r="F30" t="s">
        <v>18</v>
      </c>
      <c r="G30">
        <v>17</v>
      </c>
      <c r="H30">
        <v>150</v>
      </c>
      <c r="I30">
        <v>0.21</v>
      </c>
      <c r="J30">
        <f t="shared" si="1"/>
        <v>2550</v>
      </c>
      <c r="K30">
        <v>535.5</v>
      </c>
      <c r="L30">
        <v>3085.5</v>
      </c>
    </row>
    <row r="31" spans="1:12">
      <c r="A31" t="s">
        <v>82</v>
      </c>
      <c r="B31" s="2">
        <v>45534</v>
      </c>
      <c r="C31" s="2" t="str">
        <f t="shared" si="0"/>
        <v>Aug-2024</v>
      </c>
      <c r="D31" t="s">
        <v>83</v>
      </c>
      <c r="E31" t="s">
        <v>24</v>
      </c>
      <c r="F31" t="s">
        <v>45</v>
      </c>
      <c r="G31">
        <v>17</v>
      </c>
      <c r="H31">
        <v>200</v>
      </c>
      <c r="I31">
        <v>0.2</v>
      </c>
      <c r="J31">
        <f t="shared" si="1"/>
        <v>3400</v>
      </c>
      <c r="K31">
        <v>680</v>
      </c>
      <c r="L31">
        <v>4080</v>
      </c>
    </row>
    <row r="32" spans="1:12">
      <c r="A32" t="s">
        <v>84</v>
      </c>
      <c r="B32" s="2">
        <v>45574</v>
      </c>
      <c r="C32" s="2" t="str">
        <f t="shared" si="0"/>
        <v>Oct-2024</v>
      </c>
      <c r="D32" t="s">
        <v>85</v>
      </c>
      <c r="E32" t="s">
        <v>14</v>
      </c>
      <c r="F32" t="s">
        <v>15</v>
      </c>
      <c r="G32">
        <v>15</v>
      </c>
      <c r="H32">
        <v>300</v>
      </c>
      <c r="I32">
        <v>0.21</v>
      </c>
      <c r="J32">
        <f t="shared" si="1"/>
        <v>4500</v>
      </c>
      <c r="K32">
        <v>945</v>
      </c>
      <c r="L32">
        <v>5445</v>
      </c>
    </row>
    <row r="33" spans="1:12">
      <c r="A33" t="s">
        <v>86</v>
      </c>
      <c r="B33" s="2">
        <v>45563</v>
      </c>
      <c r="C33" s="2" t="str">
        <f t="shared" si="0"/>
        <v>Sep-2024</v>
      </c>
      <c r="D33" t="s">
        <v>87</v>
      </c>
      <c r="E33" t="s">
        <v>57</v>
      </c>
      <c r="F33" t="s">
        <v>30</v>
      </c>
      <c r="G33">
        <v>17</v>
      </c>
      <c r="H33">
        <v>250</v>
      </c>
      <c r="I33">
        <v>0.21</v>
      </c>
      <c r="J33">
        <f t="shared" si="1"/>
        <v>4250</v>
      </c>
      <c r="K33">
        <v>892.5</v>
      </c>
      <c r="L33">
        <v>5142.5</v>
      </c>
    </row>
    <row r="34" spans="1:12">
      <c r="A34" t="s">
        <v>88</v>
      </c>
      <c r="B34" s="2">
        <v>45445</v>
      </c>
      <c r="C34" s="2" t="str">
        <f t="shared" si="0"/>
        <v>Jun-2024</v>
      </c>
      <c r="D34" t="s">
        <v>89</v>
      </c>
      <c r="E34" t="s">
        <v>29</v>
      </c>
      <c r="F34" t="s">
        <v>30</v>
      </c>
      <c r="G34">
        <v>15</v>
      </c>
      <c r="H34">
        <v>250</v>
      </c>
      <c r="I34">
        <v>0.19</v>
      </c>
      <c r="J34">
        <f t="shared" si="1"/>
        <v>3750</v>
      </c>
      <c r="K34">
        <v>712.5</v>
      </c>
      <c r="L34">
        <v>4462.5</v>
      </c>
    </row>
    <row r="35" spans="1:12">
      <c r="A35" t="s">
        <v>90</v>
      </c>
      <c r="B35" s="2">
        <v>45646</v>
      </c>
      <c r="C35" s="2" t="str">
        <f t="shared" si="0"/>
        <v>Dec-2024</v>
      </c>
      <c r="D35" t="s">
        <v>91</v>
      </c>
      <c r="E35" t="s">
        <v>29</v>
      </c>
      <c r="F35" t="s">
        <v>45</v>
      </c>
      <c r="G35">
        <v>12</v>
      </c>
      <c r="H35">
        <v>200</v>
      </c>
      <c r="I35">
        <v>0.19</v>
      </c>
      <c r="J35">
        <f t="shared" si="1"/>
        <v>2400</v>
      </c>
      <c r="K35">
        <v>456</v>
      </c>
      <c r="L35">
        <v>2856</v>
      </c>
    </row>
    <row r="36" spans="1:12">
      <c r="A36" t="s">
        <v>92</v>
      </c>
      <c r="B36" s="2">
        <v>45292</v>
      </c>
      <c r="C36" s="2" t="str">
        <f t="shared" si="0"/>
        <v>Jan-2024</v>
      </c>
      <c r="D36" t="s">
        <v>93</v>
      </c>
      <c r="E36" t="s">
        <v>14</v>
      </c>
      <c r="F36" t="s">
        <v>30</v>
      </c>
      <c r="G36">
        <v>17</v>
      </c>
      <c r="H36">
        <v>250</v>
      </c>
      <c r="I36">
        <v>0.21</v>
      </c>
      <c r="J36">
        <f t="shared" si="1"/>
        <v>4250</v>
      </c>
      <c r="K36">
        <v>892.5</v>
      </c>
      <c r="L36">
        <v>5142.5</v>
      </c>
    </row>
    <row r="37" spans="1:12">
      <c r="A37" t="s">
        <v>94</v>
      </c>
      <c r="B37" s="2">
        <v>45643</v>
      </c>
      <c r="C37" s="2" t="str">
        <f t="shared" si="0"/>
        <v>Dec-2024</v>
      </c>
      <c r="D37" t="s">
        <v>95</v>
      </c>
      <c r="E37" t="s">
        <v>21</v>
      </c>
      <c r="F37" t="s">
        <v>45</v>
      </c>
      <c r="G37">
        <v>3</v>
      </c>
      <c r="H37">
        <v>200</v>
      </c>
      <c r="I37">
        <v>0.2</v>
      </c>
      <c r="J37">
        <f t="shared" si="1"/>
        <v>600</v>
      </c>
      <c r="K37">
        <v>120</v>
      </c>
      <c r="L37">
        <v>720</v>
      </c>
    </row>
    <row r="38" spans="1:12">
      <c r="A38" t="s">
        <v>96</v>
      </c>
      <c r="B38" s="2">
        <v>45613</v>
      </c>
      <c r="C38" s="2" t="str">
        <f t="shared" si="0"/>
        <v>Nov-2024</v>
      </c>
      <c r="D38" t="s">
        <v>97</v>
      </c>
      <c r="E38" t="s">
        <v>14</v>
      </c>
      <c r="F38" t="s">
        <v>45</v>
      </c>
      <c r="G38">
        <v>7</v>
      </c>
      <c r="H38">
        <v>200</v>
      </c>
      <c r="I38">
        <v>0.21</v>
      </c>
      <c r="J38">
        <f t="shared" si="1"/>
        <v>1400</v>
      </c>
      <c r="K38">
        <v>294</v>
      </c>
      <c r="L38">
        <v>1694</v>
      </c>
    </row>
    <row r="39" spans="1:12">
      <c r="A39" t="s">
        <v>98</v>
      </c>
      <c r="B39" s="2">
        <v>45410</v>
      </c>
      <c r="C39" s="2" t="str">
        <f t="shared" si="0"/>
        <v>Apr-2024</v>
      </c>
      <c r="D39" t="s">
        <v>99</v>
      </c>
      <c r="E39" t="s">
        <v>21</v>
      </c>
      <c r="F39" t="s">
        <v>18</v>
      </c>
      <c r="G39">
        <v>16</v>
      </c>
      <c r="H39">
        <v>150</v>
      </c>
      <c r="I39">
        <v>0.2</v>
      </c>
      <c r="J39">
        <f t="shared" si="1"/>
        <v>2400</v>
      </c>
      <c r="K39">
        <v>480</v>
      </c>
      <c r="L39">
        <v>2880</v>
      </c>
    </row>
    <row r="40" spans="1:12">
      <c r="A40" t="s">
        <v>100</v>
      </c>
      <c r="B40" s="2">
        <v>45426</v>
      </c>
      <c r="C40" s="2" t="str">
        <f t="shared" si="0"/>
        <v>May-2024</v>
      </c>
      <c r="D40" t="s">
        <v>101</v>
      </c>
      <c r="E40" t="s">
        <v>40</v>
      </c>
      <c r="F40" t="s">
        <v>15</v>
      </c>
      <c r="G40">
        <v>15</v>
      </c>
      <c r="H40">
        <v>300</v>
      </c>
      <c r="I40">
        <v>0.22</v>
      </c>
      <c r="J40">
        <f t="shared" si="1"/>
        <v>4500</v>
      </c>
      <c r="K40">
        <v>990</v>
      </c>
      <c r="L40">
        <v>5490</v>
      </c>
    </row>
    <row r="41" spans="1:12">
      <c r="A41" t="s">
        <v>102</v>
      </c>
      <c r="B41" s="2">
        <v>45647</v>
      </c>
      <c r="C41" s="2" t="str">
        <f t="shared" si="0"/>
        <v>Dec-2024</v>
      </c>
      <c r="D41" t="s">
        <v>103</v>
      </c>
      <c r="E41" t="s">
        <v>24</v>
      </c>
      <c r="F41" t="s">
        <v>15</v>
      </c>
      <c r="G41">
        <v>8</v>
      </c>
      <c r="H41">
        <v>300</v>
      </c>
      <c r="I41">
        <v>0.2</v>
      </c>
      <c r="J41">
        <f t="shared" si="1"/>
        <v>2400</v>
      </c>
      <c r="K41">
        <v>480</v>
      </c>
      <c r="L41">
        <v>2880</v>
      </c>
    </row>
    <row r="42" spans="1:12">
      <c r="A42" t="s">
        <v>104</v>
      </c>
      <c r="B42" s="2">
        <v>45355</v>
      </c>
      <c r="C42" s="2" t="str">
        <f t="shared" si="0"/>
        <v>Mar-2024</v>
      </c>
      <c r="D42" t="s">
        <v>105</v>
      </c>
      <c r="E42" t="s">
        <v>29</v>
      </c>
      <c r="F42" t="s">
        <v>15</v>
      </c>
      <c r="G42">
        <v>15</v>
      </c>
      <c r="H42">
        <v>300</v>
      </c>
      <c r="I42">
        <v>0.19</v>
      </c>
      <c r="J42">
        <f t="shared" si="1"/>
        <v>4500</v>
      </c>
      <c r="K42">
        <v>855</v>
      </c>
      <c r="L42">
        <v>5355</v>
      </c>
    </row>
    <row r="43" spans="1:12">
      <c r="A43" t="s">
        <v>106</v>
      </c>
      <c r="B43" s="2">
        <v>45585</v>
      </c>
      <c r="C43" s="2" t="str">
        <f t="shared" si="0"/>
        <v>Oct-2024</v>
      </c>
      <c r="D43" t="s">
        <v>107</v>
      </c>
      <c r="E43" t="s">
        <v>21</v>
      </c>
      <c r="F43" t="s">
        <v>33</v>
      </c>
      <c r="G43">
        <v>4</v>
      </c>
      <c r="H43">
        <v>100</v>
      </c>
      <c r="I43">
        <v>0.2</v>
      </c>
      <c r="J43">
        <f t="shared" si="1"/>
        <v>400</v>
      </c>
      <c r="K43">
        <v>80</v>
      </c>
      <c r="L43">
        <v>480</v>
      </c>
    </row>
    <row r="44" spans="1:12">
      <c r="A44" t="s">
        <v>108</v>
      </c>
      <c r="B44" s="2">
        <v>45650</v>
      </c>
      <c r="C44" s="2" t="str">
        <f t="shared" si="0"/>
        <v>Dec-2024</v>
      </c>
      <c r="D44" t="s">
        <v>109</v>
      </c>
      <c r="E44" t="s">
        <v>29</v>
      </c>
      <c r="F44" t="s">
        <v>30</v>
      </c>
      <c r="G44">
        <v>12</v>
      </c>
      <c r="H44">
        <v>250</v>
      </c>
      <c r="I44">
        <v>0.19</v>
      </c>
      <c r="J44">
        <f t="shared" si="1"/>
        <v>3000</v>
      </c>
      <c r="K44">
        <v>570</v>
      </c>
      <c r="L44">
        <v>3570</v>
      </c>
    </row>
    <row r="45" spans="1:12">
      <c r="A45" t="s">
        <v>110</v>
      </c>
      <c r="B45" s="2">
        <v>45315</v>
      </c>
      <c r="C45" s="2" t="str">
        <f t="shared" si="0"/>
        <v>Jan-2024</v>
      </c>
      <c r="D45" t="s">
        <v>111</v>
      </c>
      <c r="E45" t="s">
        <v>24</v>
      </c>
      <c r="F45" t="s">
        <v>45</v>
      </c>
      <c r="G45">
        <v>1</v>
      </c>
      <c r="H45">
        <v>200</v>
      </c>
      <c r="I45">
        <v>0.2</v>
      </c>
      <c r="J45">
        <f t="shared" si="1"/>
        <v>200</v>
      </c>
      <c r="K45">
        <v>40</v>
      </c>
      <c r="L45">
        <v>240</v>
      </c>
    </row>
    <row r="46" spans="1:12">
      <c r="A46" t="s">
        <v>112</v>
      </c>
      <c r="B46" s="2">
        <v>45318</v>
      </c>
      <c r="C46" s="2" t="str">
        <f t="shared" si="0"/>
        <v>Jan-2024</v>
      </c>
      <c r="D46" t="s">
        <v>113</v>
      </c>
      <c r="E46" t="s">
        <v>57</v>
      </c>
      <c r="F46" t="s">
        <v>33</v>
      </c>
      <c r="G46">
        <v>5</v>
      </c>
      <c r="H46">
        <v>100</v>
      </c>
      <c r="I46">
        <v>0.21</v>
      </c>
      <c r="J46">
        <f t="shared" si="1"/>
        <v>500</v>
      </c>
      <c r="K46">
        <v>105</v>
      </c>
      <c r="L46">
        <v>605</v>
      </c>
    </row>
    <row r="47" spans="1:12">
      <c r="A47" t="s">
        <v>114</v>
      </c>
      <c r="B47" s="2">
        <v>45575</v>
      </c>
      <c r="C47" s="2" t="str">
        <f t="shared" si="0"/>
        <v>Oct-2024</v>
      </c>
      <c r="D47" t="s">
        <v>115</v>
      </c>
      <c r="E47" t="s">
        <v>14</v>
      </c>
      <c r="F47" t="s">
        <v>18</v>
      </c>
      <c r="G47">
        <v>12</v>
      </c>
      <c r="H47">
        <v>150</v>
      </c>
      <c r="I47">
        <v>0.21</v>
      </c>
      <c r="J47">
        <f t="shared" si="1"/>
        <v>1800</v>
      </c>
      <c r="K47">
        <v>378</v>
      </c>
      <c r="L47">
        <v>2178</v>
      </c>
    </row>
    <row r="48" spans="1:12">
      <c r="A48" t="s">
        <v>116</v>
      </c>
      <c r="B48" s="2">
        <v>45473</v>
      </c>
      <c r="C48" s="2" t="str">
        <f t="shared" si="0"/>
        <v>Jun-2024</v>
      </c>
      <c r="D48" t="s">
        <v>117</v>
      </c>
      <c r="E48" t="s">
        <v>24</v>
      </c>
      <c r="F48" t="s">
        <v>33</v>
      </c>
      <c r="G48">
        <v>9</v>
      </c>
      <c r="H48">
        <v>100</v>
      </c>
      <c r="I48">
        <v>0.2</v>
      </c>
      <c r="J48">
        <f t="shared" si="1"/>
        <v>900</v>
      </c>
      <c r="K48">
        <v>180</v>
      </c>
      <c r="L48">
        <v>1080</v>
      </c>
    </row>
    <row r="49" spans="1:12">
      <c r="A49" t="s">
        <v>118</v>
      </c>
      <c r="B49" s="2">
        <v>45466</v>
      </c>
      <c r="C49" s="2" t="str">
        <f t="shared" si="0"/>
        <v>Jun-2024</v>
      </c>
      <c r="D49" t="s">
        <v>119</v>
      </c>
      <c r="E49" t="s">
        <v>29</v>
      </c>
      <c r="F49" t="s">
        <v>15</v>
      </c>
      <c r="G49">
        <v>1</v>
      </c>
      <c r="H49">
        <v>300</v>
      </c>
      <c r="I49">
        <v>0.19</v>
      </c>
      <c r="J49">
        <f t="shared" si="1"/>
        <v>300</v>
      </c>
      <c r="K49">
        <v>57</v>
      </c>
      <c r="L49">
        <v>357</v>
      </c>
    </row>
    <row r="50" spans="1:12">
      <c r="A50" t="s">
        <v>120</v>
      </c>
      <c r="B50" s="2">
        <v>45587</v>
      </c>
      <c r="C50" s="2" t="str">
        <f t="shared" si="0"/>
        <v>Oct-2024</v>
      </c>
      <c r="D50" t="s">
        <v>121</v>
      </c>
      <c r="E50" t="s">
        <v>57</v>
      </c>
      <c r="F50" t="s">
        <v>30</v>
      </c>
      <c r="G50">
        <v>4</v>
      </c>
      <c r="H50">
        <v>250</v>
      </c>
      <c r="I50">
        <v>0.21</v>
      </c>
      <c r="J50">
        <f t="shared" si="1"/>
        <v>1000</v>
      </c>
      <c r="K50">
        <v>210</v>
      </c>
      <c r="L50">
        <v>1210</v>
      </c>
    </row>
    <row r="51" spans="1:12">
      <c r="A51" t="s">
        <v>122</v>
      </c>
      <c r="B51" s="2">
        <v>45643</v>
      </c>
      <c r="C51" s="2" t="str">
        <f t="shared" si="0"/>
        <v>Dec-2024</v>
      </c>
      <c r="D51" t="s">
        <v>123</v>
      </c>
      <c r="E51" t="s">
        <v>14</v>
      </c>
      <c r="F51" t="s">
        <v>30</v>
      </c>
      <c r="G51">
        <v>12</v>
      </c>
      <c r="H51">
        <v>250</v>
      </c>
      <c r="I51">
        <v>0.21</v>
      </c>
      <c r="J51">
        <f t="shared" si="1"/>
        <v>3000</v>
      </c>
      <c r="K51">
        <v>630</v>
      </c>
      <c r="L51">
        <v>3630</v>
      </c>
    </row>
    <row r="52" spans="1:12">
      <c r="A52" t="s">
        <v>124</v>
      </c>
      <c r="B52" s="2">
        <v>45494</v>
      </c>
      <c r="C52" s="2" t="str">
        <f t="shared" si="0"/>
        <v>Jul-2024</v>
      </c>
      <c r="D52" t="s">
        <v>125</v>
      </c>
      <c r="E52" t="s">
        <v>57</v>
      </c>
      <c r="F52" t="s">
        <v>18</v>
      </c>
      <c r="G52">
        <v>6</v>
      </c>
      <c r="H52">
        <v>150</v>
      </c>
      <c r="I52">
        <v>0.21</v>
      </c>
      <c r="J52">
        <f t="shared" si="1"/>
        <v>900</v>
      </c>
      <c r="K52">
        <v>189</v>
      </c>
      <c r="L52">
        <v>1089</v>
      </c>
    </row>
    <row r="53" spans="1:12">
      <c r="A53" t="s">
        <v>126</v>
      </c>
      <c r="B53" s="2">
        <v>45409</v>
      </c>
      <c r="C53" s="2" t="str">
        <f t="shared" si="0"/>
        <v>Apr-2024</v>
      </c>
      <c r="D53" t="s">
        <v>127</v>
      </c>
      <c r="E53" t="s">
        <v>21</v>
      </c>
      <c r="F53" t="s">
        <v>15</v>
      </c>
      <c r="G53">
        <v>10</v>
      </c>
      <c r="H53">
        <v>300</v>
      </c>
      <c r="I53">
        <v>0.2</v>
      </c>
      <c r="J53">
        <f t="shared" si="1"/>
        <v>3000</v>
      </c>
      <c r="K53">
        <v>600</v>
      </c>
      <c r="L53">
        <v>3600</v>
      </c>
    </row>
    <row r="54" spans="1:12">
      <c r="A54" t="s">
        <v>128</v>
      </c>
      <c r="B54" s="2">
        <v>45588</v>
      </c>
      <c r="C54" s="2" t="str">
        <f t="shared" si="0"/>
        <v>Oct-2024</v>
      </c>
      <c r="D54" t="s">
        <v>129</v>
      </c>
      <c r="E54" t="s">
        <v>21</v>
      </c>
      <c r="F54" t="s">
        <v>15</v>
      </c>
      <c r="G54">
        <v>14</v>
      </c>
      <c r="H54">
        <v>300</v>
      </c>
      <c r="I54">
        <v>0.2</v>
      </c>
      <c r="J54">
        <f t="shared" si="1"/>
        <v>4200</v>
      </c>
      <c r="K54">
        <v>840</v>
      </c>
      <c r="L54">
        <v>5040</v>
      </c>
    </row>
    <row r="55" spans="1:12">
      <c r="A55" t="s">
        <v>130</v>
      </c>
      <c r="B55" s="2">
        <v>45500</v>
      </c>
      <c r="C55" s="2" t="str">
        <f t="shared" si="0"/>
        <v>Jul-2024</v>
      </c>
      <c r="D55" t="s">
        <v>131</v>
      </c>
      <c r="E55" t="s">
        <v>52</v>
      </c>
      <c r="F55" t="s">
        <v>30</v>
      </c>
      <c r="G55">
        <v>12</v>
      </c>
      <c r="H55">
        <v>250</v>
      </c>
      <c r="I55">
        <v>0.21</v>
      </c>
      <c r="J55">
        <f t="shared" si="1"/>
        <v>3000</v>
      </c>
      <c r="K55">
        <v>630</v>
      </c>
      <c r="L55">
        <v>3630</v>
      </c>
    </row>
    <row r="56" spans="1:12">
      <c r="A56" t="s">
        <v>132</v>
      </c>
      <c r="B56" s="2">
        <v>45547</v>
      </c>
      <c r="C56" s="2" t="str">
        <f t="shared" si="0"/>
        <v>Sep-2024</v>
      </c>
      <c r="D56" t="s">
        <v>133</v>
      </c>
      <c r="E56" t="s">
        <v>29</v>
      </c>
      <c r="F56" t="s">
        <v>30</v>
      </c>
      <c r="G56">
        <v>16</v>
      </c>
      <c r="H56">
        <v>250</v>
      </c>
      <c r="I56">
        <v>0.19</v>
      </c>
      <c r="J56">
        <f t="shared" si="1"/>
        <v>4000</v>
      </c>
      <c r="K56">
        <v>760</v>
      </c>
      <c r="L56">
        <v>4760</v>
      </c>
    </row>
    <row r="57" spans="1:12">
      <c r="A57" t="s">
        <v>134</v>
      </c>
      <c r="B57" s="2">
        <v>45319</v>
      </c>
      <c r="C57" s="2" t="str">
        <f t="shared" si="0"/>
        <v>Jan-2024</v>
      </c>
      <c r="D57" t="s">
        <v>135</v>
      </c>
      <c r="E57" t="s">
        <v>52</v>
      </c>
      <c r="F57" t="s">
        <v>45</v>
      </c>
      <c r="G57">
        <v>4</v>
      </c>
      <c r="H57">
        <v>200</v>
      </c>
      <c r="I57">
        <v>0.21</v>
      </c>
      <c r="J57">
        <f t="shared" si="1"/>
        <v>800</v>
      </c>
      <c r="K57">
        <v>168</v>
      </c>
      <c r="L57">
        <v>968</v>
      </c>
    </row>
    <row r="58" spans="1:12">
      <c r="A58" t="s">
        <v>136</v>
      </c>
      <c r="B58" s="2">
        <v>45439</v>
      </c>
      <c r="C58" s="2" t="str">
        <f t="shared" si="0"/>
        <v>May-2024</v>
      </c>
      <c r="D58" t="s">
        <v>137</v>
      </c>
      <c r="E58" t="s">
        <v>21</v>
      </c>
      <c r="F58" t="s">
        <v>33</v>
      </c>
      <c r="G58">
        <v>10</v>
      </c>
      <c r="H58">
        <v>100</v>
      </c>
      <c r="I58">
        <v>0.2</v>
      </c>
      <c r="J58">
        <f t="shared" si="1"/>
        <v>1000</v>
      </c>
      <c r="K58">
        <v>200</v>
      </c>
      <c r="L58">
        <v>1200</v>
      </c>
    </row>
    <row r="59" spans="1:12">
      <c r="A59" t="s">
        <v>138</v>
      </c>
      <c r="B59" s="2">
        <v>45309</v>
      </c>
      <c r="C59" s="2" t="str">
        <f t="shared" si="0"/>
        <v>Jan-2024</v>
      </c>
      <c r="D59" t="s">
        <v>139</v>
      </c>
      <c r="E59" t="s">
        <v>21</v>
      </c>
      <c r="F59" t="s">
        <v>45</v>
      </c>
      <c r="G59">
        <v>17</v>
      </c>
      <c r="H59">
        <v>200</v>
      </c>
      <c r="I59">
        <v>0.2</v>
      </c>
      <c r="J59">
        <f t="shared" si="1"/>
        <v>3400</v>
      </c>
      <c r="K59">
        <v>680</v>
      </c>
      <c r="L59">
        <v>4080</v>
      </c>
    </row>
    <row r="60" spans="1:12">
      <c r="A60" t="s">
        <v>140</v>
      </c>
      <c r="B60" s="2">
        <v>45448</v>
      </c>
      <c r="C60" s="2" t="str">
        <f t="shared" si="0"/>
        <v>Jun-2024</v>
      </c>
      <c r="D60" t="s">
        <v>141</v>
      </c>
      <c r="E60" t="s">
        <v>24</v>
      </c>
      <c r="F60" t="s">
        <v>30</v>
      </c>
      <c r="G60">
        <v>2</v>
      </c>
      <c r="H60">
        <v>250</v>
      </c>
      <c r="I60">
        <v>0.2</v>
      </c>
      <c r="J60">
        <f t="shared" si="1"/>
        <v>500</v>
      </c>
      <c r="K60">
        <v>100</v>
      </c>
      <c r="L60">
        <v>600</v>
      </c>
    </row>
    <row r="61" spans="1:12">
      <c r="A61" t="s">
        <v>142</v>
      </c>
      <c r="B61" s="2">
        <v>45543</v>
      </c>
      <c r="C61" s="2" t="str">
        <f t="shared" si="0"/>
        <v>Sep-2024</v>
      </c>
      <c r="D61" t="s">
        <v>143</v>
      </c>
      <c r="E61" t="s">
        <v>57</v>
      </c>
      <c r="F61" t="s">
        <v>33</v>
      </c>
      <c r="G61">
        <v>12</v>
      </c>
      <c r="H61">
        <v>100</v>
      </c>
      <c r="I61">
        <v>0.21</v>
      </c>
      <c r="J61">
        <f t="shared" si="1"/>
        <v>1200</v>
      </c>
      <c r="K61">
        <v>252</v>
      </c>
      <c r="L61">
        <v>1452</v>
      </c>
    </row>
    <row r="62" spans="1:12">
      <c r="A62" t="s">
        <v>144</v>
      </c>
      <c r="B62" s="2">
        <v>45319</v>
      </c>
      <c r="C62" s="2" t="str">
        <f t="shared" si="0"/>
        <v>Jan-2024</v>
      </c>
      <c r="D62" t="s">
        <v>145</v>
      </c>
      <c r="E62" t="s">
        <v>40</v>
      </c>
      <c r="F62" t="s">
        <v>18</v>
      </c>
      <c r="G62">
        <v>12</v>
      </c>
      <c r="H62">
        <v>150</v>
      </c>
      <c r="I62">
        <v>0.22</v>
      </c>
      <c r="J62">
        <f t="shared" si="1"/>
        <v>1800</v>
      </c>
      <c r="K62">
        <v>396</v>
      </c>
      <c r="L62">
        <v>2196</v>
      </c>
    </row>
    <row r="63" spans="1:12">
      <c r="A63" t="s">
        <v>146</v>
      </c>
      <c r="B63" s="2">
        <v>45497</v>
      </c>
      <c r="C63" s="2" t="str">
        <f t="shared" si="0"/>
        <v>Jul-2024</v>
      </c>
      <c r="D63" t="s">
        <v>147</v>
      </c>
      <c r="E63" t="s">
        <v>21</v>
      </c>
      <c r="F63" t="s">
        <v>18</v>
      </c>
      <c r="G63">
        <v>19</v>
      </c>
      <c r="H63">
        <v>150</v>
      </c>
      <c r="I63">
        <v>0.2</v>
      </c>
      <c r="J63">
        <f t="shared" si="1"/>
        <v>2850</v>
      </c>
      <c r="K63">
        <v>570</v>
      </c>
      <c r="L63">
        <v>3420</v>
      </c>
    </row>
    <row r="64" spans="1:12">
      <c r="A64" t="s">
        <v>148</v>
      </c>
      <c r="B64" s="2">
        <v>45297</v>
      </c>
      <c r="C64" s="2" t="str">
        <f t="shared" si="0"/>
        <v>Jan-2024</v>
      </c>
      <c r="D64" t="s">
        <v>149</v>
      </c>
      <c r="E64" t="s">
        <v>14</v>
      </c>
      <c r="F64" t="s">
        <v>33</v>
      </c>
      <c r="G64">
        <v>10</v>
      </c>
      <c r="H64">
        <v>100</v>
      </c>
      <c r="I64">
        <v>0.21</v>
      </c>
      <c r="J64">
        <f t="shared" si="1"/>
        <v>1000</v>
      </c>
      <c r="K64">
        <v>210</v>
      </c>
      <c r="L64">
        <v>1210</v>
      </c>
    </row>
    <row r="65" spans="1:12">
      <c r="A65" t="s">
        <v>150</v>
      </c>
      <c r="B65" s="2">
        <v>45388</v>
      </c>
      <c r="C65" s="2" t="str">
        <f t="shared" si="0"/>
        <v>Apr-2024</v>
      </c>
      <c r="D65" t="s">
        <v>151</v>
      </c>
      <c r="E65" t="s">
        <v>21</v>
      </c>
      <c r="F65" t="s">
        <v>33</v>
      </c>
      <c r="G65">
        <v>15</v>
      </c>
      <c r="H65">
        <v>100</v>
      </c>
      <c r="I65">
        <v>0.2</v>
      </c>
      <c r="J65">
        <f t="shared" si="1"/>
        <v>1500</v>
      </c>
      <c r="K65">
        <v>300</v>
      </c>
      <c r="L65">
        <v>1800</v>
      </c>
    </row>
    <row r="66" spans="1:12">
      <c r="A66" t="s">
        <v>152</v>
      </c>
      <c r="B66" s="2">
        <v>45613</v>
      </c>
      <c r="C66" s="2" t="str">
        <f t="shared" si="0"/>
        <v>Nov-2024</v>
      </c>
      <c r="D66" t="s">
        <v>153</v>
      </c>
      <c r="E66" t="s">
        <v>57</v>
      </c>
      <c r="F66" t="s">
        <v>45</v>
      </c>
      <c r="G66">
        <v>5</v>
      </c>
      <c r="H66">
        <v>200</v>
      </c>
      <c r="I66">
        <v>0.21</v>
      </c>
      <c r="J66">
        <f t="shared" si="1"/>
        <v>1000</v>
      </c>
      <c r="K66">
        <v>210</v>
      </c>
      <c r="L66">
        <v>1210</v>
      </c>
    </row>
    <row r="67" spans="1:12">
      <c r="A67" t="s">
        <v>154</v>
      </c>
      <c r="B67" s="2">
        <v>45460</v>
      </c>
      <c r="C67" s="2" t="str">
        <f t="shared" ref="C67:C130" si="2">TEXT(B67, "mmm-yyyy")</f>
        <v>Jun-2024</v>
      </c>
      <c r="D67" t="s">
        <v>155</v>
      </c>
      <c r="E67" t="s">
        <v>29</v>
      </c>
      <c r="F67" t="s">
        <v>30</v>
      </c>
      <c r="G67">
        <v>15</v>
      </c>
      <c r="H67">
        <v>250</v>
      </c>
      <c r="I67">
        <v>0.19</v>
      </c>
      <c r="J67">
        <f t="shared" ref="J67:J130" si="3">H67*G67</f>
        <v>3750</v>
      </c>
      <c r="K67">
        <v>712.5</v>
      </c>
      <c r="L67">
        <v>4462.5</v>
      </c>
    </row>
    <row r="68" spans="1:12">
      <c r="A68" t="s">
        <v>156</v>
      </c>
      <c r="B68" s="2">
        <v>45492</v>
      </c>
      <c r="C68" s="2" t="str">
        <f t="shared" si="2"/>
        <v>Jul-2024</v>
      </c>
      <c r="D68" t="s">
        <v>157</v>
      </c>
      <c r="E68" t="s">
        <v>57</v>
      </c>
      <c r="F68" t="s">
        <v>33</v>
      </c>
      <c r="G68">
        <v>12</v>
      </c>
      <c r="H68">
        <v>100</v>
      </c>
      <c r="I68">
        <v>0.21</v>
      </c>
      <c r="J68">
        <f t="shared" si="3"/>
        <v>1200</v>
      </c>
      <c r="K68">
        <v>252</v>
      </c>
      <c r="L68">
        <v>1452</v>
      </c>
    </row>
    <row r="69" spans="1:12">
      <c r="A69" t="s">
        <v>158</v>
      </c>
      <c r="B69" s="2">
        <v>45358</v>
      </c>
      <c r="C69" s="2" t="str">
        <f t="shared" si="2"/>
        <v>Mar-2024</v>
      </c>
      <c r="D69" t="s">
        <v>159</v>
      </c>
      <c r="E69" t="s">
        <v>57</v>
      </c>
      <c r="F69" t="s">
        <v>30</v>
      </c>
      <c r="G69">
        <v>5</v>
      </c>
      <c r="H69">
        <v>250</v>
      </c>
      <c r="I69">
        <v>0.21</v>
      </c>
      <c r="J69">
        <f t="shared" si="3"/>
        <v>1250</v>
      </c>
      <c r="K69">
        <v>262.5</v>
      </c>
      <c r="L69">
        <v>1512.5</v>
      </c>
    </row>
    <row r="70" spans="1:12">
      <c r="A70" t="s">
        <v>160</v>
      </c>
      <c r="B70" s="2">
        <v>45435</v>
      </c>
      <c r="C70" s="2" t="str">
        <f t="shared" si="2"/>
        <v>May-2024</v>
      </c>
      <c r="D70" t="s">
        <v>161</v>
      </c>
      <c r="E70" t="s">
        <v>14</v>
      </c>
      <c r="F70" t="s">
        <v>30</v>
      </c>
      <c r="G70">
        <v>6</v>
      </c>
      <c r="H70">
        <v>250</v>
      </c>
      <c r="I70">
        <v>0.21</v>
      </c>
      <c r="J70">
        <f t="shared" si="3"/>
        <v>1500</v>
      </c>
      <c r="K70">
        <v>315</v>
      </c>
      <c r="L70">
        <v>1815</v>
      </c>
    </row>
    <row r="71" spans="1:12">
      <c r="A71" t="s">
        <v>162</v>
      </c>
      <c r="B71" s="2">
        <v>45435</v>
      </c>
      <c r="C71" s="2" t="str">
        <f t="shared" si="2"/>
        <v>May-2024</v>
      </c>
      <c r="D71" t="s">
        <v>163</v>
      </c>
      <c r="E71" t="s">
        <v>40</v>
      </c>
      <c r="F71" t="s">
        <v>30</v>
      </c>
      <c r="G71">
        <v>19</v>
      </c>
      <c r="H71">
        <v>250</v>
      </c>
      <c r="I71">
        <v>0.22</v>
      </c>
      <c r="J71">
        <f t="shared" si="3"/>
        <v>4750</v>
      </c>
      <c r="K71">
        <v>1045</v>
      </c>
      <c r="L71">
        <v>5795</v>
      </c>
    </row>
    <row r="72" spans="1:12">
      <c r="A72" t="s">
        <v>164</v>
      </c>
      <c r="B72" s="2">
        <v>45299</v>
      </c>
      <c r="C72" s="2" t="str">
        <f t="shared" si="2"/>
        <v>Jan-2024</v>
      </c>
      <c r="D72" t="s">
        <v>165</v>
      </c>
      <c r="E72" t="s">
        <v>40</v>
      </c>
      <c r="F72" t="s">
        <v>45</v>
      </c>
      <c r="G72">
        <v>9</v>
      </c>
      <c r="H72">
        <v>200</v>
      </c>
      <c r="I72">
        <v>0.22</v>
      </c>
      <c r="J72">
        <f t="shared" si="3"/>
        <v>1800</v>
      </c>
      <c r="K72">
        <v>396</v>
      </c>
      <c r="L72">
        <v>2196</v>
      </c>
    </row>
    <row r="73" spans="1:12">
      <c r="A73" t="s">
        <v>166</v>
      </c>
      <c r="B73" s="2">
        <v>45583</v>
      </c>
      <c r="C73" s="2" t="str">
        <f t="shared" si="2"/>
        <v>Oct-2024</v>
      </c>
      <c r="D73" t="s">
        <v>167</v>
      </c>
      <c r="E73" t="s">
        <v>29</v>
      </c>
      <c r="F73" t="s">
        <v>45</v>
      </c>
      <c r="G73">
        <v>9</v>
      </c>
      <c r="H73">
        <v>200</v>
      </c>
      <c r="I73">
        <v>0.19</v>
      </c>
      <c r="J73">
        <f t="shared" si="3"/>
        <v>1800</v>
      </c>
      <c r="K73">
        <v>342</v>
      </c>
      <c r="L73">
        <v>2142</v>
      </c>
    </row>
    <row r="74" spans="1:12">
      <c r="A74" t="s">
        <v>168</v>
      </c>
      <c r="B74" s="2">
        <v>45468</v>
      </c>
      <c r="C74" s="2" t="str">
        <f t="shared" si="2"/>
        <v>Jun-2024</v>
      </c>
      <c r="D74" t="s">
        <v>169</v>
      </c>
      <c r="E74" t="s">
        <v>24</v>
      </c>
      <c r="F74" t="s">
        <v>33</v>
      </c>
      <c r="G74">
        <v>5</v>
      </c>
      <c r="H74">
        <v>100</v>
      </c>
      <c r="I74">
        <v>0.2</v>
      </c>
      <c r="J74">
        <f t="shared" si="3"/>
        <v>500</v>
      </c>
      <c r="K74">
        <v>100</v>
      </c>
      <c r="L74">
        <v>600</v>
      </c>
    </row>
    <row r="75" spans="1:12">
      <c r="A75" t="s">
        <v>170</v>
      </c>
      <c r="B75" s="2">
        <v>45299</v>
      </c>
      <c r="C75" s="2" t="str">
        <f t="shared" si="2"/>
        <v>Jan-2024</v>
      </c>
      <c r="D75" t="s">
        <v>171</v>
      </c>
      <c r="E75" t="s">
        <v>21</v>
      </c>
      <c r="F75" t="s">
        <v>30</v>
      </c>
      <c r="G75">
        <v>15</v>
      </c>
      <c r="H75">
        <v>250</v>
      </c>
      <c r="I75">
        <v>0.2</v>
      </c>
      <c r="J75">
        <f t="shared" si="3"/>
        <v>3750</v>
      </c>
      <c r="K75">
        <v>750</v>
      </c>
      <c r="L75">
        <v>4500</v>
      </c>
    </row>
    <row r="76" spans="1:12">
      <c r="A76" t="s">
        <v>172</v>
      </c>
      <c r="B76" s="2">
        <v>45350</v>
      </c>
      <c r="C76" s="2" t="str">
        <f t="shared" si="2"/>
        <v>Feb-2024</v>
      </c>
      <c r="D76" t="s">
        <v>173</v>
      </c>
      <c r="E76" t="s">
        <v>52</v>
      </c>
      <c r="F76" t="s">
        <v>30</v>
      </c>
      <c r="G76">
        <v>1</v>
      </c>
      <c r="H76">
        <v>250</v>
      </c>
      <c r="I76">
        <v>0.21</v>
      </c>
      <c r="J76">
        <f t="shared" si="3"/>
        <v>250</v>
      </c>
      <c r="K76">
        <v>52.5</v>
      </c>
      <c r="L76">
        <v>302.5</v>
      </c>
    </row>
    <row r="77" spans="1:12">
      <c r="A77" t="s">
        <v>174</v>
      </c>
      <c r="B77" s="2">
        <v>45322</v>
      </c>
      <c r="C77" s="2" t="str">
        <f t="shared" si="2"/>
        <v>Jan-2024</v>
      </c>
      <c r="D77" t="s">
        <v>175</v>
      </c>
      <c r="E77" t="s">
        <v>57</v>
      </c>
      <c r="F77" t="s">
        <v>18</v>
      </c>
      <c r="G77">
        <v>10</v>
      </c>
      <c r="H77">
        <v>150</v>
      </c>
      <c r="I77">
        <v>0.21</v>
      </c>
      <c r="J77">
        <f t="shared" si="3"/>
        <v>1500</v>
      </c>
      <c r="K77">
        <v>315</v>
      </c>
      <c r="L77">
        <v>1815</v>
      </c>
    </row>
    <row r="78" spans="1:12">
      <c r="A78" t="s">
        <v>176</v>
      </c>
      <c r="B78" s="2">
        <v>45473</v>
      </c>
      <c r="C78" s="2" t="str">
        <f t="shared" si="2"/>
        <v>Jun-2024</v>
      </c>
      <c r="D78" t="s">
        <v>177</v>
      </c>
      <c r="E78" t="s">
        <v>29</v>
      </c>
      <c r="F78" t="s">
        <v>33</v>
      </c>
      <c r="G78">
        <v>15</v>
      </c>
      <c r="H78">
        <v>100</v>
      </c>
      <c r="I78">
        <v>0.19</v>
      </c>
      <c r="J78">
        <f t="shared" si="3"/>
        <v>1500</v>
      </c>
      <c r="K78">
        <v>285</v>
      </c>
      <c r="L78">
        <v>1785</v>
      </c>
    </row>
    <row r="79" spans="1:12">
      <c r="A79" t="s">
        <v>178</v>
      </c>
      <c r="B79" s="2">
        <v>45459</v>
      </c>
      <c r="C79" s="2" t="str">
        <f t="shared" si="2"/>
        <v>Jun-2024</v>
      </c>
      <c r="D79" t="s">
        <v>179</v>
      </c>
      <c r="E79" t="s">
        <v>57</v>
      </c>
      <c r="F79" t="s">
        <v>45</v>
      </c>
      <c r="G79">
        <v>5</v>
      </c>
      <c r="H79">
        <v>200</v>
      </c>
      <c r="I79">
        <v>0.21</v>
      </c>
      <c r="J79">
        <f t="shared" si="3"/>
        <v>1000</v>
      </c>
      <c r="K79">
        <v>210</v>
      </c>
      <c r="L79">
        <v>1210</v>
      </c>
    </row>
    <row r="80" spans="1:12">
      <c r="A80" t="s">
        <v>180</v>
      </c>
      <c r="B80" s="2">
        <v>45624</v>
      </c>
      <c r="C80" s="2" t="str">
        <f t="shared" si="2"/>
        <v>Nov-2024</v>
      </c>
      <c r="D80" t="s">
        <v>181</v>
      </c>
      <c r="E80" t="s">
        <v>52</v>
      </c>
      <c r="F80" t="s">
        <v>33</v>
      </c>
      <c r="G80">
        <v>15</v>
      </c>
      <c r="H80">
        <v>100</v>
      </c>
      <c r="I80">
        <v>0.21</v>
      </c>
      <c r="J80">
        <f t="shared" si="3"/>
        <v>1500</v>
      </c>
      <c r="K80">
        <v>315</v>
      </c>
      <c r="L80">
        <v>1815</v>
      </c>
    </row>
    <row r="81" spans="1:12">
      <c r="A81" t="s">
        <v>182</v>
      </c>
      <c r="B81" s="2">
        <v>45327</v>
      </c>
      <c r="C81" s="2" t="str">
        <f t="shared" si="2"/>
        <v>Feb-2024</v>
      </c>
      <c r="D81" t="s">
        <v>183</v>
      </c>
      <c r="E81" t="s">
        <v>52</v>
      </c>
      <c r="F81" t="s">
        <v>15</v>
      </c>
      <c r="G81">
        <v>11</v>
      </c>
      <c r="H81">
        <v>300</v>
      </c>
      <c r="I81">
        <v>0.21</v>
      </c>
      <c r="J81">
        <f t="shared" si="3"/>
        <v>3300</v>
      </c>
      <c r="K81">
        <v>693</v>
      </c>
      <c r="L81">
        <v>3993</v>
      </c>
    </row>
    <row r="82" spans="1:12">
      <c r="A82" t="s">
        <v>184</v>
      </c>
      <c r="B82" s="2">
        <v>45486</v>
      </c>
      <c r="C82" s="2" t="str">
        <f t="shared" si="2"/>
        <v>Jul-2024</v>
      </c>
      <c r="D82" t="s">
        <v>185</v>
      </c>
      <c r="E82" t="s">
        <v>14</v>
      </c>
      <c r="F82" t="s">
        <v>45</v>
      </c>
      <c r="G82">
        <v>3</v>
      </c>
      <c r="H82">
        <v>200</v>
      </c>
      <c r="I82">
        <v>0.21</v>
      </c>
      <c r="J82">
        <f t="shared" si="3"/>
        <v>600</v>
      </c>
      <c r="K82">
        <v>126</v>
      </c>
      <c r="L82">
        <v>726</v>
      </c>
    </row>
    <row r="83" spans="1:12">
      <c r="A83" t="s">
        <v>186</v>
      </c>
      <c r="B83" s="2">
        <v>45337</v>
      </c>
      <c r="C83" s="2" t="str">
        <f t="shared" si="2"/>
        <v>Feb-2024</v>
      </c>
      <c r="D83" t="s">
        <v>187</v>
      </c>
      <c r="E83" t="s">
        <v>29</v>
      </c>
      <c r="F83" t="s">
        <v>15</v>
      </c>
      <c r="G83">
        <v>14</v>
      </c>
      <c r="H83">
        <v>300</v>
      </c>
      <c r="I83">
        <v>0.19</v>
      </c>
      <c r="J83">
        <f t="shared" si="3"/>
        <v>4200</v>
      </c>
      <c r="K83">
        <v>798</v>
      </c>
      <c r="L83">
        <v>4998</v>
      </c>
    </row>
    <row r="84" spans="1:12">
      <c r="A84" t="s">
        <v>188</v>
      </c>
      <c r="B84" s="2">
        <v>45471</v>
      </c>
      <c r="C84" s="2" t="str">
        <f t="shared" si="2"/>
        <v>Jun-2024</v>
      </c>
      <c r="D84" t="s">
        <v>189</v>
      </c>
      <c r="E84" t="s">
        <v>40</v>
      </c>
      <c r="F84" t="s">
        <v>15</v>
      </c>
      <c r="G84">
        <v>2</v>
      </c>
      <c r="H84">
        <v>300</v>
      </c>
      <c r="I84">
        <v>0.22</v>
      </c>
      <c r="J84">
        <f t="shared" si="3"/>
        <v>600</v>
      </c>
      <c r="K84">
        <v>132</v>
      </c>
      <c r="L84">
        <v>732</v>
      </c>
    </row>
    <row r="85" spans="1:12">
      <c r="A85" t="s">
        <v>190</v>
      </c>
      <c r="B85" s="2">
        <v>45441</v>
      </c>
      <c r="C85" s="2" t="str">
        <f t="shared" si="2"/>
        <v>May-2024</v>
      </c>
      <c r="D85" t="s">
        <v>191</v>
      </c>
      <c r="E85" t="s">
        <v>29</v>
      </c>
      <c r="F85" t="s">
        <v>18</v>
      </c>
      <c r="G85">
        <v>3</v>
      </c>
      <c r="H85">
        <v>150</v>
      </c>
      <c r="I85">
        <v>0.19</v>
      </c>
      <c r="J85">
        <f t="shared" si="3"/>
        <v>450</v>
      </c>
      <c r="K85">
        <v>85.5</v>
      </c>
      <c r="L85">
        <v>535.5</v>
      </c>
    </row>
    <row r="86" spans="1:12">
      <c r="A86" t="s">
        <v>192</v>
      </c>
      <c r="B86" s="2">
        <v>45540</v>
      </c>
      <c r="C86" s="2" t="str">
        <f t="shared" si="2"/>
        <v>Sep-2024</v>
      </c>
      <c r="D86" t="s">
        <v>193</v>
      </c>
      <c r="E86" t="s">
        <v>14</v>
      </c>
      <c r="F86" t="s">
        <v>30</v>
      </c>
      <c r="G86">
        <v>8</v>
      </c>
      <c r="H86">
        <v>250</v>
      </c>
      <c r="I86">
        <v>0.21</v>
      </c>
      <c r="J86">
        <f t="shared" si="3"/>
        <v>2000</v>
      </c>
      <c r="K86">
        <v>420</v>
      </c>
      <c r="L86">
        <v>2420</v>
      </c>
    </row>
    <row r="87" spans="1:12">
      <c r="A87" t="s">
        <v>194</v>
      </c>
      <c r="B87" s="2">
        <v>45301</v>
      </c>
      <c r="C87" s="2" t="str">
        <f t="shared" si="2"/>
        <v>Jan-2024</v>
      </c>
      <c r="D87" t="s">
        <v>195</v>
      </c>
      <c r="E87" t="s">
        <v>24</v>
      </c>
      <c r="F87" t="s">
        <v>45</v>
      </c>
      <c r="G87">
        <v>6</v>
      </c>
      <c r="H87">
        <v>200</v>
      </c>
      <c r="I87">
        <v>0.2</v>
      </c>
      <c r="J87">
        <f t="shared" si="3"/>
        <v>1200</v>
      </c>
      <c r="K87">
        <v>240</v>
      </c>
      <c r="L87">
        <v>1440</v>
      </c>
    </row>
    <row r="88" spans="1:12">
      <c r="A88" t="s">
        <v>196</v>
      </c>
      <c r="B88" s="2">
        <v>45645</v>
      </c>
      <c r="C88" s="2" t="str">
        <f t="shared" si="2"/>
        <v>Dec-2024</v>
      </c>
      <c r="D88" t="s">
        <v>197</v>
      </c>
      <c r="E88" t="s">
        <v>40</v>
      </c>
      <c r="F88" t="s">
        <v>45</v>
      </c>
      <c r="G88">
        <v>4</v>
      </c>
      <c r="H88">
        <v>200</v>
      </c>
      <c r="I88">
        <v>0.22</v>
      </c>
      <c r="J88">
        <f t="shared" si="3"/>
        <v>800</v>
      </c>
      <c r="K88">
        <v>176</v>
      </c>
      <c r="L88">
        <v>976</v>
      </c>
    </row>
    <row r="89" spans="1:12">
      <c r="A89" t="s">
        <v>198</v>
      </c>
      <c r="B89" s="2">
        <v>45585</v>
      </c>
      <c r="C89" s="2" t="str">
        <f t="shared" si="2"/>
        <v>Oct-2024</v>
      </c>
      <c r="D89" t="s">
        <v>199</v>
      </c>
      <c r="E89" t="s">
        <v>14</v>
      </c>
      <c r="F89" t="s">
        <v>33</v>
      </c>
      <c r="G89">
        <v>4</v>
      </c>
      <c r="H89">
        <v>100</v>
      </c>
      <c r="I89">
        <v>0.21</v>
      </c>
      <c r="J89">
        <f t="shared" si="3"/>
        <v>400</v>
      </c>
      <c r="K89">
        <v>84</v>
      </c>
      <c r="L89">
        <v>484</v>
      </c>
    </row>
    <row r="90" spans="1:12">
      <c r="A90" t="s">
        <v>200</v>
      </c>
      <c r="B90" s="2">
        <v>45377</v>
      </c>
      <c r="C90" s="2" t="str">
        <f t="shared" si="2"/>
        <v>Mar-2024</v>
      </c>
      <c r="D90" t="s">
        <v>201</v>
      </c>
      <c r="E90" t="s">
        <v>21</v>
      </c>
      <c r="F90" t="s">
        <v>15</v>
      </c>
      <c r="G90">
        <v>6</v>
      </c>
      <c r="H90">
        <v>300</v>
      </c>
      <c r="I90">
        <v>0.2</v>
      </c>
      <c r="J90">
        <f t="shared" si="3"/>
        <v>1800</v>
      </c>
      <c r="K90">
        <v>360</v>
      </c>
      <c r="L90">
        <v>2160</v>
      </c>
    </row>
    <row r="91" spans="1:12">
      <c r="A91" t="s">
        <v>202</v>
      </c>
      <c r="B91" s="2">
        <v>45429</v>
      </c>
      <c r="C91" s="2" t="str">
        <f t="shared" si="2"/>
        <v>May-2024</v>
      </c>
      <c r="D91" t="s">
        <v>203</v>
      </c>
      <c r="E91" t="s">
        <v>14</v>
      </c>
      <c r="F91" t="s">
        <v>15</v>
      </c>
      <c r="G91">
        <v>19</v>
      </c>
      <c r="H91">
        <v>300</v>
      </c>
      <c r="I91">
        <v>0.21</v>
      </c>
      <c r="J91">
        <f t="shared" si="3"/>
        <v>5700</v>
      </c>
      <c r="K91">
        <v>1197</v>
      </c>
      <c r="L91">
        <v>6897</v>
      </c>
    </row>
    <row r="92" spans="1:12">
      <c r="A92" t="s">
        <v>204</v>
      </c>
      <c r="B92" s="2">
        <v>45567</v>
      </c>
      <c r="C92" s="2" t="str">
        <f t="shared" si="2"/>
        <v>Oct-2024</v>
      </c>
      <c r="D92" t="s">
        <v>205</v>
      </c>
      <c r="E92" t="s">
        <v>14</v>
      </c>
      <c r="F92" t="s">
        <v>30</v>
      </c>
      <c r="G92">
        <v>20</v>
      </c>
      <c r="H92">
        <v>250</v>
      </c>
      <c r="I92">
        <v>0.21</v>
      </c>
      <c r="J92">
        <f t="shared" si="3"/>
        <v>5000</v>
      </c>
      <c r="K92">
        <v>1050</v>
      </c>
      <c r="L92">
        <v>6050</v>
      </c>
    </row>
    <row r="93" spans="1:12">
      <c r="A93" t="s">
        <v>206</v>
      </c>
      <c r="B93" s="2">
        <v>45596</v>
      </c>
      <c r="C93" s="2" t="str">
        <f t="shared" si="2"/>
        <v>Oct-2024</v>
      </c>
      <c r="D93" t="s">
        <v>207</v>
      </c>
      <c r="E93" t="s">
        <v>40</v>
      </c>
      <c r="F93" t="s">
        <v>30</v>
      </c>
      <c r="G93">
        <v>4</v>
      </c>
      <c r="H93">
        <v>250</v>
      </c>
      <c r="I93">
        <v>0.22</v>
      </c>
      <c r="J93">
        <f t="shared" si="3"/>
        <v>1000</v>
      </c>
      <c r="K93">
        <v>220</v>
      </c>
      <c r="L93">
        <v>1220</v>
      </c>
    </row>
    <row r="94" spans="1:12">
      <c r="A94" t="s">
        <v>208</v>
      </c>
      <c r="B94" s="2">
        <v>45327</v>
      </c>
      <c r="C94" s="2" t="str">
        <f t="shared" si="2"/>
        <v>Feb-2024</v>
      </c>
      <c r="D94" t="s">
        <v>209</v>
      </c>
      <c r="E94" t="s">
        <v>24</v>
      </c>
      <c r="F94" t="s">
        <v>18</v>
      </c>
      <c r="G94">
        <v>3</v>
      </c>
      <c r="H94">
        <v>150</v>
      </c>
      <c r="I94">
        <v>0.2</v>
      </c>
      <c r="J94">
        <f t="shared" si="3"/>
        <v>450</v>
      </c>
      <c r="K94">
        <v>90</v>
      </c>
      <c r="L94">
        <v>540</v>
      </c>
    </row>
    <row r="95" spans="1:12">
      <c r="A95" t="s">
        <v>210</v>
      </c>
      <c r="B95" s="2">
        <v>45439</v>
      </c>
      <c r="C95" s="2" t="str">
        <f t="shared" si="2"/>
        <v>May-2024</v>
      </c>
      <c r="D95" t="s">
        <v>211</v>
      </c>
      <c r="E95" t="s">
        <v>24</v>
      </c>
      <c r="F95" t="s">
        <v>30</v>
      </c>
      <c r="G95">
        <v>19</v>
      </c>
      <c r="H95">
        <v>250</v>
      </c>
      <c r="I95">
        <v>0.2</v>
      </c>
      <c r="J95">
        <f t="shared" si="3"/>
        <v>4750</v>
      </c>
      <c r="K95">
        <v>950</v>
      </c>
      <c r="L95">
        <v>5700</v>
      </c>
    </row>
    <row r="96" spans="1:12">
      <c r="A96" t="s">
        <v>212</v>
      </c>
      <c r="B96" s="2">
        <v>45462</v>
      </c>
      <c r="C96" s="2" t="str">
        <f t="shared" si="2"/>
        <v>Jun-2024</v>
      </c>
      <c r="D96" t="s">
        <v>213</v>
      </c>
      <c r="E96" t="s">
        <v>57</v>
      </c>
      <c r="F96" t="s">
        <v>15</v>
      </c>
      <c r="G96">
        <v>12</v>
      </c>
      <c r="H96">
        <v>300</v>
      </c>
      <c r="I96">
        <v>0.21</v>
      </c>
      <c r="J96">
        <f t="shared" si="3"/>
        <v>3600</v>
      </c>
      <c r="K96">
        <v>756</v>
      </c>
      <c r="L96">
        <v>4356</v>
      </c>
    </row>
    <row r="97" spans="1:12">
      <c r="A97" t="s">
        <v>214</v>
      </c>
      <c r="B97" s="2">
        <v>45476</v>
      </c>
      <c r="C97" s="2" t="str">
        <f t="shared" si="2"/>
        <v>Jul-2024</v>
      </c>
      <c r="D97" t="s">
        <v>215</v>
      </c>
      <c r="E97" t="s">
        <v>52</v>
      </c>
      <c r="F97" t="s">
        <v>33</v>
      </c>
      <c r="G97">
        <v>18</v>
      </c>
      <c r="H97">
        <v>100</v>
      </c>
      <c r="I97">
        <v>0.21</v>
      </c>
      <c r="J97">
        <f t="shared" si="3"/>
        <v>1800</v>
      </c>
      <c r="K97">
        <v>378</v>
      </c>
      <c r="L97">
        <v>2178</v>
      </c>
    </row>
    <row r="98" spans="1:12">
      <c r="A98" t="s">
        <v>216</v>
      </c>
      <c r="B98" s="2">
        <v>45398</v>
      </c>
      <c r="C98" s="2" t="str">
        <f t="shared" si="2"/>
        <v>Apr-2024</v>
      </c>
      <c r="D98" t="s">
        <v>217</v>
      </c>
      <c r="E98" t="s">
        <v>24</v>
      </c>
      <c r="F98" t="s">
        <v>30</v>
      </c>
      <c r="G98">
        <v>1</v>
      </c>
      <c r="H98">
        <v>250</v>
      </c>
      <c r="I98">
        <v>0.2</v>
      </c>
      <c r="J98">
        <f t="shared" si="3"/>
        <v>250</v>
      </c>
      <c r="K98">
        <v>50</v>
      </c>
      <c r="L98">
        <v>300</v>
      </c>
    </row>
    <row r="99" spans="1:12">
      <c r="A99" t="s">
        <v>218</v>
      </c>
      <c r="B99" s="2">
        <v>45313</v>
      </c>
      <c r="C99" s="2" t="str">
        <f t="shared" si="2"/>
        <v>Jan-2024</v>
      </c>
      <c r="D99" t="s">
        <v>219</v>
      </c>
      <c r="E99" t="s">
        <v>40</v>
      </c>
      <c r="F99" t="s">
        <v>33</v>
      </c>
      <c r="G99">
        <v>18</v>
      </c>
      <c r="H99">
        <v>100</v>
      </c>
      <c r="I99">
        <v>0.22</v>
      </c>
      <c r="J99">
        <f t="shared" si="3"/>
        <v>1800</v>
      </c>
      <c r="K99">
        <v>396</v>
      </c>
      <c r="L99">
        <v>2196</v>
      </c>
    </row>
    <row r="100" spans="1:12">
      <c r="A100" t="s">
        <v>220</v>
      </c>
      <c r="B100" s="2">
        <v>45333</v>
      </c>
      <c r="C100" s="2" t="str">
        <f t="shared" si="2"/>
        <v>Feb-2024</v>
      </c>
      <c r="D100" t="s">
        <v>221</v>
      </c>
      <c r="E100" t="s">
        <v>14</v>
      </c>
      <c r="F100" t="s">
        <v>18</v>
      </c>
      <c r="G100">
        <v>16</v>
      </c>
      <c r="H100">
        <v>150</v>
      </c>
      <c r="I100">
        <v>0.21</v>
      </c>
      <c r="J100">
        <f t="shared" si="3"/>
        <v>2400</v>
      </c>
      <c r="K100">
        <v>504</v>
      </c>
      <c r="L100">
        <v>2904</v>
      </c>
    </row>
    <row r="101" spans="1:12">
      <c r="A101" t="s">
        <v>222</v>
      </c>
      <c r="B101" s="2">
        <v>45404</v>
      </c>
      <c r="C101" s="2" t="str">
        <f t="shared" si="2"/>
        <v>Apr-2024</v>
      </c>
      <c r="D101" t="s">
        <v>223</v>
      </c>
      <c r="E101" t="s">
        <v>21</v>
      </c>
      <c r="F101" t="s">
        <v>15</v>
      </c>
      <c r="G101">
        <v>1</v>
      </c>
      <c r="H101">
        <v>300</v>
      </c>
      <c r="I101">
        <v>0.2</v>
      </c>
      <c r="J101">
        <f t="shared" si="3"/>
        <v>300</v>
      </c>
      <c r="K101">
        <v>60</v>
      </c>
      <c r="L101">
        <v>360</v>
      </c>
    </row>
    <row r="102" spans="1:12">
      <c r="A102" t="s">
        <v>224</v>
      </c>
      <c r="B102" s="2">
        <v>45558</v>
      </c>
      <c r="C102" s="2" t="str">
        <f t="shared" si="2"/>
        <v>Sep-2024</v>
      </c>
      <c r="D102" t="s">
        <v>225</v>
      </c>
      <c r="E102" t="s">
        <v>14</v>
      </c>
      <c r="F102" t="s">
        <v>45</v>
      </c>
      <c r="G102">
        <v>2</v>
      </c>
      <c r="H102">
        <v>200</v>
      </c>
      <c r="I102">
        <v>0.21</v>
      </c>
      <c r="J102">
        <f t="shared" si="3"/>
        <v>400</v>
      </c>
      <c r="K102">
        <v>84</v>
      </c>
      <c r="L102">
        <v>484</v>
      </c>
    </row>
    <row r="103" spans="1:12">
      <c r="A103" t="s">
        <v>226</v>
      </c>
      <c r="B103" s="2">
        <v>45471</v>
      </c>
      <c r="C103" s="2" t="str">
        <f t="shared" si="2"/>
        <v>Jun-2024</v>
      </c>
      <c r="D103" t="s">
        <v>227</v>
      </c>
      <c r="E103" t="s">
        <v>29</v>
      </c>
      <c r="F103" t="s">
        <v>45</v>
      </c>
      <c r="G103">
        <v>18</v>
      </c>
      <c r="H103">
        <v>200</v>
      </c>
      <c r="I103">
        <v>0.19</v>
      </c>
      <c r="J103">
        <f t="shared" si="3"/>
        <v>3600</v>
      </c>
      <c r="K103">
        <v>684</v>
      </c>
      <c r="L103">
        <v>4284</v>
      </c>
    </row>
    <row r="104" spans="1:12">
      <c r="A104" t="s">
        <v>228</v>
      </c>
      <c r="B104" s="2">
        <v>45340</v>
      </c>
      <c r="C104" s="2" t="str">
        <f t="shared" si="2"/>
        <v>Feb-2024</v>
      </c>
      <c r="D104" t="s">
        <v>229</v>
      </c>
      <c r="E104" t="s">
        <v>57</v>
      </c>
      <c r="F104" t="s">
        <v>15</v>
      </c>
      <c r="G104">
        <v>14</v>
      </c>
      <c r="H104">
        <v>300</v>
      </c>
      <c r="I104">
        <v>0.21</v>
      </c>
      <c r="J104">
        <f t="shared" si="3"/>
        <v>4200</v>
      </c>
      <c r="K104">
        <v>882</v>
      </c>
      <c r="L104">
        <v>5082</v>
      </c>
    </row>
    <row r="105" spans="1:12">
      <c r="A105" t="s">
        <v>230</v>
      </c>
      <c r="B105" s="2">
        <v>45436</v>
      </c>
      <c r="C105" s="2" t="str">
        <f t="shared" si="2"/>
        <v>May-2024</v>
      </c>
      <c r="D105" t="s">
        <v>231</v>
      </c>
      <c r="E105" t="s">
        <v>14</v>
      </c>
      <c r="F105" t="s">
        <v>18</v>
      </c>
      <c r="G105">
        <v>8</v>
      </c>
      <c r="H105">
        <v>150</v>
      </c>
      <c r="I105">
        <v>0.21</v>
      </c>
      <c r="J105">
        <f t="shared" si="3"/>
        <v>1200</v>
      </c>
      <c r="K105">
        <v>252</v>
      </c>
      <c r="L105">
        <v>1452</v>
      </c>
    </row>
    <row r="106" spans="1:12">
      <c r="A106" t="s">
        <v>232</v>
      </c>
      <c r="B106" s="2">
        <v>45374</v>
      </c>
      <c r="C106" s="2" t="str">
        <f t="shared" si="2"/>
        <v>Mar-2024</v>
      </c>
      <c r="D106" t="s">
        <v>233</v>
      </c>
      <c r="E106" t="s">
        <v>21</v>
      </c>
      <c r="F106" t="s">
        <v>18</v>
      </c>
      <c r="G106">
        <v>10</v>
      </c>
      <c r="H106">
        <v>150</v>
      </c>
      <c r="I106">
        <v>0.2</v>
      </c>
      <c r="J106">
        <f t="shared" si="3"/>
        <v>1500</v>
      </c>
      <c r="K106">
        <v>300</v>
      </c>
      <c r="L106">
        <v>1800</v>
      </c>
    </row>
    <row r="107" spans="1:12">
      <c r="A107" t="s">
        <v>234</v>
      </c>
      <c r="B107" s="2">
        <v>45510</v>
      </c>
      <c r="C107" s="2" t="str">
        <f t="shared" si="2"/>
        <v>Aug-2024</v>
      </c>
      <c r="D107" t="s">
        <v>235</v>
      </c>
      <c r="E107" t="s">
        <v>21</v>
      </c>
      <c r="F107" t="s">
        <v>33</v>
      </c>
      <c r="G107">
        <v>2</v>
      </c>
      <c r="H107">
        <v>100</v>
      </c>
      <c r="I107">
        <v>0.2</v>
      </c>
      <c r="J107">
        <f t="shared" si="3"/>
        <v>200</v>
      </c>
      <c r="K107">
        <v>40</v>
      </c>
      <c r="L107">
        <v>240</v>
      </c>
    </row>
    <row r="108" spans="1:12">
      <c r="A108" t="s">
        <v>236</v>
      </c>
      <c r="B108" s="2">
        <v>45612</v>
      </c>
      <c r="C108" s="2" t="str">
        <f t="shared" si="2"/>
        <v>Nov-2024</v>
      </c>
      <c r="D108" t="s">
        <v>237</v>
      </c>
      <c r="E108" t="s">
        <v>40</v>
      </c>
      <c r="F108" t="s">
        <v>15</v>
      </c>
      <c r="G108">
        <v>20</v>
      </c>
      <c r="H108">
        <v>300</v>
      </c>
      <c r="I108">
        <v>0.22</v>
      </c>
      <c r="J108">
        <f t="shared" si="3"/>
        <v>6000</v>
      </c>
      <c r="K108">
        <v>1320</v>
      </c>
      <c r="L108">
        <v>7320</v>
      </c>
    </row>
    <row r="109" spans="1:12">
      <c r="A109" t="s">
        <v>238</v>
      </c>
      <c r="B109" s="2">
        <v>45371</v>
      </c>
      <c r="C109" s="2" t="str">
        <f t="shared" si="2"/>
        <v>Mar-2024</v>
      </c>
      <c r="D109" t="s">
        <v>239</v>
      </c>
      <c r="E109" t="s">
        <v>24</v>
      </c>
      <c r="F109" t="s">
        <v>33</v>
      </c>
      <c r="G109">
        <v>17</v>
      </c>
      <c r="H109">
        <v>100</v>
      </c>
      <c r="I109">
        <v>0.2</v>
      </c>
      <c r="J109">
        <f t="shared" si="3"/>
        <v>1700</v>
      </c>
      <c r="K109">
        <v>340</v>
      </c>
      <c r="L109">
        <v>2040</v>
      </c>
    </row>
    <row r="110" spans="1:12">
      <c r="A110" t="s">
        <v>240</v>
      </c>
      <c r="B110" s="2">
        <v>45500</v>
      </c>
      <c r="C110" s="2" t="str">
        <f t="shared" si="2"/>
        <v>Jul-2024</v>
      </c>
      <c r="D110" t="s">
        <v>241</v>
      </c>
      <c r="E110" t="s">
        <v>24</v>
      </c>
      <c r="F110" t="s">
        <v>33</v>
      </c>
      <c r="G110">
        <v>6</v>
      </c>
      <c r="H110">
        <v>100</v>
      </c>
      <c r="I110">
        <v>0.2</v>
      </c>
      <c r="J110">
        <f t="shared" si="3"/>
        <v>600</v>
      </c>
      <c r="K110">
        <v>120</v>
      </c>
      <c r="L110">
        <v>720</v>
      </c>
    </row>
    <row r="111" spans="1:12">
      <c r="A111" t="s">
        <v>242</v>
      </c>
      <c r="B111" s="2">
        <v>45441</v>
      </c>
      <c r="C111" s="2" t="str">
        <f t="shared" si="2"/>
        <v>May-2024</v>
      </c>
      <c r="D111" t="s">
        <v>243</v>
      </c>
      <c r="E111" t="s">
        <v>24</v>
      </c>
      <c r="F111" t="s">
        <v>15</v>
      </c>
      <c r="G111">
        <v>6</v>
      </c>
      <c r="H111">
        <v>300</v>
      </c>
      <c r="I111">
        <v>0.2</v>
      </c>
      <c r="J111">
        <f t="shared" si="3"/>
        <v>1800</v>
      </c>
      <c r="K111">
        <v>360</v>
      </c>
      <c r="L111">
        <v>2160</v>
      </c>
    </row>
    <row r="112" spans="1:12">
      <c r="A112" t="s">
        <v>244</v>
      </c>
      <c r="B112" s="2">
        <v>45482</v>
      </c>
      <c r="C112" s="2" t="str">
        <f t="shared" si="2"/>
        <v>Jul-2024</v>
      </c>
      <c r="D112" t="s">
        <v>245</v>
      </c>
      <c r="E112" t="s">
        <v>57</v>
      </c>
      <c r="F112" t="s">
        <v>30</v>
      </c>
      <c r="G112">
        <v>4</v>
      </c>
      <c r="H112">
        <v>250</v>
      </c>
      <c r="I112">
        <v>0.21</v>
      </c>
      <c r="J112">
        <f t="shared" si="3"/>
        <v>1000</v>
      </c>
      <c r="K112">
        <v>210</v>
      </c>
      <c r="L112">
        <v>1210</v>
      </c>
    </row>
    <row r="113" spans="1:12">
      <c r="A113" t="s">
        <v>246</v>
      </c>
      <c r="B113" s="2">
        <v>45615</v>
      </c>
      <c r="C113" s="2" t="str">
        <f t="shared" si="2"/>
        <v>Nov-2024</v>
      </c>
      <c r="D113" t="s">
        <v>247</v>
      </c>
      <c r="E113" t="s">
        <v>40</v>
      </c>
      <c r="F113" t="s">
        <v>45</v>
      </c>
      <c r="G113">
        <v>11</v>
      </c>
      <c r="H113">
        <v>200</v>
      </c>
      <c r="I113">
        <v>0.22</v>
      </c>
      <c r="J113">
        <f t="shared" si="3"/>
        <v>2200</v>
      </c>
      <c r="K113">
        <v>484</v>
      </c>
      <c r="L113">
        <v>2684</v>
      </c>
    </row>
    <row r="114" spans="1:12">
      <c r="A114" t="s">
        <v>248</v>
      </c>
      <c r="B114" s="2">
        <v>45555</v>
      </c>
      <c r="C114" s="2" t="str">
        <f t="shared" si="2"/>
        <v>Sep-2024</v>
      </c>
      <c r="D114" t="s">
        <v>249</v>
      </c>
      <c r="E114" t="s">
        <v>21</v>
      </c>
      <c r="F114" t="s">
        <v>30</v>
      </c>
      <c r="G114">
        <v>9</v>
      </c>
      <c r="H114">
        <v>250</v>
      </c>
      <c r="I114">
        <v>0.2</v>
      </c>
      <c r="J114">
        <f t="shared" si="3"/>
        <v>2250</v>
      </c>
      <c r="K114">
        <v>450</v>
      </c>
      <c r="L114">
        <v>2700</v>
      </c>
    </row>
    <row r="115" spans="1:12">
      <c r="A115" t="s">
        <v>250</v>
      </c>
      <c r="B115" s="2">
        <v>45400</v>
      </c>
      <c r="C115" s="2" t="str">
        <f t="shared" si="2"/>
        <v>Apr-2024</v>
      </c>
      <c r="D115" t="s">
        <v>251</v>
      </c>
      <c r="E115" t="s">
        <v>57</v>
      </c>
      <c r="F115" t="s">
        <v>30</v>
      </c>
      <c r="G115">
        <v>6</v>
      </c>
      <c r="H115">
        <v>250</v>
      </c>
      <c r="I115">
        <v>0.21</v>
      </c>
      <c r="J115">
        <f t="shared" si="3"/>
        <v>1500</v>
      </c>
      <c r="K115">
        <v>315</v>
      </c>
      <c r="L115">
        <v>1815</v>
      </c>
    </row>
    <row r="116" spans="1:12">
      <c r="A116" t="s">
        <v>252</v>
      </c>
      <c r="B116" s="2">
        <v>45307</v>
      </c>
      <c r="C116" s="2" t="str">
        <f t="shared" si="2"/>
        <v>Jan-2024</v>
      </c>
      <c r="D116" t="s">
        <v>253</v>
      </c>
      <c r="E116" t="s">
        <v>21</v>
      </c>
      <c r="F116" t="s">
        <v>45</v>
      </c>
      <c r="G116">
        <v>12</v>
      </c>
      <c r="H116">
        <v>200</v>
      </c>
      <c r="I116">
        <v>0.2</v>
      </c>
      <c r="J116">
        <f t="shared" si="3"/>
        <v>2400</v>
      </c>
      <c r="K116">
        <v>480</v>
      </c>
      <c r="L116">
        <v>2880</v>
      </c>
    </row>
    <row r="117" spans="1:12">
      <c r="A117" t="s">
        <v>254</v>
      </c>
      <c r="B117" s="2">
        <v>45383</v>
      </c>
      <c r="C117" s="2" t="str">
        <f t="shared" si="2"/>
        <v>Apr-2024</v>
      </c>
      <c r="D117" t="s">
        <v>255</v>
      </c>
      <c r="E117" t="s">
        <v>21</v>
      </c>
      <c r="F117" t="s">
        <v>15</v>
      </c>
      <c r="G117">
        <v>9</v>
      </c>
      <c r="H117">
        <v>300</v>
      </c>
      <c r="I117">
        <v>0.2</v>
      </c>
      <c r="J117">
        <f t="shared" si="3"/>
        <v>2700</v>
      </c>
      <c r="K117">
        <v>540</v>
      </c>
      <c r="L117">
        <v>3240</v>
      </c>
    </row>
    <row r="118" spans="1:12">
      <c r="A118" t="s">
        <v>256</v>
      </c>
      <c r="B118" s="2">
        <v>45556</v>
      </c>
      <c r="C118" s="2" t="str">
        <f t="shared" si="2"/>
        <v>Sep-2024</v>
      </c>
      <c r="D118" t="s">
        <v>257</v>
      </c>
      <c r="E118" t="s">
        <v>14</v>
      </c>
      <c r="F118" t="s">
        <v>30</v>
      </c>
      <c r="G118">
        <v>15</v>
      </c>
      <c r="H118">
        <v>250</v>
      </c>
      <c r="I118">
        <v>0.21</v>
      </c>
      <c r="J118">
        <f t="shared" si="3"/>
        <v>3750</v>
      </c>
      <c r="K118">
        <v>787.5</v>
      </c>
      <c r="L118">
        <v>4537.5</v>
      </c>
    </row>
    <row r="119" spans="1:12">
      <c r="A119" t="s">
        <v>258</v>
      </c>
      <c r="B119" s="2">
        <v>45643</v>
      </c>
      <c r="C119" s="2" t="str">
        <f t="shared" si="2"/>
        <v>Dec-2024</v>
      </c>
      <c r="D119" t="s">
        <v>259</v>
      </c>
      <c r="E119" t="s">
        <v>52</v>
      </c>
      <c r="F119" t="s">
        <v>30</v>
      </c>
      <c r="G119">
        <v>4</v>
      </c>
      <c r="H119">
        <v>250</v>
      </c>
      <c r="I119">
        <v>0.21</v>
      </c>
      <c r="J119">
        <f t="shared" si="3"/>
        <v>1000</v>
      </c>
      <c r="K119">
        <v>210</v>
      </c>
      <c r="L119">
        <v>1210</v>
      </c>
    </row>
    <row r="120" spans="1:12">
      <c r="A120" t="s">
        <v>260</v>
      </c>
      <c r="B120" s="2">
        <v>45370</v>
      </c>
      <c r="C120" s="2" t="str">
        <f t="shared" si="2"/>
        <v>Mar-2024</v>
      </c>
      <c r="D120" t="s">
        <v>261</v>
      </c>
      <c r="E120" t="s">
        <v>24</v>
      </c>
      <c r="F120" t="s">
        <v>45</v>
      </c>
      <c r="G120">
        <v>11</v>
      </c>
      <c r="H120">
        <v>200</v>
      </c>
      <c r="I120">
        <v>0.2</v>
      </c>
      <c r="J120">
        <f t="shared" si="3"/>
        <v>2200</v>
      </c>
      <c r="K120">
        <v>440</v>
      </c>
      <c r="L120">
        <v>2640</v>
      </c>
    </row>
    <row r="121" spans="1:12">
      <c r="A121" t="s">
        <v>262</v>
      </c>
      <c r="B121" s="2">
        <v>45471</v>
      </c>
      <c r="C121" s="2" t="str">
        <f t="shared" si="2"/>
        <v>Jun-2024</v>
      </c>
      <c r="D121" t="s">
        <v>263</v>
      </c>
      <c r="E121" t="s">
        <v>14</v>
      </c>
      <c r="F121" t="s">
        <v>15</v>
      </c>
      <c r="G121">
        <v>9</v>
      </c>
      <c r="H121">
        <v>300</v>
      </c>
      <c r="I121">
        <v>0.21</v>
      </c>
      <c r="J121">
        <f t="shared" si="3"/>
        <v>2700</v>
      </c>
      <c r="K121">
        <v>567</v>
      </c>
      <c r="L121">
        <v>3267</v>
      </c>
    </row>
    <row r="122" spans="1:12">
      <c r="A122" t="s">
        <v>264</v>
      </c>
      <c r="B122" s="2">
        <v>45603</v>
      </c>
      <c r="C122" s="2" t="str">
        <f t="shared" si="2"/>
        <v>Nov-2024</v>
      </c>
      <c r="D122" t="s">
        <v>265</v>
      </c>
      <c r="E122" t="s">
        <v>52</v>
      </c>
      <c r="F122" t="s">
        <v>33</v>
      </c>
      <c r="G122">
        <v>15</v>
      </c>
      <c r="H122">
        <v>100</v>
      </c>
      <c r="I122">
        <v>0.21</v>
      </c>
      <c r="J122">
        <f t="shared" si="3"/>
        <v>1500</v>
      </c>
      <c r="K122">
        <v>315</v>
      </c>
      <c r="L122">
        <v>1815</v>
      </c>
    </row>
    <row r="123" spans="1:12">
      <c r="A123" t="s">
        <v>266</v>
      </c>
      <c r="B123" s="2">
        <v>45372</v>
      </c>
      <c r="C123" s="2" t="str">
        <f t="shared" si="2"/>
        <v>Mar-2024</v>
      </c>
      <c r="D123" t="s">
        <v>267</v>
      </c>
      <c r="E123" t="s">
        <v>57</v>
      </c>
      <c r="F123" t="s">
        <v>45</v>
      </c>
      <c r="G123">
        <v>6</v>
      </c>
      <c r="H123">
        <v>200</v>
      </c>
      <c r="I123">
        <v>0.21</v>
      </c>
      <c r="J123">
        <f t="shared" si="3"/>
        <v>1200</v>
      </c>
      <c r="K123">
        <v>252</v>
      </c>
      <c r="L123">
        <v>1452</v>
      </c>
    </row>
    <row r="124" spans="1:12">
      <c r="A124" t="s">
        <v>268</v>
      </c>
      <c r="B124" s="2">
        <v>45501</v>
      </c>
      <c r="C124" s="2" t="str">
        <f t="shared" si="2"/>
        <v>Jul-2024</v>
      </c>
      <c r="D124" t="s">
        <v>269</v>
      </c>
      <c r="E124" t="s">
        <v>52</v>
      </c>
      <c r="F124" t="s">
        <v>15</v>
      </c>
      <c r="G124">
        <v>6</v>
      </c>
      <c r="H124">
        <v>300</v>
      </c>
      <c r="I124">
        <v>0.21</v>
      </c>
      <c r="J124">
        <f t="shared" si="3"/>
        <v>1800</v>
      </c>
      <c r="K124">
        <v>378</v>
      </c>
      <c r="L124">
        <v>2178</v>
      </c>
    </row>
    <row r="125" spans="1:12">
      <c r="A125" t="s">
        <v>270</v>
      </c>
      <c r="B125" s="2">
        <v>45535</v>
      </c>
      <c r="C125" s="2" t="str">
        <f t="shared" si="2"/>
        <v>Aug-2024</v>
      </c>
      <c r="D125" t="s">
        <v>271</v>
      </c>
      <c r="E125" t="s">
        <v>29</v>
      </c>
      <c r="F125" t="s">
        <v>15</v>
      </c>
      <c r="G125">
        <v>15</v>
      </c>
      <c r="H125">
        <v>300</v>
      </c>
      <c r="I125">
        <v>0.19</v>
      </c>
      <c r="J125">
        <f t="shared" si="3"/>
        <v>4500</v>
      </c>
      <c r="K125">
        <v>855</v>
      </c>
      <c r="L125">
        <v>5355</v>
      </c>
    </row>
    <row r="126" spans="1:12">
      <c r="A126" t="s">
        <v>272</v>
      </c>
      <c r="B126" s="2">
        <v>45437</v>
      </c>
      <c r="C126" s="2" t="str">
        <f t="shared" si="2"/>
        <v>May-2024</v>
      </c>
      <c r="D126" t="s">
        <v>273</v>
      </c>
      <c r="E126" t="s">
        <v>14</v>
      </c>
      <c r="F126" t="s">
        <v>33</v>
      </c>
      <c r="G126">
        <v>17</v>
      </c>
      <c r="H126">
        <v>100</v>
      </c>
      <c r="I126">
        <v>0.21</v>
      </c>
      <c r="J126">
        <f t="shared" si="3"/>
        <v>1700</v>
      </c>
      <c r="K126">
        <v>357</v>
      </c>
      <c r="L126">
        <v>2057</v>
      </c>
    </row>
    <row r="127" spans="1:12">
      <c r="A127" t="s">
        <v>274</v>
      </c>
      <c r="B127" s="2">
        <v>45459</v>
      </c>
      <c r="C127" s="2" t="str">
        <f t="shared" si="2"/>
        <v>Jun-2024</v>
      </c>
      <c r="D127" t="s">
        <v>275</v>
      </c>
      <c r="E127" t="s">
        <v>24</v>
      </c>
      <c r="F127" t="s">
        <v>15</v>
      </c>
      <c r="G127">
        <v>11</v>
      </c>
      <c r="H127">
        <v>300</v>
      </c>
      <c r="I127">
        <v>0.2</v>
      </c>
      <c r="J127">
        <f t="shared" si="3"/>
        <v>3300</v>
      </c>
      <c r="K127">
        <v>660</v>
      </c>
      <c r="L127">
        <v>3960</v>
      </c>
    </row>
    <row r="128" spans="1:12">
      <c r="A128" t="s">
        <v>276</v>
      </c>
      <c r="B128" s="2">
        <v>45551</v>
      </c>
      <c r="C128" s="2" t="str">
        <f t="shared" si="2"/>
        <v>Sep-2024</v>
      </c>
      <c r="D128" t="s">
        <v>277</v>
      </c>
      <c r="E128" t="s">
        <v>24</v>
      </c>
      <c r="F128" t="s">
        <v>30</v>
      </c>
      <c r="G128">
        <v>17</v>
      </c>
      <c r="H128">
        <v>250</v>
      </c>
      <c r="I128">
        <v>0.2</v>
      </c>
      <c r="J128">
        <f t="shared" si="3"/>
        <v>4250</v>
      </c>
      <c r="K128">
        <v>850</v>
      </c>
      <c r="L128">
        <v>5100</v>
      </c>
    </row>
    <row r="129" spans="1:12">
      <c r="A129" t="s">
        <v>278</v>
      </c>
      <c r="B129" s="2">
        <v>45434</v>
      </c>
      <c r="C129" s="2" t="str">
        <f t="shared" si="2"/>
        <v>May-2024</v>
      </c>
      <c r="D129" t="s">
        <v>279</v>
      </c>
      <c r="E129" t="s">
        <v>24</v>
      </c>
      <c r="F129" t="s">
        <v>45</v>
      </c>
      <c r="G129">
        <v>8</v>
      </c>
      <c r="H129">
        <v>200</v>
      </c>
      <c r="I129">
        <v>0.2</v>
      </c>
      <c r="J129">
        <f t="shared" si="3"/>
        <v>1600</v>
      </c>
      <c r="K129">
        <v>320</v>
      </c>
      <c r="L129">
        <v>1920</v>
      </c>
    </row>
    <row r="130" spans="1:12">
      <c r="A130" t="s">
        <v>280</v>
      </c>
      <c r="B130" s="2">
        <v>45426</v>
      </c>
      <c r="C130" s="2" t="str">
        <f t="shared" si="2"/>
        <v>May-2024</v>
      </c>
      <c r="D130" t="s">
        <v>281</v>
      </c>
      <c r="E130" t="s">
        <v>57</v>
      </c>
      <c r="F130" t="s">
        <v>18</v>
      </c>
      <c r="G130">
        <v>9</v>
      </c>
      <c r="H130">
        <v>150</v>
      </c>
      <c r="I130">
        <v>0.21</v>
      </c>
      <c r="J130">
        <f t="shared" si="3"/>
        <v>1350</v>
      </c>
      <c r="K130">
        <v>283.5</v>
      </c>
      <c r="L130">
        <v>1633.5</v>
      </c>
    </row>
    <row r="131" spans="1:12">
      <c r="A131" t="s">
        <v>282</v>
      </c>
      <c r="B131" s="2">
        <v>45345</v>
      </c>
      <c r="C131" s="2" t="str">
        <f t="shared" ref="C131:C194" si="4">TEXT(B131, "mmm-yyyy")</f>
        <v>Feb-2024</v>
      </c>
      <c r="D131" t="s">
        <v>283</v>
      </c>
      <c r="E131" t="s">
        <v>14</v>
      </c>
      <c r="F131" t="s">
        <v>30</v>
      </c>
      <c r="G131">
        <v>8</v>
      </c>
      <c r="H131">
        <v>250</v>
      </c>
      <c r="I131">
        <v>0.21</v>
      </c>
      <c r="J131">
        <f t="shared" ref="J131:J194" si="5">H131*G131</f>
        <v>2000</v>
      </c>
      <c r="K131">
        <v>420</v>
      </c>
      <c r="L131">
        <v>2420</v>
      </c>
    </row>
    <row r="132" spans="1:12">
      <c r="A132" t="s">
        <v>284</v>
      </c>
      <c r="B132" s="2">
        <v>45300</v>
      </c>
      <c r="C132" s="2" t="str">
        <f t="shared" si="4"/>
        <v>Jan-2024</v>
      </c>
      <c r="D132" t="s">
        <v>285</v>
      </c>
      <c r="E132" t="s">
        <v>40</v>
      </c>
      <c r="F132" t="s">
        <v>30</v>
      </c>
      <c r="G132">
        <v>16</v>
      </c>
      <c r="H132">
        <v>250</v>
      </c>
      <c r="I132">
        <v>0.22</v>
      </c>
      <c r="J132">
        <f t="shared" si="5"/>
        <v>4000</v>
      </c>
      <c r="K132">
        <v>880</v>
      </c>
      <c r="L132">
        <v>4880</v>
      </c>
    </row>
    <row r="133" spans="1:12">
      <c r="A133" t="s">
        <v>286</v>
      </c>
      <c r="B133" s="2">
        <v>45507</v>
      </c>
      <c r="C133" s="2" t="str">
        <f t="shared" si="4"/>
        <v>Aug-2024</v>
      </c>
      <c r="D133" t="s">
        <v>287</v>
      </c>
      <c r="E133" t="s">
        <v>57</v>
      </c>
      <c r="F133" t="s">
        <v>18</v>
      </c>
      <c r="G133">
        <v>1</v>
      </c>
      <c r="H133">
        <v>150</v>
      </c>
      <c r="I133">
        <v>0.21</v>
      </c>
      <c r="J133">
        <f t="shared" si="5"/>
        <v>150</v>
      </c>
      <c r="K133">
        <v>31.5</v>
      </c>
      <c r="L133">
        <v>181.5</v>
      </c>
    </row>
    <row r="134" spans="1:12">
      <c r="A134" t="s">
        <v>288</v>
      </c>
      <c r="B134" s="2">
        <v>45371</v>
      </c>
      <c r="C134" s="2" t="str">
        <f t="shared" si="4"/>
        <v>Mar-2024</v>
      </c>
      <c r="D134" t="s">
        <v>289</v>
      </c>
      <c r="E134" t="s">
        <v>52</v>
      </c>
      <c r="F134" t="s">
        <v>18</v>
      </c>
      <c r="G134">
        <v>9</v>
      </c>
      <c r="H134">
        <v>150</v>
      </c>
      <c r="I134">
        <v>0.21</v>
      </c>
      <c r="J134">
        <f t="shared" si="5"/>
        <v>1350</v>
      </c>
      <c r="K134">
        <v>283.5</v>
      </c>
      <c r="L134">
        <v>1633.5</v>
      </c>
    </row>
    <row r="135" spans="1:12">
      <c r="A135" t="s">
        <v>290</v>
      </c>
      <c r="B135" s="2">
        <v>45556</v>
      </c>
      <c r="C135" s="2" t="str">
        <f t="shared" si="4"/>
        <v>Sep-2024</v>
      </c>
      <c r="D135" t="s">
        <v>291</v>
      </c>
      <c r="E135" t="s">
        <v>57</v>
      </c>
      <c r="F135" t="s">
        <v>30</v>
      </c>
      <c r="G135">
        <v>16</v>
      </c>
      <c r="H135">
        <v>250</v>
      </c>
      <c r="I135">
        <v>0.21</v>
      </c>
      <c r="J135">
        <f t="shared" si="5"/>
        <v>4000</v>
      </c>
      <c r="K135">
        <v>840</v>
      </c>
      <c r="L135">
        <v>4840</v>
      </c>
    </row>
    <row r="136" spans="1:12">
      <c r="A136" t="s">
        <v>292</v>
      </c>
      <c r="B136" s="2">
        <v>45493</v>
      </c>
      <c r="C136" s="2" t="str">
        <f t="shared" si="4"/>
        <v>Jul-2024</v>
      </c>
      <c r="D136" t="s">
        <v>293</v>
      </c>
      <c r="E136" t="s">
        <v>21</v>
      </c>
      <c r="F136" t="s">
        <v>15</v>
      </c>
      <c r="G136">
        <v>11</v>
      </c>
      <c r="H136">
        <v>300</v>
      </c>
      <c r="I136">
        <v>0.2</v>
      </c>
      <c r="J136">
        <f t="shared" si="5"/>
        <v>3300</v>
      </c>
      <c r="K136">
        <v>660</v>
      </c>
      <c r="L136">
        <v>3960</v>
      </c>
    </row>
    <row r="137" spans="1:12">
      <c r="A137" t="s">
        <v>294</v>
      </c>
      <c r="B137" s="2">
        <v>45553</v>
      </c>
      <c r="C137" s="2" t="str">
        <f t="shared" si="4"/>
        <v>Sep-2024</v>
      </c>
      <c r="D137" t="s">
        <v>295</v>
      </c>
      <c r="E137" t="s">
        <v>29</v>
      </c>
      <c r="F137" t="s">
        <v>33</v>
      </c>
      <c r="G137">
        <v>17</v>
      </c>
      <c r="H137">
        <v>100</v>
      </c>
      <c r="I137">
        <v>0.19</v>
      </c>
      <c r="J137">
        <f t="shared" si="5"/>
        <v>1700</v>
      </c>
      <c r="K137">
        <v>323</v>
      </c>
      <c r="L137">
        <v>2023</v>
      </c>
    </row>
    <row r="138" spans="1:12">
      <c r="A138" t="s">
        <v>296</v>
      </c>
      <c r="B138" s="2">
        <v>45617</v>
      </c>
      <c r="C138" s="2" t="str">
        <f t="shared" si="4"/>
        <v>Nov-2024</v>
      </c>
      <c r="D138" t="s">
        <v>297</v>
      </c>
      <c r="E138" t="s">
        <v>24</v>
      </c>
      <c r="F138" t="s">
        <v>15</v>
      </c>
      <c r="G138">
        <v>5</v>
      </c>
      <c r="H138">
        <v>300</v>
      </c>
      <c r="I138">
        <v>0.2</v>
      </c>
      <c r="J138">
        <f t="shared" si="5"/>
        <v>1500</v>
      </c>
      <c r="K138">
        <v>300</v>
      </c>
      <c r="L138">
        <v>1800</v>
      </c>
    </row>
    <row r="139" spans="1:12">
      <c r="A139" t="s">
        <v>298</v>
      </c>
      <c r="B139" s="2">
        <v>45441</v>
      </c>
      <c r="C139" s="2" t="str">
        <f t="shared" si="4"/>
        <v>May-2024</v>
      </c>
      <c r="D139" t="s">
        <v>299</v>
      </c>
      <c r="E139" t="s">
        <v>52</v>
      </c>
      <c r="F139" t="s">
        <v>30</v>
      </c>
      <c r="G139">
        <v>15</v>
      </c>
      <c r="H139">
        <v>250</v>
      </c>
      <c r="I139">
        <v>0.21</v>
      </c>
      <c r="J139">
        <f t="shared" si="5"/>
        <v>3750</v>
      </c>
      <c r="K139">
        <v>787.5</v>
      </c>
      <c r="L139">
        <v>4537.5</v>
      </c>
    </row>
    <row r="140" spans="1:12">
      <c r="A140" t="s">
        <v>300</v>
      </c>
      <c r="B140" s="2">
        <v>45537</v>
      </c>
      <c r="C140" s="2" t="str">
        <f t="shared" si="4"/>
        <v>Sep-2024</v>
      </c>
      <c r="D140" t="s">
        <v>301</v>
      </c>
      <c r="E140" t="s">
        <v>52</v>
      </c>
      <c r="F140" t="s">
        <v>15</v>
      </c>
      <c r="G140">
        <v>11</v>
      </c>
      <c r="H140">
        <v>300</v>
      </c>
      <c r="I140">
        <v>0.21</v>
      </c>
      <c r="J140">
        <f t="shared" si="5"/>
        <v>3300</v>
      </c>
      <c r="K140">
        <v>693</v>
      </c>
      <c r="L140">
        <v>3993</v>
      </c>
    </row>
    <row r="141" spans="1:12">
      <c r="A141" t="s">
        <v>302</v>
      </c>
      <c r="B141" s="2">
        <v>45467</v>
      </c>
      <c r="C141" s="2" t="str">
        <f t="shared" si="4"/>
        <v>Jun-2024</v>
      </c>
      <c r="D141" t="s">
        <v>303</v>
      </c>
      <c r="E141" t="s">
        <v>57</v>
      </c>
      <c r="F141" t="s">
        <v>30</v>
      </c>
      <c r="G141">
        <v>3</v>
      </c>
      <c r="H141">
        <v>250</v>
      </c>
      <c r="I141">
        <v>0.21</v>
      </c>
      <c r="J141">
        <f t="shared" si="5"/>
        <v>750</v>
      </c>
      <c r="K141">
        <v>157.5</v>
      </c>
      <c r="L141">
        <v>907.5</v>
      </c>
    </row>
    <row r="142" spans="1:12">
      <c r="A142" t="s">
        <v>304</v>
      </c>
      <c r="B142" s="2">
        <v>45308</v>
      </c>
      <c r="C142" s="2" t="str">
        <f t="shared" si="4"/>
        <v>Jan-2024</v>
      </c>
      <c r="D142" t="s">
        <v>305</v>
      </c>
      <c r="E142" t="s">
        <v>14</v>
      </c>
      <c r="F142" t="s">
        <v>18</v>
      </c>
      <c r="G142">
        <v>5</v>
      </c>
      <c r="H142">
        <v>150</v>
      </c>
      <c r="I142">
        <v>0.21</v>
      </c>
      <c r="J142">
        <f t="shared" si="5"/>
        <v>750</v>
      </c>
      <c r="K142">
        <v>157.5</v>
      </c>
      <c r="L142">
        <v>907.5</v>
      </c>
    </row>
    <row r="143" spans="1:12">
      <c r="A143" t="s">
        <v>306</v>
      </c>
      <c r="B143" s="2">
        <v>45529</v>
      </c>
      <c r="C143" s="2" t="str">
        <f t="shared" si="4"/>
        <v>Aug-2024</v>
      </c>
      <c r="D143" t="s">
        <v>307</v>
      </c>
      <c r="E143" t="s">
        <v>24</v>
      </c>
      <c r="F143" t="s">
        <v>18</v>
      </c>
      <c r="G143">
        <v>8</v>
      </c>
      <c r="H143">
        <v>150</v>
      </c>
      <c r="I143">
        <v>0.2</v>
      </c>
      <c r="J143">
        <f t="shared" si="5"/>
        <v>1200</v>
      </c>
      <c r="K143">
        <v>240</v>
      </c>
      <c r="L143">
        <v>1440</v>
      </c>
    </row>
    <row r="144" spans="1:12">
      <c r="A144" t="s">
        <v>308</v>
      </c>
      <c r="B144" s="2">
        <v>45461</v>
      </c>
      <c r="C144" s="2" t="str">
        <f t="shared" si="4"/>
        <v>Jun-2024</v>
      </c>
      <c r="D144" t="s">
        <v>309</v>
      </c>
      <c r="E144" t="s">
        <v>14</v>
      </c>
      <c r="F144" t="s">
        <v>45</v>
      </c>
      <c r="G144">
        <v>12</v>
      </c>
      <c r="H144">
        <v>200</v>
      </c>
      <c r="I144">
        <v>0.21</v>
      </c>
      <c r="J144">
        <f t="shared" si="5"/>
        <v>2400</v>
      </c>
      <c r="K144">
        <v>504</v>
      </c>
      <c r="L144">
        <v>2904</v>
      </c>
    </row>
    <row r="145" spans="1:12">
      <c r="A145" t="s">
        <v>310</v>
      </c>
      <c r="B145" s="2">
        <v>45602</v>
      </c>
      <c r="C145" s="2" t="str">
        <f t="shared" si="4"/>
        <v>Nov-2024</v>
      </c>
      <c r="D145" t="s">
        <v>311</v>
      </c>
      <c r="E145" t="s">
        <v>21</v>
      </c>
      <c r="F145" t="s">
        <v>45</v>
      </c>
      <c r="G145">
        <v>3</v>
      </c>
      <c r="H145">
        <v>200</v>
      </c>
      <c r="I145">
        <v>0.2</v>
      </c>
      <c r="J145">
        <f t="shared" si="5"/>
        <v>600</v>
      </c>
      <c r="K145">
        <v>120</v>
      </c>
      <c r="L145">
        <v>720</v>
      </c>
    </row>
    <row r="146" spans="1:12">
      <c r="A146" t="s">
        <v>312</v>
      </c>
      <c r="B146" s="2">
        <v>45581</v>
      </c>
      <c r="C146" s="2" t="str">
        <f t="shared" si="4"/>
        <v>Oct-2024</v>
      </c>
      <c r="D146" t="s">
        <v>313</v>
      </c>
      <c r="E146" t="s">
        <v>40</v>
      </c>
      <c r="F146" t="s">
        <v>15</v>
      </c>
      <c r="G146">
        <v>13</v>
      </c>
      <c r="H146">
        <v>300</v>
      </c>
      <c r="I146">
        <v>0.22</v>
      </c>
      <c r="J146">
        <f t="shared" si="5"/>
        <v>3900</v>
      </c>
      <c r="K146">
        <v>858</v>
      </c>
      <c r="L146">
        <v>4758</v>
      </c>
    </row>
    <row r="147" spans="1:12">
      <c r="A147" t="s">
        <v>314</v>
      </c>
      <c r="B147" s="2">
        <v>45298</v>
      </c>
      <c r="C147" s="2" t="str">
        <f t="shared" si="4"/>
        <v>Jan-2024</v>
      </c>
      <c r="D147" t="s">
        <v>315</v>
      </c>
      <c r="E147" t="s">
        <v>52</v>
      </c>
      <c r="F147" t="s">
        <v>18</v>
      </c>
      <c r="G147">
        <v>7</v>
      </c>
      <c r="H147">
        <v>150</v>
      </c>
      <c r="I147">
        <v>0.21</v>
      </c>
      <c r="J147">
        <f t="shared" si="5"/>
        <v>1050</v>
      </c>
      <c r="K147">
        <v>220.5</v>
      </c>
      <c r="L147">
        <v>1270.5</v>
      </c>
    </row>
    <row r="148" spans="1:12">
      <c r="A148" t="s">
        <v>316</v>
      </c>
      <c r="B148" s="2">
        <v>45330</v>
      </c>
      <c r="C148" s="2" t="str">
        <f t="shared" si="4"/>
        <v>Feb-2024</v>
      </c>
      <c r="D148" t="s">
        <v>317</v>
      </c>
      <c r="E148" t="s">
        <v>40</v>
      </c>
      <c r="F148" t="s">
        <v>45</v>
      </c>
      <c r="G148">
        <v>5</v>
      </c>
      <c r="H148">
        <v>200</v>
      </c>
      <c r="I148">
        <v>0.22</v>
      </c>
      <c r="J148">
        <f t="shared" si="5"/>
        <v>1000</v>
      </c>
      <c r="K148">
        <v>220</v>
      </c>
      <c r="L148">
        <v>1220</v>
      </c>
    </row>
    <row r="149" spans="1:12">
      <c r="A149" t="s">
        <v>318</v>
      </c>
      <c r="B149" s="2">
        <v>45453</v>
      </c>
      <c r="C149" s="2" t="str">
        <f t="shared" si="4"/>
        <v>Jun-2024</v>
      </c>
      <c r="D149" t="s">
        <v>319</v>
      </c>
      <c r="E149" t="s">
        <v>24</v>
      </c>
      <c r="F149" t="s">
        <v>15</v>
      </c>
      <c r="G149">
        <v>19</v>
      </c>
      <c r="H149">
        <v>300</v>
      </c>
      <c r="I149">
        <v>0.2</v>
      </c>
      <c r="J149">
        <f t="shared" si="5"/>
        <v>5700</v>
      </c>
      <c r="K149">
        <v>1140</v>
      </c>
      <c r="L149">
        <v>6840</v>
      </c>
    </row>
    <row r="150" spans="1:12">
      <c r="A150" t="s">
        <v>320</v>
      </c>
      <c r="B150" s="2">
        <v>45450</v>
      </c>
      <c r="C150" s="2" t="str">
        <f t="shared" si="4"/>
        <v>Jun-2024</v>
      </c>
      <c r="D150" t="s">
        <v>321</v>
      </c>
      <c r="E150" t="s">
        <v>52</v>
      </c>
      <c r="F150" t="s">
        <v>18</v>
      </c>
      <c r="G150">
        <v>6</v>
      </c>
      <c r="H150">
        <v>150</v>
      </c>
      <c r="I150">
        <v>0.21</v>
      </c>
      <c r="J150">
        <f t="shared" si="5"/>
        <v>900</v>
      </c>
      <c r="K150">
        <v>189</v>
      </c>
      <c r="L150">
        <v>1089</v>
      </c>
    </row>
    <row r="151" spans="1:12">
      <c r="A151" t="s">
        <v>322</v>
      </c>
      <c r="B151" s="2">
        <v>45545</v>
      </c>
      <c r="C151" s="2" t="str">
        <f t="shared" si="4"/>
        <v>Sep-2024</v>
      </c>
      <c r="D151" t="s">
        <v>323</v>
      </c>
      <c r="E151" t="s">
        <v>21</v>
      </c>
      <c r="F151" t="s">
        <v>45</v>
      </c>
      <c r="G151">
        <v>19</v>
      </c>
      <c r="H151">
        <v>200</v>
      </c>
      <c r="I151">
        <v>0.2</v>
      </c>
      <c r="J151">
        <f t="shared" si="5"/>
        <v>3800</v>
      </c>
      <c r="K151">
        <v>760</v>
      </c>
      <c r="L151">
        <v>4560</v>
      </c>
    </row>
    <row r="152" spans="1:12">
      <c r="A152" t="s">
        <v>324</v>
      </c>
      <c r="B152" s="2">
        <v>45631</v>
      </c>
      <c r="C152" s="2" t="str">
        <f t="shared" si="4"/>
        <v>Dec-2024</v>
      </c>
      <c r="D152" t="s">
        <v>325</v>
      </c>
      <c r="E152" t="s">
        <v>40</v>
      </c>
      <c r="F152" t="s">
        <v>18</v>
      </c>
      <c r="G152">
        <v>19</v>
      </c>
      <c r="H152">
        <v>150</v>
      </c>
      <c r="I152">
        <v>0.22</v>
      </c>
      <c r="J152">
        <f t="shared" si="5"/>
        <v>2850</v>
      </c>
      <c r="K152">
        <v>627</v>
      </c>
      <c r="L152">
        <v>3477</v>
      </c>
    </row>
    <row r="153" spans="1:12">
      <c r="A153" t="s">
        <v>326</v>
      </c>
      <c r="B153" s="2">
        <v>45391</v>
      </c>
      <c r="C153" s="2" t="str">
        <f t="shared" si="4"/>
        <v>Apr-2024</v>
      </c>
      <c r="D153" t="s">
        <v>327</v>
      </c>
      <c r="E153" t="s">
        <v>40</v>
      </c>
      <c r="F153" t="s">
        <v>30</v>
      </c>
      <c r="G153">
        <v>7</v>
      </c>
      <c r="H153">
        <v>250</v>
      </c>
      <c r="I153">
        <v>0.22</v>
      </c>
      <c r="J153">
        <f t="shared" si="5"/>
        <v>1750</v>
      </c>
      <c r="K153">
        <v>385</v>
      </c>
      <c r="L153">
        <v>2135</v>
      </c>
    </row>
    <row r="154" spans="1:12">
      <c r="A154" t="s">
        <v>328</v>
      </c>
      <c r="B154" s="2">
        <v>45597</v>
      </c>
      <c r="C154" s="2" t="str">
        <f t="shared" si="4"/>
        <v>Nov-2024</v>
      </c>
      <c r="D154" t="s">
        <v>329</v>
      </c>
      <c r="E154" t="s">
        <v>52</v>
      </c>
      <c r="F154" t="s">
        <v>18</v>
      </c>
      <c r="G154">
        <v>5</v>
      </c>
      <c r="H154">
        <v>150</v>
      </c>
      <c r="I154">
        <v>0.21</v>
      </c>
      <c r="J154">
        <f t="shared" si="5"/>
        <v>750</v>
      </c>
      <c r="K154">
        <v>157.5</v>
      </c>
      <c r="L154">
        <v>907.5</v>
      </c>
    </row>
    <row r="155" spans="1:12">
      <c r="A155" t="s">
        <v>330</v>
      </c>
      <c r="B155" s="2">
        <v>45367</v>
      </c>
      <c r="C155" s="2" t="str">
        <f t="shared" si="4"/>
        <v>Mar-2024</v>
      </c>
      <c r="D155" t="s">
        <v>231</v>
      </c>
      <c r="E155" t="s">
        <v>29</v>
      </c>
      <c r="F155" t="s">
        <v>15</v>
      </c>
      <c r="G155">
        <v>10</v>
      </c>
      <c r="H155">
        <v>300</v>
      </c>
      <c r="I155">
        <v>0.19</v>
      </c>
      <c r="J155">
        <f t="shared" si="5"/>
        <v>3000</v>
      </c>
      <c r="K155">
        <v>570</v>
      </c>
      <c r="L155">
        <v>3570</v>
      </c>
    </row>
    <row r="156" spans="1:12">
      <c r="A156" t="s">
        <v>331</v>
      </c>
      <c r="B156" s="2">
        <v>45605</v>
      </c>
      <c r="C156" s="2" t="str">
        <f t="shared" si="4"/>
        <v>Nov-2024</v>
      </c>
      <c r="D156" t="s">
        <v>332</v>
      </c>
      <c r="E156" t="s">
        <v>21</v>
      </c>
      <c r="F156" t="s">
        <v>15</v>
      </c>
      <c r="G156">
        <v>15</v>
      </c>
      <c r="H156">
        <v>300</v>
      </c>
      <c r="I156">
        <v>0.2</v>
      </c>
      <c r="J156">
        <f t="shared" si="5"/>
        <v>4500</v>
      </c>
      <c r="K156">
        <v>900</v>
      </c>
      <c r="L156">
        <v>5400</v>
      </c>
    </row>
    <row r="157" spans="1:12">
      <c r="A157" t="s">
        <v>333</v>
      </c>
      <c r="B157" s="2">
        <v>45604</v>
      </c>
      <c r="C157" s="2" t="str">
        <f t="shared" si="4"/>
        <v>Nov-2024</v>
      </c>
      <c r="D157" t="s">
        <v>334</v>
      </c>
      <c r="E157" t="s">
        <v>14</v>
      </c>
      <c r="F157" t="s">
        <v>45</v>
      </c>
      <c r="G157">
        <v>10</v>
      </c>
      <c r="H157">
        <v>200</v>
      </c>
      <c r="I157">
        <v>0.21</v>
      </c>
      <c r="J157">
        <f t="shared" si="5"/>
        <v>2000</v>
      </c>
      <c r="K157">
        <v>420</v>
      </c>
      <c r="L157">
        <v>2420</v>
      </c>
    </row>
    <row r="158" spans="1:12">
      <c r="A158" t="s">
        <v>335</v>
      </c>
      <c r="B158" s="2">
        <v>45382</v>
      </c>
      <c r="C158" s="2" t="str">
        <f t="shared" si="4"/>
        <v>Mar-2024</v>
      </c>
      <c r="D158" t="s">
        <v>336</v>
      </c>
      <c r="E158" t="s">
        <v>29</v>
      </c>
      <c r="F158" t="s">
        <v>33</v>
      </c>
      <c r="G158">
        <v>20</v>
      </c>
      <c r="H158">
        <v>100</v>
      </c>
      <c r="I158">
        <v>0.19</v>
      </c>
      <c r="J158">
        <f t="shared" si="5"/>
        <v>2000</v>
      </c>
      <c r="K158">
        <v>380</v>
      </c>
      <c r="L158">
        <v>2380</v>
      </c>
    </row>
    <row r="159" spans="1:12">
      <c r="A159" t="s">
        <v>337</v>
      </c>
      <c r="B159" s="2">
        <v>45519</v>
      </c>
      <c r="C159" s="2" t="str">
        <f t="shared" si="4"/>
        <v>Aug-2024</v>
      </c>
      <c r="D159" t="s">
        <v>338</v>
      </c>
      <c r="E159" t="s">
        <v>14</v>
      </c>
      <c r="F159" t="s">
        <v>15</v>
      </c>
      <c r="G159">
        <v>6</v>
      </c>
      <c r="H159">
        <v>300</v>
      </c>
      <c r="I159">
        <v>0.21</v>
      </c>
      <c r="J159">
        <f t="shared" si="5"/>
        <v>1800</v>
      </c>
      <c r="K159">
        <v>378</v>
      </c>
      <c r="L159">
        <v>2178</v>
      </c>
    </row>
    <row r="160" spans="1:12">
      <c r="A160" t="s">
        <v>339</v>
      </c>
      <c r="B160" s="2">
        <v>45437</v>
      </c>
      <c r="C160" s="2" t="str">
        <f t="shared" si="4"/>
        <v>May-2024</v>
      </c>
      <c r="D160" t="s">
        <v>340</v>
      </c>
      <c r="E160" t="s">
        <v>52</v>
      </c>
      <c r="F160" t="s">
        <v>33</v>
      </c>
      <c r="G160">
        <v>9</v>
      </c>
      <c r="H160">
        <v>100</v>
      </c>
      <c r="I160">
        <v>0.21</v>
      </c>
      <c r="J160">
        <f t="shared" si="5"/>
        <v>900</v>
      </c>
      <c r="K160">
        <v>189</v>
      </c>
      <c r="L160">
        <v>1089</v>
      </c>
    </row>
    <row r="161" spans="1:12">
      <c r="A161" t="s">
        <v>341</v>
      </c>
      <c r="B161" s="2">
        <v>45515</v>
      </c>
      <c r="C161" s="2" t="str">
        <f t="shared" si="4"/>
        <v>Aug-2024</v>
      </c>
      <c r="D161" t="s">
        <v>342</v>
      </c>
      <c r="E161" t="s">
        <v>40</v>
      </c>
      <c r="F161" t="s">
        <v>45</v>
      </c>
      <c r="G161">
        <v>2</v>
      </c>
      <c r="H161">
        <v>200</v>
      </c>
      <c r="I161">
        <v>0.22</v>
      </c>
      <c r="J161">
        <f t="shared" si="5"/>
        <v>400</v>
      </c>
      <c r="K161">
        <v>88</v>
      </c>
      <c r="L161">
        <v>488</v>
      </c>
    </row>
    <row r="162" spans="1:12">
      <c r="A162" t="s">
        <v>343</v>
      </c>
      <c r="B162" s="2">
        <v>45331</v>
      </c>
      <c r="C162" s="2" t="str">
        <f t="shared" si="4"/>
        <v>Feb-2024</v>
      </c>
      <c r="D162" t="s">
        <v>344</v>
      </c>
      <c r="E162" t="s">
        <v>57</v>
      </c>
      <c r="F162" t="s">
        <v>18</v>
      </c>
      <c r="G162">
        <v>18</v>
      </c>
      <c r="H162">
        <v>150</v>
      </c>
      <c r="I162">
        <v>0.21</v>
      </c>
      <c r="J162">
        <f t="shared" si="5"/>
        <v>2700</v>
      </c>
      <c r="K162">
        <v>567</v>
      </c>
      <c r="L162">
        <v>3267</v>
      </c>
    </row>
    <row r="163" spans="1:12">
      <c r="A163" t="s">
        <v>345</v>
      </c>
      <c r="B163" s="2">
        <v>45429</v>
      </c>
      <c r="C163" s="2" t="str">
        <f t="shared" si="4"/>
        <v>May-2024</v>
      </c>
      <c r="D163" t="s">
        <v>346</v>
      </c>
      <c r="E163" t="s">
        <v>29</v>
      </c>
      <c r="F163" t="s">
        <v>18</v>
      </c>
      <c r="G163">
        <v>20</v>
      </c>
      <c r="H163">
        <v>150</v>
      </c>
      <c r="I163">
        <v>0.19</v>
      </c>
      <c r="J163">
        <f t="shared" si="5"/>
        <v>3000</v>
      </c>
      <c r="K163">
        <v>570</v>
      </c>
      <c r="L163">
        <v>3570</v>
      </c>
    </row>
    <row r="164" spans="1:12">
      <c r="A164" t="s">
        <v>347</v>
      </c>
      <c r="B164" s="2">
        <v>45624</v>
      </c>
      <c r="C164" s="2" t="str">
        <f t="shared" si="4"/>
        <v>Nov-2024</v>
      </c>
      <c r="D164" t="s">
        <v>348</v>
      </c>
      <c r="E164" t="s">
        <v>14</v>
      </c>
      <c r="F164" t="s">
        <v>45</v>
      </c>
      <c r="G164">
        <v>20</v>
      </c>
      <c r="H164">
        <v>200</v>
      </c>
      <c r="I164">
        <v>0.21</v>
      </c>
      <c r="J164">
        <f t="shared" si="5"/>
        <v>4000</v>
      </c>
      <c r="K164">
        <v>840</v>
      </c>
      <c r="L164">
        <v>4840</v>
      </c>
    </row>
    <row r="165" spans="1:12">
      <c r="A165" t="s">
        <v>349</v>
      </c>
      <c r="B165" s="2">
        <v>45529</v>
      </c>
      <c r="C165" s="2" t="str">
        <f t="shared" si="4"/>
        <v>Aug-2024</v>
      </c>
      <c r="D165" t="s">
        <v>350</v>
      </c>
      <c r="E165" t="s">
        <v>24</v>
      </c>
      <c r="F165" t="s">
        <v>18</v>
      </c>
      <c r="G165">
        <v>12</v>
      </c>
      <c r="H165">
        <v>150</v>
      </c>
      <c r="I165">
        <v>0.2</v>
      </c>
      <c r="J165">
        <f t="shared" si="5"/>
        <v>1800</v>
      </c>
      <c r="K165">
        <v>360</v>
      </c>
      <c r="L165">
        <v>2160</v>
      </c>
    </row>
    <row r="166" spans="1:12">
      <c r="A166" t="s">
        <v>351</v>
      </c>
      <c r="B166" s="2">
        <v>45595</v>
      </c>
      <c r="C166" s="2" t="str">
        <f t="shared" si="4"/>
        <v>Oct-2024</v>
      </c>
      <c r="D166" t="s">
        <v>352</v>
      </c>
      <c r="E166" t="s">
        <v>57</v>
      </c>
      <c r="F166" t="s">
        <v>33</v>
      </c>
      <c r="G166">
        <v>19</v>
      </c>
      <c r="H166">
        <v>100</v>
      </c>
      <c r="I166">
        <v>0.21</v>
      </c>
      <c r="J166">
        <f t="shared" si="5"/>
        <v>1900</v>
      </c>
      <c r="K166">
        <v>399</v>
      </c>
      <c r="L166">
        <v>2299</v>
      </c>
    </row>
    <row r="167" spans="1:12">
      <c r="A167" t="s">
        <v>353</v>
      </c>
      <c r="B167" s="2">
        <v>45390</v>
      </c>
      <c r="C167" s="2" t="str">
        <f t="shared" si="4"/>
        <v>Apr-2024</v>
      </c>
      <c r="D167" t="s">
        <v>354</v>
      </c>
      <c r="E167" t="s">
        <v>29</v>
      </c>
      <c r="F167" t="s">
        <v>45</v>
      </c>
      <c r="G167">
        <v>8</v>
      </c>
      <c r="H167">
        <v>200</v>
      </c>
      <c r="I167">
        <v>0.19</v>
      </c>
      <c r="J167">
        <f t="shared" si="5"/>
        <v>1600</v>
      </c>
      <c r="K167">
        <v>304</v>
      </c>
      <c r="L167">
        <v>1904</v>
      </c>
    </row>
    <row r="168" spans="1:12">
      <c r="A168" t="s">
        <v>355</v>
      </c>
      <c r="B168" s="2">
        <v>45577</v>
      </c>
      <c r="C168" s="2" t="str">
        <f t="shared" si="4"/>
        <v>Oct-2024</v>
      </c>
      <c r="D168" t="s">
        <v>356</v>
      </c>
      <c r="E168" t="s">
        <v>40</v>
      </c>
      <c r="F168" t="s">
        <v>15</v>
      </c>
      <c r="G168">
        <v>6</v>
      </c>
      <c r="H168">
        <v>300</v>
      </c>
      <c r="I168">
        <v>0.22</v>
      </c>
      <c r="J168">
        <f t="shared" si="5"/>
        <v>1800</v>
      </c>
      <c r="K168">
        <v>396</v>
      </c>
      <c r="L168">
        <v>2196</v>
      </c>
    </row>
    <row r="169" spans="1:12">
      <c r="A169" t="s">
        <v>357</v>
      </c>
      <c r="B169" s="2">
        <v>45571</v>
      </c>
      <c r="C169" s="2" t="str">
        <f t="shared" si="4"/>
        <v>Oct-2024</v>
      </c>
      <c r="D169" t="s">
        <v>358</v>
      </c>
      <c r="E169" t="s">
        <v>21</v>
      </c>
      <c r="F169" t="s">
        <v>33</v>
      </c>
      <c r="G169">
        <v>9</v>
      </c>
      <c r="H169">
        <v>100</v>
      </c>
      <c r="I169">
        <v>0.2</v>
      </c>
      <c r="J169">
        <f t="shared" si="5"/>
        <v>900</v>
      </c>
      <c r="K169">
        <v>180</v>
      </c>
      <c r="L169">
        <v>1080</v>
      </c>
    </row>
    <row r="170" spans="1:12">
      <c r="A170" t="s">
        <v>359</v>
      </c>
      <c r="B170" s="2">
        <v>45293</v>
      </c>
      <c r="C170" s="2" t="str">
        <f t="shared" si="4"/>
        <v>Jan-2024</v>
      </c>
      <c r="D170" t="s">
        <v>360</v>
      </c>
      <c r="E170" t="s">
        <v>14</v>
      </c>
      <c r="F170" t="s">
        <v>33</v>
      </c>
      <c r="G170">
        <v>4</v>
      </c>
      <c r="H170">
        <v>100</v>
      </c>
      <c r="I170">
        <v>0.21</v>
      </c>
      <c r="J170">
        <f t="shared" si="5"/>
        <v>400</v>
      </c>
      <c r="K170">
        <v>84</v>
      </c>
      <c r="L170">
        <v>484</v>
      </c>
    </row>
    <row r="171" spans="1:12">
      <c r="A171" t="s">
        <v>361</v>
      </c>
      <c r="B171" s="2">
        <v>45390</v>
      </c>
      <c r="C171" s="2" t="str">
        <f t="shared" si="4"/>
        <v>Apr-2024</v>
      </c>
      <c r="D171" t="s">
        <v>362</v>
      </c>
      <c r="E171" t="s">
        <v>40</v>
      </c>
      <c r="F171" t="s">
        <v>15</v>
      </c>
      <c r="G171">
        <v>19</v>
      </c>
      <c r="H171">
        <v>300</v>
      </c>
      <c r="I171">
        <v>0.22</v>
      </c>
      <c r="J171">
        <f t="shared" si="5"/>
        <v>5700</v>
      </c>
      <c r="K171">
        <v>1254</v>
      </c>
      <c r="L171">
        <v>6954</v>
      </c>
    </row>
    <row r="172" spans="1:12">
      <c r="A172" t="s">
        <v>363</v>
      </c>
      <c r="B172" s="2">
        <v>45630</v>
      </c>
      <c r="C172" s="2" t="str">
        <f t="shared" si="4"/>
        <v>Dec-2024</v>
      </c>
      <c r="D172" t="s">
        <v>364</v>
      </c>
      <c r="E172" t="s">
        <v>24</v>
      </c>
      <c r="F172" t="s">
        <v>33</v>
      </c>
      <c r="G172">
        <v>7</v>
      </c>
      <c r="H172">
        <v>100</v>
      </c>
      <c r="I172">
        <v>0.2</v>
      </c>
      <c r="J172">
        <f t="shared" si="5"/>
        <v>700</v>
      </c>
      <c r="K172">
        <v>140</v>
      </c>
      <c r="L172">
        <v>840</v>
      </c>
    </row>
    <row r="173" spans="1:12">
      <c r="A173" t="s">
        <v>365</v>
      </c>
      <c r="B173" s="2">
        <v>45361</v>
      </c>
      <c r="C173" s="2" t="str">
        <f t="shared" si="4"/>
        <v>Mar-2024</v>
      </c>
      <c r="D173" t="s">
        <v>366</v>
      </c>
      <c r="E173" t="s">
        <v>40</v>
      </c>
      <c r="F173" t="s">
        <v>18</v>
      </c>
      <c r="G173">
        <v>1</v>
      </c>
      <c r="H173">
        <v>150</v>
      </c>
      <c r="I173">
        <v>0.22</v>
      </c>
      <c r="J173">
        <f t="shared" si="5"/>
        <v>150</v>
      </c>
      <c r="K173">
        <v>33</v>
      </c>
      <c r="L173">
        <v>183</v>
      </c>
    </row>
    <row r="174" spans="1:12">
      <c r="A174" t="s">
        <v>367</v>
      </c>
      <c r="B174" s="2">
        <v>45403</v>
      </c>
      <c r="C174" s="2" t="str">
        <f t="shared" si="4"/>
        <v>Apr-2024</v>
      </c>
      <c r="D174" t="s">
        <v>368</v>
      </c>
      <c r="E174" t="s">
        <v>29</v>
      </c>
      <c r="F174" t="s">
        <v>30</v>
      </c>
      <c r="G174">
        <v>7</v>
      </c>
      <c r="H174">
        <v>250</v>
      </c>
      <c r="I174">
        <v>0.19</v>
      </c>
      <c r="J174">
        <f t="shared" si="5"/>
        <v>1750</v>
      </c>
      <c r="K174">
        <v>332.5</v>
      </c>
      <c r="L174">
        <v>2082.5</v>
      </c>
    </row>
    <row r="175" spans="1:12">
      <c r="A175" t="s">
        <v>369</v>
      </c>
      <c r="B175" s="2">
        <v>45389</v>
      </c>
      <c r="C175" s="2" t="str">
        <f t="shared" si="4"/>
        <v>Apr-2024</v>
      </c>
      <c r="D175" t="s">
        <v>370</v>
      </c>
      <c r="E175" t="s">
        <v>14</v>
      </c>
      <c r="F175" t="s">
        <v>18</v>
      </c>
      <c r="G175">
        <v>16</v>
      </c>
      <c r="H175">
        <v>150</v>
      </c>
      <c r="I175">
        <v>0.21</v>
      </c>
      <c r="J175">
        <f t="shared" si="5"/>
        <v>2400</v>
      </c>
      <c r="K175">
        <v>504</v>
      </c>
      <c r="L175">
        <v>2904</v>
      </c>
    </row>
    <row r="176" spans="1:12">
      <c r="A176" t="s">
        <v>371</v>
      </c>
      <c r="B176" s="2">
        <v>45358</v>
      </c>
      <c r="C176" s="2" t="str">
        <f t="shared" si="4"/>
        <v>Mar-2024</v>
      </c>
      <c r="D176" t="s">
        <v>372</v>
      </c>
      <c r="E176" t="s">
        <v>29</v>
      </c>
      <c r="F176" t="s">
        <v>15</v>
      </c>
      <c r="G176">
        <v>18</v>
      </c>
      <c r="H176">
        <v>300</v>
      </c>
      <c r="I176">
        <v>0.19</v>
      </c>
      <c r="J176">
        <f t="shared" si="5"/>
        <v>5400</v>
      </c>
      <c r="K176">
        <v>1026</v>
      </c>
      <c r="L176">
        <v>6426</v>
      </c>
    </row>
    <row r="177" spans="1:12">
      <c r="A177" t="s">
        <v>373</v>
      </c>
      <c r="B177" s="2">
        <v>45360</v>
      </c>
      <c r="C177" s="2" t="str">
        <f t="shared" si="4"/>
        <v>Mar-2024</v>
      </c>
      <c r="D177" t="s">
        <v>374</v>
      </c>
      <c r="E177" t="s">
        <v>57</v>
      </c>
      <c r="F177" t="s">
        <v>33</v>
      </c>
      <c r="G177">
        <v>9</v>
      </c>
      <c r="H177">
        <v>100</v>
      </c>
      <c r="I177">
        <v>0.21</v>
      </c>
      <c r="J177">
        <f t="shared" si="5"/>
        <v>900</v>
      </c>
      <c r="K177">
        <v>189</v>
      </c>
      <c r="L177">
        <v>1089</v>
      </c>
    </row>
    <row r="178" spans="1:12">
      <c r="A178" t="s">
        <v>375</v>
      </c>
      <c r="B178" s="2">
        <v>45466</v>
      </c>
      <c r="C178" s="2" t="str">
        <f t="shared" si="4"/>
        <v>Jun-2024</v>
      </c>
      <c r="D178" t="s">
        <v>376</v>
      </c>
      <c r="E178" t="s">
        <v>29</v>
      </c>
      <c r="F178" t="s">
        <v>18</v>
      </c>
      <c r="G178">
        <v>18</v>
      </c>
      <c r="H178">
        <v>150</v>
      </c>
      <c r="I178">
        <v>0.19</v>
      </c>
      <c r="J178">
        <f t="shared" si="5"/>
        <v>2700</v>
      </c>
      <c r="K178">
        <v>513</v>
      </c>
      <c r="L178">
        <v>3213</v>
      </c>
    </row>
    <row r="179" spans="1:12">
      <c r="A179" t="s">
        <v>377</v>
      </c>
      <c r="B179" s="2">
        <v>45348</v>
      </c>
      <c r="C179" s="2" t="str">
        <f t="shared" si="4"/>
        <v>Feb-2024</v>
      </c>
      <c r="D179" t="s">
        <v>378</v>
      </c>
      <c r="E179" t="s">
        <v>40</v>
      </c>
      <c r="F179" t="s">
        <v>33</v>
      </c>
      <c r="G179">
        <v>7</v>
      </c>
      <c r="H179">
        <v>100</v>
      </c>
      <c r="I179">
        <v>0.22</v>
      </c>
      <c r="J179">
        <f t="shared" si="5"/>
        <v>700</v>
      </c>
      <c r="K179">
        <v>154</v>
      </c>
      <c r="L179">
        <v>854</v>
      </c>
    </row>
    <row r="180" spans="1:12">
      <c r="A180" t="s">
        <v>379</v>
      </c>
      <c r="B180" s="2">
        <v>45623</v>
      </c>
      <c r="C180" s="2" t="str">
        <f t="shared" si="4"/>
        <v>Nov-2024</v>
      </c>
      <c r="D180" t="s">
        <v>380</v>
      </c>
      <c r="E180" t="s">
        <v>21</v>
      </c>
      <c r="F180" t="s">
        <v>45</v>
      </c>
      <c r="G180">
        <v>10</v>
      </c>
      <c r="H180">
        <v>200</v>
      </c>
      <c r="I180">
        <v>0.2</v>
      </c>
      <c r="J180">
        <f t="shared" si="5"/>
        <v>2000</v>
      </c>
      <c r="K180">
        <v>400</v>
      </c>
      <c r="L180">
        <v>2400</v>
      </c>
    </row>
    <row r="181" spans="1:12">
      <c r="A181" t="s">
        <v>381</v>
      </c>
      <c r="B181" s="2">
        <v>45508</v>
      </c>
      <c r="C181" s="2" t="str">
        <f t="shared" si="4"/>
        <v>Aug-2024</v>
      </c>
      <c r="D181" t="s">
        <v>382</v>
      </c>
      <c r="E181" t="s">
        <v>24</v>
      </c>
      <c r="F181" t="s">
        <v>45</v>
      </c>
      <c r="G181">
        <v>1</v>
      </c>
      <c r="H181">
        <v>200</v>
      </c>
      <c r="I181">
        <v>0.2</v>
      </c>
      <c r="J181">
        <f t="shared" si="5"/>
        <v>200</v>
      </c>
      <c r="K181">
        <v>40</v>
      </c>
      <c r="L181">
        <v>240</v>
      </c>
    </row>
    <row r="182" spans="1:12">
      <c r="A182" t="s">
        <v>383</v>
      </c>
      <c r="B182" s="2">
        <v>45407</v>
      </c>
      <c r="C182" s="2" t="str">
        <f t="shared" si="4"/>
        <v>Apr-2024</v>
      </c>
      <c r="D182" t="s">
        <v>384</v>
      </c>
      <c r="E182" t="s">
        <v>21</v>
      </c>
      <c r="F182" t="s">
        <v>45</v>
      </c>
      <c r="G182">
        <v>1</v>
      </c>
      <c r="H182">
        <v>200</v>
      </c>
      <c r="I182">
        <v>0.2</v>
      </c>
      <c r="J182">
        <f t="shared" si="5"/>
        <v>200</v>
      </c>
      <c r="K182">
        <v>40</v>
      </c>
      <c r="L182">
        <v>240</v>
      </c>
    </row>
    <row r="183" spans="1:12">
      <c r="A183" t="s">
        <v>385</v>
      </c>
      <c r="B183" s="2">
        <v>45321</v>
      </c>
      <c r="C183" s="2" t="str">
        <f t="shared" si="4"/>
        <v>Jan-2024</v>
      </c>
      <c r="D183" t="s">
        <v>386</v>
      </c>
      <c r="E183" t="s">
        <v>29</v>
      </c>
      <c r="F183" t="s">
        <v>33</v>
      </c>
      <c r="G183">
        <v>6</v>
      </c>
      <c r="H183">
        <v>100</v>
      </c>
      <c r="I183">
        <v>0.19</v>
      </c>
      <c r="J183">
        <f t="shared" si="5"/>
        <v>600</v>
      </c>
      <c r="K183">
        <v>114</v>
      </c>
      <c r="L183">
        <v>714</v>
      </c>
    </row>
    <row r="184" spans="1:12">
      <c r="A184" t="s">
        <v>387</v>
      </c>
      <c r="B184" s="2">
        <v>45649</v>
      </c>
      <c r="C184" s="2" t="str">
        <f t="shared" si="4"/>
        <v>Dec-2024</v>
      </c>
      <c r="D184" t="s">
        <v>388</v>
      </c>
      <c r="E184" t="s">
        <v>40</v>
      </c>
      <c r="F184" t="s">
        <v>15</v>
      </c>
      <c r="G184">
        <v>20</v>
      </c>
      <c r="H184">
        <v>300</v>
      </c>
      <c r="I184">
        <v>0.22</v>
      </c>
      <c r="J184">
        <f t="shared" si="5"/>
        <v>6000</v>
      </c>
      <c r="K184">
        <v>1320</v>
      </c>
      <c r="L184">
        <v>7320</v>
      </c>
    </row>
    <row r="185" spans="1:12">
      <c r="A185" t="s">
        <v>389</v>
      </c>
      <c r="B185" s="2">
        <v>45592</v>
      </c>
      <c r="C185" s="2" t="str">
        <f t="shared" si="4"/>
        <v>Oct-2024</v>
      </c>
      <c r="D185" t="s">
        <v>390</v>
      </c>
      <c r="E185" t="s">
        <v>52</v>
      </c>
      <c r="F185" t="s">
        <v>18</v>
      </c>
      <c r="G185">
        <v>18</v>
      </c>
      <c r="H185">
        <v>150</v>
      </c>
      <c r="I185">
        <v>0.21</v>
      </c>
      <c r="J185">
        <f t="shared" si="5"/>
        <v>2700</v>
      </c>
      <c r="K185">
        <v>567</v>
      </c>
      <c r="L185">
        <v>3267</v>
      </c>
    </row>
    <row r="186" spans="1:12">
      <c r="A186" t="s">
        <v>391</v>
      </c>
      <c r="B186" s="2">
        <v>45576</v>
      </c>
      <c r="C186" s="2" t="str">
        <f t="shared" si="4"/>
        <v>Oct-2024</v>
      </c>
      <c r="D186" t="s">
        <v>392</v>
      </c>
      <c r="E186" t="s">
        <v>14</v>
      </c>
      <c r="F186" t="s">
        <v>45</v>
      </c>
      <c r="G186">
        <v>2</v>
      </c>
      <c r="H186">
        <v>200</v>
      </c>
      <c r="I186">
        <v>0.21</v>
      </c>
      <c r="J186">
        <f t="shared" si="5"/>
        <v>400</v>
      </c>
      <c r="K186">
        <v>84</v>
      </c>
      <c r="L186">
        <v>484</v>
      </c>
    </row>
    <row r="187" spans="1:12">
      <c r="A187" t="s">
        <v>393</v>
      </c>
      <c r="B187" s="2">
        <v>45620</v>
      </c>
      <c r="C187" s="2" t="str">
        <f t="shared" si="4"/>
        <v>Nov-2024</v>
      </c>
      <c r="D187" t="s">
        <v>394</v>
      </c>
      <c r="E187" t="s">
        <v>24</v>
      </c>
      <c r="F187" t="s">
        <v>18</v>
      </c>
      <c r="G187">
        <v>1</v>
      </c>
      <c r="H187">
        <v>150</v>
      </c>
      <c r="I187">
        <v>0.2</v>
      </c>
      <c r="J187">
        <f t="shared" si="5"/>
        <v>150</v>
      </c>
      <c r="K187">
        <v>30</v>
      </c>
      <c r="L187">
        <v>180</v>
      </c>
    </row>
    <row r="188" spans="1:12">
      <c r="A188" t="s">
        <v>395</v>
      </c>
      <c r="B188" s="2">
        <v>45317</v>
      </c>
      <c r="C188" s="2" t="str">
        <f t="shared" si="4"/>
        <v>Jan-2024</v>
      </c>
      <c r="D188" t="s">
        <v>396</v>
      </c>
      <c r="E188" t="s">
        <v>24</v>
      </c>
      <c r="F188" t="s">
        <v>18</v>
      </c>
      <c r="G188">
        <v>5</v>
      </c>
      <c r="H188">
        <v>150</v>
      </c>
      <c r="I188">
        <v>0.2</v>
      </c>
      <c r="J188">
        <f t="shared" si="5"/>
        <v>750</v>
      </c>
      <c r="K188">
        <v>150</v>
      </c>
      <c r="L188">
        <v>900</v>
      </c>
    </row>
    <row r="189" spans="1:12">
      <c r="A189" t="s">
        <v>397</v>
      </c>
      <c r="B189" s="2">
        <v>45467</v>
      </c>
      <c r="C189" s="2" t="str">
        <f t="shared" si="4"/>
        <v>Jun-2024</v>
      </c>
      <c r="D189" t="s">
        <v>398</v>
      </c>
      <c r="E189" t="s">
        <v>52</v>
      </c>
      <c r="F189" t="s">
        <v>18</v>
      </c>
      <c r="G189">
        <v>3</v>
      </c>
      <c r="H189">
        <v>150</v>
      </c>
      <c r="I189">
        <v>0.21</v>
      </c>
      <c r="J189">
        <f t="shared" si="5"/>
        <v>450</v>
      </c>
      <c r="K189">
        <v>94.5</v>
      </c>
      <c r="L189">
        <v>544.5</v>
      </c>
    </row>
    <row r="190" spans="1:12">
      <c r="A190" t="s">
        <v>399</v>
      </c>
      <c r="B190" s="2">
        <v>45465</v>
      </c>
      <c r="C190" s="2" t="str">
        <f t="shared" si="4"/>
        <v>Jun-2024</v>
      </c>
      <c r="D190" t="s">
        <v>400</v>
      </c>
      <c r="E190" t="s">
        <v>52</v>
      </c>
      <c r="F190" t="s">
        <v>33</v>
      </c>
      <c r="G190">
        <v>18</v>
      </c>
      <c r="H190">
        <v>100</v>
      </c>
      <c r="I190">
        <v>0.21</v>
      </c>
      <c r="J190">
        <f t="shared" si="5"/>
        <v>1800</v>
      </c>
      <c r="K190">
        <v>378</v>
      </c>
      <c r="L190">
        <v>2178</v>
      </c>
    </row>
    <row r="191" spans="1:12">
      <c r="A191" t="s">
        <v>401</v>
      </c>
      <c r="B191" s="2">
        <v>45651</v>
      </c>
      <c r="C191" s="2" t="str">
        <f t="shared" si="4"/>
        <v>Dec-2024</v>
      </c>
      <c r="D191" t="s">
        <v>239</v>
      </c>
      <c r="E191" t="s">
        <v>52</v>
      </c>
      <c r="F191" t="s">
        <v>30</v>
      </c>
      <c r="G191">
        <v>9</v>
      </c>
      <c r="H191">
        <v>250</v>
      </c>
      <c r="I191">
        <v>0.21</v>
      </c>
      <c r="J191">
        <f t="shared" si="5"/>
        <v>2250</v>
      </c>
      <c r="K191">
        <v>472.5</v>
      </c>
      <c r="L191">
        <v>2722.5</v>
      </c>
    </row>
    <row r="192" spans="1:12">
      <c r="A192" t="s">
        <v>402</v>
      </c>
      <c r="B192" s="2">
        <v>45485</v>
      </c>
      <c r="C192" s="2" t="str">
        <f t="shared" si="4"/>
        <v>Jul-2024</v>
      </c>
      <c r="D192" t="s">
        <v>403</v>
      </c>
      <c r="E192" t="s">
        <v>21</v>
      </c>
      <c r="F192" t="s">
        <v>18</v>
      </c>
      <c r="G192">
        <v>9</v>
      </c>
      <c r="H192">
        <v>150</v>
      </c>
      <c r="I192">
        <v>0.2</v>
      </c>
      <c r="J192">
        <f t="shared" si="5"/>
        <v>1350</v>
      </c>
      <c r="K192">
        <v>270</v>
      </c>
      <c r="L192">
        <v>1620</v>
      </c>
    </row>
    <row r="193" spans="1:12">
      <c r="A193" t="s">
        <v>404</v>
      </c>
      <c r="B193" s="2">
        <v>45375</v>
      </c>
      <c r="C193" s="2" t="str">
        <f t="shared" si="4"/>
        <v>Mar-2024</v>
      </c>
      <c r="D193" t="s">
        <v>405</v>
      </c>
      <c r="E193" t="s">
        <v>40</v>
      </c>
      <c r="F193" t="s">
        <v>18</v>
      </c>
      <c r="G193">
        <v>9</v>
      </c>
      <c r="H193">
        <v>150</v>
      </c>
      <c r="I193">
        <v>0.22</v>
      </c>
      <c r="J193">
        <f t="shared" si="5"/>
        <v>1350</v>
      </c>
      <c r="K193">
        <v>297</v>
      </c>
      <c r="L193">
        <v>1647</v>
      </c>
    </row>
    <row r="194" spans="1:12">
      <c r="A194" t="s">
        <v>406</v>
      </c>
      <c r="B194" s="2">
        <v>45559</v>
      </c>
      <c r="C194" s="2" t="str">
        <f t="shared" si="4"/>
        <v>Sep-2024</v>
      </c>
      <c r="D194" t="s">
        <v>407</v>
      </c>
      <c r="E194" t="s">
        <v>57</v>
      </c>
      <c r="F194" t="s">
        <v>15</v>
      </c>
      <c r="G194">
        <v>8</v>
      </c>
      <c r="H194">
        <v>300</v>
      </c>
      <c r="I194">
        <v>0.21</v>
      </c>
      <c r="J194">
        <f t="shared" si="5"/>
        <v>2400</v>
      </c>
      <c r="K194">
        <v>504</v>
      </c>
      <c r="L194">
        <v>2904</v>
      </c>
    </row>
    <row r="195" spans="1:12">
      <c r="A195" t="s">
        <v>408</v>
      </c>
      <c r="B195" s="2">
        <v>45544</v>
      </c>
      <c r="C195" s="2" t="str">
        <f t="shared" ref="C195:C258" si="6">TEXT(B195, "mmm-yyyy")</f>
        <v>Sep-2024</v>
      </c>
      <c r="D195" t="s">
        <v>409</v>
      </c>
      <c r="E195" t="s">
        <v>14</v>
      </c>
      <c r="F195" t="s">
        <v>33</v>
      </c>
      <c r="G195">
        <v>10</v>
      </c>
      <c r="H195">
        <v>100</v>
      </c>
      <c r="I195">
        <v>0.21</v>
      </c>
      <c r="J195">
        <f t="shared" ref="J195:J258" si="7">H195*G195</f>
        <v>1000</v>
      </c>
      <c r="K195">
        <v>210</v>
      </c>
      <c r="L195">
        <v>1210</v>
      </c>
    </row>
    <row r="196" spans="1:12">
      <c r="A196" t="s">
        <v>410</v>
      </c>
      <c r="B196" s="2">
        <v>45423</v>
      </c>
      <c r="C196" s="2" t="str">
        <f t="shared" si="6"/>
        <v>May-2024</v>
      </c>
      <c r="D196" t="s">
        <v>411</v>
      </c>
      <c r="E196" t="s">
        <v>57</v>
      </c>
      <c r="F196" t="s">
        <v>45</v>
      </c>
      <c r="G196">
        <v>20</v>
      </c>
      <c r="H196">
        <v>200</v>
      </c>
      <c r="I196">
        <v>0.21</v>
      </c>
      <c r="J196">
        <f t="shared" si="7"/>
        <v>4000</v>
      </c>
      <c r="K196">
        <v>840</v>
      </c>
      <c r="L196">
        <v>4840</v>
      </c>
    </row>
    <row r="197" spans="1:12">
      <c r="A197" t="s">
        <v>412</v>
      </c>
      <c r="B197" s="2">
        <v>45519</v>
      </c>
      <c r="C197" s="2" t="str">
        <f t="shared" si="6"/>
        <v>Aug-2024</v>
      </c>
      <c r="D197" t="s">
        <v>413</v>
      </c>
      <c r="E197" t="s">
        <v>21</v>
      </c>
      <c r="F197" t="s">
        <v>15</v>
      </c>
      <c r="G197">
        <v>16</v>
      </c>
      <c r="H197">
        <v>300</v>
      </c>
      <c r="I197">
        <v>0.2</v>
      </c>
      <c r="J197">
        <f t="shared" si="7"/>
        <v>4800</v>
      </c>
      <c r="K197">
        <v>960</v>
      </c>
      <c r="L197">
        <v>5760</v>
      </c>
    </row>
    <row r="198" spans="1:12">
      <c r="A198" t="s">
        <v>414</v>
      </c>
      <c r="B198" s="2">
        <v>45567</v>
      </c>
      <c r="C198" s="2" t="str">
        <f t="shared" si="6"/>
        <v>Oct-2024</v>
      </c>
      <c r="D198" t="s">
        <v>415</v>
      </c>
      <c r="E198" t="s">
        <v>24</v>
      </c>
      <c r="F198" t="s">
        <v>30</v>
      </c>
      <c r="G198">
        <v>5</v>
      </c>
      <c r="H198">
        <v>250</v>
      </c>
      <c r="I198">
        <v>0.2</v>
      </c>
      <c r="J198">
        <f t="shared" si="7"/>
        <v>1250</v>
      </c>
      <c r="K198">
        <v>250</v>
      </c>
      <c r="L198">
        <v>1500</v>
      </c>
    </row>
    <row r="199" spans="1:12">
      <c r="A199" t="s">
        <v>416</v>
      </c>
      <c r="B199" s="2">
        <v>45636</v>
      </c>
      <c r="C199" s="2" t="str">
        <f t="shared" si="6"/>
        <v>Dec-2024</v>
      </c>
      <c r="D199" t="s">
        <v>417</v>
      </c>
      <c r="E199" t="s">
        <v>24</v>
      </c>
      <c r="F199" t="s">
        <v>33</v>
      </c>
      <c r="G199">
        <v>14</v>
      </c>
      <c r="H199">
        <v>100</v>
      </c>
      <c r="I199">
        <v>0.2</v>
      </c>
      <c r="J199">
        <f t="shared" si="7"/>
        <v>1400</v>
      </c>
      <c r="K199">
        <v>280</v>
      </c>
      <c r="L199">
        <v>1680</v>
      </c>
    </row>
    <row r="200" spans="1:12">
      <c r="A200" t="s">
        <v>418</v>
      </c>
      <c r="B200" s="2">
        <v>45358</v>
      </c>
      <c r="C200" s="2" t="str">
        <f t="shared" si="6"/>
        <v>Mar-2024</v>
      </c>
      <c r="D200" t="s">
        <v>419</v>
      </c>
      <c r="E200" t="s">
        <v>14</v>
      </c>
      <c r="F200" t="s">
        <v>45</v>
      </c>
      <c r="G200">
        <v>2</v>
      </c>
      <c r="H200">
        <v>200</v>
      </c>
      <c r="I200">
        <v>0.21</v>
      </c>
      <c r="J200">
        <f t="shared" si="7"/>
        <v>400</v>
      </c>
      <c r="K200">
        <v>84</v>
      </c>
      <c r="L200">
        <v>484</v>
      </c>
    </row>
    <row r="201" spans="1:12">
      <c r="A201" t="s">
        <v>420</v>
      </c>
      <c r="B201" s="2">
        <v>45654</v>
      </c>
      <c r="C201" s="2" t="str">
        <f t="shared" si="6"/>
        <v>Dec-2024</v>
      </c>
      <c r="D201" t="s">
        <v>421</v>
      </c>
      <c r="E201" t="s">
        <v>52</v>
      </c>
      <c r="F201" t="s">
        <v>45</v>
      </c>
      <c r="G201">
        <v>10</v>
      </c>
      <c r="H201">
        <v>200</v>
      </c>
      <c r="I201">
        <v>0.21</v>
      </c>
      <c r="J201">
        <f t="shared" si="7"/>
        <v>2000</v>
      </c>
      <c r="K201">
        <v>420</v>
      </c>
      <c r="L201">
        <v>2420</v>
      </c>
    </row>
    <row r="202" spans="1:12">
      <c r="A202" t="s">
        <v>422</v>
      </c>
      <c r="B202" s="2">
        <v>45323</v>
      </c>
      <c r="C202" s="2" t="str">
        <f t="shared" si="6"/>
        <v>Feb-2024</v>
      </c>
      <c r="D202" t="s">
        <v>423</v>
      </c>
      <c r="E202" t="s">
        <v>21</v>
      </c>
      <c r="F202" t="s">
        <v>33</v>
      </c>
      <c r="G202">
        <v>7</v>
      </c>
      <c r="H202">
        <v>100</v>
      </c>
      <c r="I202">
        <v>0.2</v>
      </c>
      <c r="J202">
        <f t="shared" si="7"/>
        <v>700</v>
      </c>
      <c r="K202">
        <v>140</v>
      </c>
      <c r="L202">
        <v>840</v>
      </c>
    </row>
    <row r="203" spans="1:12">
      <c r="A203" t="s">
        <v>424</v>
      </c>
      <c r="B203" s="2">
        <v>45465</v>
      </c>
      <c r="C203" s="2" t="str">
        <f t="shared" si="6"/>
        <v>Jun-2024</v>
      </c>
      <c r="D203" t="s">
        <v>425</v>
      </c>
      <c r="E203" t="s">
        <v>14</v>
      </c>
      <c r="F203" t="s">
        <v>18</v>
      </c>
      <c r="G203">
        <v>17</v>
      </c>
      <c r="H203">
        <v>150</v>
      </c>
      <c r="I203">
        <v>0.21</v>
      </c>
      <c r="J203">
        <f t="shared" si="7"/>
        <v>2550</v>
      </c>
      <c r="K203">
        <v>535.5</v>
      </c>
      <c r="L203">
        <v>3085.5</v>
      </c>
    </row>
    <row r="204" spans="1:12">
      <c r="A204" t="s">
        <v>426</v>
      </c>
      <c r="B204" s="2">
        <v>45334</v>
      </c>
      <c r="C204" s="2" t="str">
        <f t="shared" si="6"/>
        <v>Feb-2024</v>
      </c>
      <c r="D204" t="s">
        <v>427</v>
      </c>
      <c r="E204" t="s">
        <v>14</v>
      </c>
      <c r="F204" t="s">
        <v>18</v>
      </c>
      <c r="G204">
        <v>8</v>
      </c>
      <c r="H204">
        <v>150</v>
      </c>
      <c r="I204">
        <v>0.21</v>
      </c>
      <c r="J204">
        <f t="shared" si="7"/>
        <v>1200</v>
      </c>
      <c r="K204">
        <v>252</v>
      </c>
      <c r="L204">
        <v>1452</v>
      </c>
    </row>
    <row r="205" spans="1:12">
      <c r="A205" t="s">
        <v>428</v>
      </c>
      <c r="B205" s="2">
        <v>45547</v>
      </c>
      <c r="C205" s="2" t="str">
        <f t="shared" si="6"/>
        <v>Sep-2024</v>
      </c>
      <c r="D205" t="s">
        <v>429</v>
      </c>
      <c r="E205" t="s">
        <v>21</v>
      </c>
      <c r="F205" t="s">
        <v>15</v>
      </c>
      <c r="G205">
        <v>5</v>
      </c>
      <c r="H205">
        <v>300</v>
      </c>
      <c r="I205">
        <v>0.2</v>
      </c>
      <c r="J205">
        <f t="shared" si="7"/>
        <v>1500</v>
      </c>
      <c r="K205">
        <v>300</v>
      </c>
      <c r="L205">
        <v>1800</v>
      </c>
    </row>
    <row r="206" spans="1:12">
      <c r="A206" t="s">
        <v>430</v>
      </c>
      <c r="B206" s="2">
        <v>45382</v>
      </c>
      <c r="C206" s="2" t="str">
        <f t="shared" si="6"/>
        <v>Mar-2024</v>
      </c>
      <c r="D206" t="s">
        <v>431</v>
      </c>
      <c r="E206" t="s">
        <v>21</v>
      </c>
      <c r="F206" t="s">
        <v>33</v>
      </c>
      <c r="G206">
        <v>10</v>
      </c>
      <c r="H206">
        <v>100</v>
      </c>
      <c r="I206">
        <v>0.2</v>
      </c>
      <c r="J206">
        <f t="shared" si="7"/>
        <v>1000</v>
      </c>
      <c r="K206">
        <v>200</v>
      </c>
      <c r="L206">
        <v>1200</v>
      </c>
    </row>
    <row r="207" spans="1:12">
      <c r="A207" t="s">
        <v>432</v>
      </c>
      <c r="B207" s="2">
        <v>45503</v>
      </c>
      <c r="C207" s="2" t="str">
        <f t="shared" si="6"/>
        <v>Jul-2024</v>
      </c>
      <c r="D207" t="s">
        <v>433</v>
      </c>
      <c r="E207" t="s">
        <v>24</v>
      </c>
      <c r="F207" t="s">
        <v>45</v>
      </c>
      <c r="G207">
        <v>4</v>
      </c>
      <c r="H207">
        <v>200</v>
      </c>
      <c r="I207">
        <v>0.2</v>
      </c>
      <c r="J207">
        <f t="shared" si="7"/>
        <v>800</v>
      </c>
      <c r="K207">
        <v>160</v>
      </c>
      <c r="L207">
        <v>960</v>
      </c>
    </row>
    <row r="208" spans="1:12">
      <c r="A208" t="s">
        <v>434</v>
      </c>
      <c r="B208" s="2">
        <v>45628</v>
      </c>
      <c r="C208" s="2" t="str">
        <f t="shared" si="6"/>
        <v>Dec-2024</v>
      </c>
      <c r="D208" t="s">
        <v>435</v>
      </c>
      <c r="E208" t="s">
        <v>14</v>
      </c>
      <c r="F208" t="s">
        <v>33</v>
      </c>
      <c r="G208">
        <v>17</v>
      </c>
      <c r="H208">
        <v>100</v>
      </c>
      <c r="I208">
        <v>0.21</v>
      </c>
      <c r="J208">
        <f t="shared" si="7"/>
        <v>1700</v>
      </c>
      <c r="K208">
        <v>357</v>
      </c>
      <c r="L208">
        <v>2057</v>
      </c>
    </row>
    <row r="209" spans="1:12">
      <c r="A209" t="s">
        <v>436</v>
      </c>
      <c r="B209" s="2">
        <v>45651</v>
      </c>
      <c r="C209" s="2" t="str">
        <f t="shared" si="6"/>
        <v>Dec-2024</v>
      </c>
      <c r="D209" t="s">
        <v>437</v>
      </c>
      <c r="E209" t="s">
        <v>40</v>
      </c>
      <c r="F209" t="s">
        <v>18</v>
      </c>
      <c r="G209">
        <v>5</v>
      </c>
      <c r="H209">
        <v>150</v>
      </c>
      <c r="I209">
        <v>0.22</v>
      </c>
      <c r="J209">
        <f t="shared" si="7"/>
        <v>750</v>
      </c>
      <c r="K209">
        <v>165</v>
      </c>
      <c r="L209">
        <v>915</v>
      </c>
    </row>
    <row r="210" spans="1:12">
      <c r="A210" t="s">
        <v>438</v>
      </c>
      <c r="B210" s="2">
        <v>45462</v>
      </c>
      <c r="C210" s="2" t="str">
        <f t="shared" si="6"/>
        <v>Jun-2024</v>
      </c>
      <c r="D210" t="s">
        <v>439</v>
      </c>
      <c r="E210" t="s">
        <v>40</v>
      </c>
      <c r="F210" t="s">
        <v>18</v>
      </c>
      <c r="G210">
        <v>17</v>
      </c>
      <c r="H210">
        <v>150</v>
      </c>
      <c r="I210">
        <v>0.22</v>
      </c>
      <c r="J210">
        <f t="shared" si="7"/>
        <v>2550</v>
      </c>
      <c r="K210">
        <v>561</v>
      </c>
      <c r="L210">
        <v>3111</v>
      </c>
    </row>
    <row r="211" spans="1:12">
      <c r="A211" t="s">
        <v>440</v>
      </c>
      <c r="B211" s="2">
        <v>45642</v>
      </c>
      <c r="C211" s="2" t="str">
        <f t="shared" si="6"/>
        <v>Dec-2024</v>
      </c>
      <c r="D211" t="s">
        <v>441</v>
      </c>
      <c r="E211" t="s">
        <v>24</v>
      </c>
      <c r="F211" t="s">
        <v>30</v>
      </c>
      <c r="G211">
        <v>15</v>
      </c>
      <c r="H211">
        <v>250</v>
      </c>
      <c r="I211">
        <v>0.2</v>
      </c>
      <c r="J211">
        <f t="shared" si="7"/>
        <v>3750</v>
      </c>
      <c r="K211">
        <v>750</v>
      </c>
      <c r="L211">
        <v>4500</v>
      </c>
    </row>
    <row r="212" spans="1:12">
      <c r="A212" t="s">
        <v>442</v>
      </c>
      <c r="B212" s="2">
        <v>45299</v>
      </c>
      <c r="C212" s="2" t="str">
        <f t="shared" si="6"/>
        <v>Jan-2024</v>
      </c>
      <c r="D212" t="s">
        <v>443</v>
      </c>
      <c r="E212" t="s">
        <v>40</v>
      </c>
      <c r="F212" t="s">
        <v>30</v>
      </c>
      <c r="G212">
        <v>4</v>
      </c>
      <c r="H212">
        <v>250</v>
      </c>
      <c r="I212">
        <v>0.22</v>
      </c>
      <c r="J212">
        <f t="shared" si="7"/>
        <v>1000</v>
      </c>
      <c r="K212">
        <v>220</v>
      </c>
      <c r="L212">
        <v>1220</v>
      </c>
    </row>
    <row r="213" spans="1:12">
      <c r="A213" t="s">
        <v>444</v>
      </c>
      <c r="B213" s="2">
        <v>45411</v>
      </c>
      <c r="C213" s="2" t="str">
        <f t="shared" si="6"/>
        <v>Apr-2024</v>
      </c>
      <c r="D213" t="s">
        <v>445</v>
      </c>
      <c r="E213" t="s">
        <v>57</v>
      </c>
      <c r="F213" t="s">
        <v>33</v>
      </c>
      <c r="G213">
        <v>6</v>
      </c>
      <c r="H213">
        <v>100</v>
      </c>
      <c r="I213">
        <v>0.21</v>
      </c>
      <c r="J213">
        <f t="shared" si="7"/>
        <v>600</v>
      </c>
      <c r="K213">
        <v>126</v>
      </c>
      <c r="L213">
        <v>726</v>
      </c>
    </row>
    <row r="214" spans="1:12">
      <c r="A214" t="s">
        <v>446</v>
      </c>
      <c r="B214" s="2">
        <v>45578</v>
      </c>
      <c r="C214" s="2" t="str">
        <f t="shared" si="6"/>
        <v>Oct-2024</v>
      </c>
      <c r="D214" t="s">
        <v>447</v>
      </c>
      <c r="E214" t="s">
        <v>24</v>
      </c>
      <c r="F214" t="s">
        <v>45</v>
      </c>
      <c r="G214">
        <v>13</v>
      </c>
      <c r="H214">
        <v>200</v>
      </c>
      <c r="I214">
        <v>0.2</v>
      </c>
      <c r="J214">
        <f t="shared" si="7"/>
        <v>2600</v>
      </c>
      <c r="K214">
        <v>520</v>
      </c>
      <c r="L214">
        <v>3120</v>
      </c>
    </row>
    <row r="215" spans="1:12">
      <c r="A215" t="s">
        <v>448</v>
      </c>
      <c r="B215" s="2">
        <v>45308</v>
      </c>
      <c r="C215" s="2" t="str">
        <f t="shared" si="6"/>
        <v>Jan-2024</v>
      </c>
      <c r="D215" t="s">
        <v>449</v>
      </c>
      <c r="E215" t="s">
        <v>29</v>
      </c>
      <c r="F215" t="s">
        <v>45</v>
      </c>
      <c r="G215">
        <v>19</v>
      </c>
      <c r="H215">
        <v>200</v>
      </c>
      <c r="I215">
        <v>0.19</v>
      </c>
      <c r="J215">
        <f t="shared" si="7"/>
        <v>3800</v>
      </c>
      <c r="K215">
        <v>722</v>
      </c>
      <c r="L215">
        <v>4522</v>
      </c>
    </row>
    <row r="216" spans="1:12">
      <c r="A216" t="s">
        <v>450</v>
      </c>
      <c r="B216" s="2">
        <v>45370</v>
      </c>
      <c r="C216" s="2" t="str">
        <f t="shared" si="6"/>
        <v>Mar-2024</v>
      </c>
      <c r="D216" t="s">
        <v>451</v>
      </c>
      <c r="E216" t="s">
        <v>21</v>
      </c>
      <c r="F216" t="s">
        <v>30</v>
      </c>
      <c r="G216">
        <v>19</v>
      </c>
      <c r="H216">
        <v>250</v>
      </c>
      <c r="I216">
        <v>0.2</v>
      </c>
      <c r="J216">
        <f t="shared" si="7"/>
        <v>4750</v>
      </c>
      <c r="K216">
        <v>950</v>
      </c>
      <c r="L216">
        <v>5700</v>
      </c>
    </row>
    <row r="217" spans="1:12">
      <c r="A217" t="s">
        <v>452</v>
      </c>
      <c r="B217" s="2">
        <v>45606</v>
      </c>
      <c r="C217" s="2" t="str">
        <f t="shared" si="6"/>
        <v>Nov-2024</v>
      </c>
      <c r="D217" t="s">
        <v>453</v>
      </c>
      <c r="E217" t="s">
        <v>24</v>
      </c>
      <c r="F217" t="s">
        <v>15</v>
      </c>
      <c r="G217">
        <v>14</v>
      </c>
      <c r="H217">
        <v>300</v>
      </c>
      <c r="I217">
        <v>0.2</v>
      </c>
      <c r="J217">
        <f t="shared" si="7"/>
        <v>4200</v>
      </c>
      <c r="K217">
        <v>840</v>
      </c>
      <c r="L217">
        <v>5040</v>
      </c>
    </row>
    <row r="218" spans="1:12">
      <c r="A218" t="s">
        <v>454</v>
      </c>
      <c r="B218" s="2">
        <v>45304</v>
      </c>
      <c r="C218" s="2" t="str">
        <f t="shared" si="6"/>
        <v>Jan-2024</v>
      </c>
      <c r="D218" t="s">
        <v>455</v>
      </c>
      <c r="E218" t="s">
        <v>57</v>
      </c>
      <c r="F218" t="s">
        <v>33</v>
      </c>
      <c r="G218">
        <v>8</v>
      </c>
      <c r="H218">
        <v>100</v>
      </c>
      <c r="I218">
        <v>0.21</v>
      </c>
      <c r="J218">
        <f t="shared" si="7"/>
        <v>800</v>
      </c>
      <c r="K218">
        <v>168</v>
      </c>
      <c r="L218">
        <v>968</v>
      </c>
    </row>
    <row r="219" spans="1:12">
      <c r="A219" t="s">
        <v>456</v>
      </c>
      <c r="B219" s="2">
        <v>45355</v>
      </c>
      <c r="C219" s="2" t="str">
        <f t="shared" si="6"/>
        <v>Mar-2024</v>
      </c>
      <c r="D219" t="s">
        <v>457</v>
      </c>
      <c r="E219" t="s">
        <v>24</v>
      </c>
      <c r="F219" t="s">
        <v>18</v>
      </c>
      <c r="G219">
        <v>13</v>
      </c>
      <c r="H219">
        <v>150</v>
      </c>
      <c r="I219">
        <v>0.2</v>
      </c>
      <c r="J219">
        <f t="shared" si="7"/>
        <v>1950</v>
      </c>
      <c r="K219">
        <v>390</v>
      </c>
      <c r="L219">
        <v>2340</v>
      </c>
    </row>
    <row r="220" spans="1:12">
      <c r="A220" t="s">
        <v>458</v>
      </c>
      <c r="B220" s="2">
        <v>45474</v>
      </c>
      <c r="C220" s="2" t="str">
        <f t="shared" si="6"/>
        <v>Jul-2024</v>
      </c>
      <c r="D220" t="s">
        <v>459</v>
      </c>
      <c r="E220" t="s">
        <v>57</v>
      </c>
      <c r="F220" t="s">
        <v>18</v>
      </c>
      <c r="G220">
        <v>7</v>
      </c>
      <c r="H220">
        <v>150</v>
      </c>
      <c r="I220">
        <v>0.21</v>
      </c>
      <c r="J220">
        <f t="shared" si="7"/>
        <v>1050</v>
      </c>
      <c r="K220">
        <v>220.5</v>
      </c>
      <c r="L220">
        <v>1270.5</v>
      </c>
    </row>
    <row r="221" spans="1:12">
      <c r="A221" t="s">
        <v>460</v>
      </c>
      <c r="B221" s="2">
        <v>45373</v>
      </c>
      <c r="C221" s="2" t="str">
        <f t="shared" si="6"/>
        <v>Mar-2024</v>
      </c>
      <c r="D221" t="s">
        <v>461</v>
      </c>
      <c r="E221" t="s">
        <v>52</v>
      </c>
      <c r="F221" t="s">
        <v>30</v>
      </c>
      <c r="G221">
        <v>14</v>
      </c>
      <c r="H221">
        <v>250</v>
      </c>
      <c r="I221">
        <v>0.21</v>
      </c>
      <c r="J221">
        <f t="shared" si="7"/>
        <v>3500</v>
      </c>
      <c r="K221">
        <v>735</v>
      </c>
      <c r="L221">
        <v>4235</v>
      </c>
    </row>
    <row r="222" spans="1:12">
      <c r="A222" t="s">
        <v>462</v>
      </c>
      <c r="B222" s="2">
        <v>45442</v>
      </c>
      <c r="C222" s="2" t="str">
        <f t="shared" si="6"/>
        <v>May-2024</v>
      </c>
      <c r="D222" t="s">
        <v>463</v>
      </c>
      <c r="E222" t="s">
        <v>40</v>
      </c>
      <c r="F222" t="s">
        <v>15</v>
      </c>
      <c r="G222">
        <v>2</v>
      </c>
      <c r="H222">
        <v>300</v>
      </c>
      <c r="I222">
        <v>0.22</v>
      </c>
      <c r="J222">
        <f t="shared" si="7"/>
        <v>600</v>
      </c>
      <c r="K222">
        <v>132</v>
      </c>
      <c r="L222">
        <v>732</v>
      </c>
    </row>
    <row r="223" spans="1:12">
      <c r="A223" t="s">
        <v>464</v>
      </c>
      <c r="B223" s="2">
        <v>45292</v>
      </c>
      <c r="C223" s="2" t="str">
        <f t="shared" si="6"/>
        <v>Jan-2024</v>
      </c>
      <c r="D223" t="s">
        <v>465</v>
      </c>
      <c r="E223" t="s">
        <v>40</v>
      </c>
      <c r="F223" t="s">
        <v>15</v>
      </c>
      <c r="G223">
        <v>18</v>
      </c>
      <c r="H223">
        <v>300</v>
      </c>
      <c r="I223">
        <v>0.22</v>
      </c>
      <c r="J223">
        <f t="shared" si="7"/>
        <v>5400</v>
      </c>
      <c r="K223">
        <v>1188</v>
      </c>
      <c r="L223">
        <v>6588</v>
      </c>
    </row>
    <row r="224" spans="1:12">
      <c r="A224" t="s">
        <v>466</v>
      </c>
      <c r="B224" s="2">
        <v>45536</v>
      </c>
      <c r="C224" s="2" t="str">
        <f t="shared" si="6"/>
        <v>Sep-2024</v>
      </c>
      <c r="D224" t="s">
        <v>467</v>
      </c>
      <c r="E224" t="s">
        <v>52</v>
      </c>
      <c r="F224" t="s">
        <v>45</v>
      </c>
      <c r="G224">
        <v>13</v>
      </c>
      <c r="H224">
        <v>200</v>
      </c>
      <c r="I224">
        <v>0.21</v>
      </c>
      <c r="J224">
        <f t="shared" si="7"/>
        <v>2600</v>
      </c>
      <c r="K224">
        <v>546</v>
      </c>
      <c r="L224">
        <v>3146</v>
      </c>
    </row>
    <row r="225" spans="1:12">
      <c r="A225" t="s">
        <v>468</v>
      </c>
      <c r="B225" s="2">
        <v>45357</v>
      </c>
      <c r="C225" s="2" t="str">
        <f t="shared" si="6"/>
        <v>Mar-2024</v>
      </c>
      <c r="D225" t="s">
        <v>469</v>
      </c>
      <c r="E225" t="s">
        <v>40</v>
      </c>
      <c r="F225" t="s">
        <v>30</v>
      </c>
      <c r="G225">
        <v>2</v>
      </c>
      <c r="H225">
        <v>250</v>
      </c>
      <c r="I225">
        <v>0.22</v>
      </c>
      <c r="J225">
        <f t="shared" si="7"/>
        <v>500</v>
      </c>
      <c r="K225">
        <v>110</v>
      </c>
      <c r="L225">
        <v>610</v>
      </c>
    </row>
    <row r="226" spans="1:12">
      <c r="A226" t="s">
        <v>470</v>
      </c>
      <c r="B226" s="2">
        <v>45549</v>
      </c>
      <c r="C226" s="2" t="str">
        <f t="shared" si="6"/>
        <v>Sep-2024</v>
      </c>
      <c r="D226" t="s">
        <v>471</v>
      </c>
      <c r="E226" t="s">
        <v>40</v>
      </c>
      <c r="F226" t="s">
        <v>18</v>
      </c>
      <c r="G226">
        <v>14</v>
      </c>
      <c r="H226">
        <v>150</v>
      </c>
      <c r="I226">
        <v>0.22</v>
      </c>
      <c r="J226">
        <f t="shared" si="7"/>
        <v>2100</v>
      </c>
      <c r="K226">
        <v>462</v>
      </c>
      <c r="L226">
        <v>2562</v>
      </c>
    </row>
    <row r="227" spans="1:12">
      <c r="A227" t="s">
        <v>472</v>
      </c>
      <c r="B227" s="2">
        <v>45585</v>
      </c>
      <c r="C227" s="2" t="str">
        <f t="shared" si="6"/>
        <v>Oct-2024</v>
      </c>
      <c r="D227" t="s">
        <v>473</v>
      </c>
      <c r="E227" t="s">
        <v>52</v>
      </c>
      <c r="F227" t="s">
        <v>18</v>
      </c>
      <c r="G227">
        <v>20</v>
      </c>
      <c r="H227">
        <v>150</v>
      </c>
      <c r="I227">
        <v>0.21</v>
      </c>
      <c r="J227">
        <f t="shared" si="7"/>
        <v>3000</v>
      </c>
      <c r="K227">
        <v>630</v>
      </c>
      <c r="L227">
        <v>3630</v>
      </c>
    </row>
    <row r="228" spans="1:12">
      <c r="A228" t="s">
        <v>474</v>
      </c>
      <c r="B228" s="2">
        <v>45327</v>
      </c>
      <c r="C228" s="2" t="str">
        <f t="shared" si="6"/>
        <v>Feb-2024</v>
      </c>
      <c r="D228" t="s">
        <v>475</v>
      </c>
      <c r="E228" t="s">
        <v>52</v>
      </c>
      <c r="F228" t="s">
        <v>33</v>
      </c>
      <c r="G228">
        <v>10</v>
      </c>
      <c r="H228">
        <v>100</v>
      </c>
      <c r="I228">
        <v>0.21</v>
      </c>
      <c r="J228">
        <f t="shared" si="7"/>
        <v>1000</v>
      </c>
      <c r="K228">
        <v>210</v>
      </c>
      <c r="L228">
        <v>1210</v>
      </c>
    </row>
    <row r="229" spans="1:12">
      <c r="A229" t="s">
        <v>476</v>
      </c>
      <c r="B229" s="2">
        <v>45594</v>
      </c>
      <c r="C229" s="2" t="str">
        <f t="shared" si="6"/>
        <v>Oct-2024</v>
      </c>
      <c r="D229" t="s">
        <v>477</v>
      </c>
      <c r="E229" t="s">
        <v>14</v>
      </c>
      <c r="F229" t="s">
        <v>30</v>
      </c>
      <c r="G229">
        <v>8</v>
      </c>
      <c r="H229">
        <v>250</v>
      </c>
      <c r="I229">
        <v>0.21</v>
      </c>
      <c r="J229">
        <f t="shared" si="7"/>
        <v>2000</v>
      </c>
      <c r="K229">
        <v>420</v>
      </c>
      <c r="L229">
        <v>2420</v>
      </c>
    </row>
    <row r="230" spans="1:12">
      <c r="A230" t="s">
        <v>478</v>
      </c>
      <c r="B230" s="2">
        <v>45306</v>
      </c>
      <c r="C230" s="2" t="str">
        <f t="shared" si="6"/>
        <v>Jan-2024</v>
      </c>
      <c r="D230" t="s">
        <v>479</v>
      </c>
      <c r="E230" t="s">
        <v>29</v>
      </c>
      <c r="F230" t="s">
        <v>18</v>
      </c>
      <c r="G230">
        <v>5</v>
      </c>
      <c r="H230">
        <v>150</v>
      </c>
      <c r="I230">
        <v>0.19</v>
      </c>
      <c r="J230">
        <f t="shared" si="7"/>
        <v>750</v>
      </c>
      <c r="K230">
        <v>142.5</v>
      </c>
      <c r="L230">
        <v>892.5</v>
      </c>
    </row>
    <row r="231" spans="1:12">
      <c r="A231" t="s">
        <v>480</v>
      </c>
      <c r="B231" s="2">
        <v>45479</v>
      </c>
      <c r="C231" s="2" t="str">
        <f t="shared" si="6"/>
        <v>Jul-2024</v>
      </c>
      <c r="D231" t="s">
        <v>481</v>
      </c>
      <c r="E231" t="s">
        <v>29</v>
      </c>
      <c r="F231" t="s">
        <v>15</v>
      </c>
      <c r="G231">
        <v>10</v>
      </c>
      <c r="H231">
        <v>300</v>
      </c>
      <c r="I231">
        <v>0.19</v>
      </c>
      <c r="J231">
        <f t="shared" si="7"/>
        <v>3000</v>
      </c>
      <c r="K231">
        <v>570</v>
      </c>
      <c r="L231">
        <v>3570</v>
      </c>
    </row>
    <row r="232" spans="1:12">
      <c r="A232" t="s">
        <v>482</v>
      </c>
      <c r="B232" s="2">
        <v>45628</v>
      </c>
      <c r="C232" s="2" t="str">
        <f t="shared" si="6"/>
        <v>Dec-2024</v>
      </c>
      <c r="D232" t="s">
        <v>483</v>
      </c>
      <c r="E232" t="s">
        <v>21</v>
      </c>
      <c r="F232" t="s">
        <v>33</v>
      </c>
      <c r="G232">
        <v>4</v>
      </c>
      <c r="H232">
        <v>100</v>
      </c>
      <c r="I232">
        <v>0.2</v>
      </c>
      <c r="J232">
        <f t="shared" si="7"/>
        <v>400</v>
      </c>
      <c r="K232">
        <v>80</v>
      </c>
      <c r="L232">
        <v>480</v>
      </c>
    </row>
    <row r="233" spans="1:12">
      <c r="A233" t="s">
        <v>484</v>
      </c>
      <c r="B233" s="2">
        <v>45623</v>
      </c>
      <c r="C233" s="2" t="str">
        <f t="shared" si="6"/>
        <v>Nov-2024</v>
      </c>
      <c r="D233" t="s">
        <v>485</v>
      </c>
      <c r="E233" t="s">
        <v>29</v>
      </c>
      <c r="F233" t="s">
        <v>18</v>
      </c>
      <c r="G233">
        <v>13</v>
      </c>
      <c r="H233">
        <v>150</v>
      </c>
      <c r="I233">
        <v>0.19</v>
      </c>
      <c r="J233">
        <f t="shared" si="7"/>
        <v>1950</v>
      </c>
      <c r="K233">
        <v>370.5</v>
      </c>
      <c r="L233">
        <v>2320.5</v>
      </c>
    </row>
    <row r="234" spans="1:12">
      <c r="A234" t="s">
        <v>486</v>
      </c>
      <c r="B234" s="2">
        <v>45347</v>
      </c>
      <c r="C234" s="2" t="str">
        <f t="shared" si="6"/>
        <v>Feb-2024</v>
      </c>
      <c r="D234" t="s">
        <v>487</v>
      </c>
      <c r="E234" t="s">
        <v>29</v>
      </c>
      <c r="F234" t="s">
        <v>33</v>
      </c>
      <c r="G234">
        <v>11</v>
      </c>
      <c r="H234">
        <v>100</v>
      </c>
      <c r="I234">
        <v>0.19</v>
      </c>
      <c r="J234">
        <f t="shared" si="7"/>
        <v>1100</v>
      </c>
      <c r="K234">
        <v>209</v>
      </c>
      <c r="L234">
        <v>1309</v>
      </c>
    </row>
    <row r="235" spans="1:12">
      <c r="A235" t="s">
        <v>488</v>
      </c>
      <c r="B235" s="2">
        <v>45545</v>
      </c>
      <c r="C235" s="2" t="str">
        <f t="shared" si="6"/>
        <v>Sep-2024</v>
      </c>
      <c r="D235" t="s">
        <v>489</v>
      </c>
      <c r="E235" t="s">
        <v>24</v>
      </c>
      <c r="F235" t="s">
        <v>30</v>
      </c>
      <c r="G235">
        <v>7</v>
      </c>
      <c r="H235">
        <v>250</v>
      </c>
      <c r="I235">
        <v>0.2</v>
      </c>
      <c r="J235">
        <f t="shared" si="7"/>
        <v>1750</v>
      </c>
      <c r="K235">
        <v>350</v>
      </c>
      <c r="L235">
        <v>2100</v>
      </c>
    </row>
    <row r="236" spans="1:12">
      <c r="A236" t="s">
        <v>490</v>
      </c>
      <c r="B236" s="2">
        <v>45372</v>
      </c>
      <c r="C236" s="2" t="str">
        <f t="shared" si="6"/>
        <v>Mar-2024</v>
      </c>
      <c r="D236" t="s">
        <v>491</v>
      </c>
      <c r="E236" t="s">
        <v>57</v>
      </c>
      <c r="F236" t="s">
        <v>18</v>
      </c>
      <c r="G236">
        <v>8</v>
      </c>
      <c r="H236">
        <v>150</v>
      </c>
      <c r="I236">
        <v>0.21</v>
      </c>
      <c r="J236">
        <f t="shared" si="7"/>
        <v>1200</v>
      </c>
      <c r="K236">
        <v>252</v>
      </c>
      <c r="L236">
        <v>1452</v>
      </c>
    </row>
    <row r="237" spans="1:12">
      <c r="A237" t="s">
        <v>492</v>
      </c>
      <c r="B237" s="2">
        <v>45436</v>
      </c>
      <c r="C237" s="2" t="str">
        <f t="shared" si="6"/>
        <v>May-2024</v>
      </c>
      <c r="D237" t="s">
        <v>493</v>
      </c>
      <c r="E237" t="s">
        <v>52</v>
      </c>
      <c r="F237" t="s">
        <v>15</v>
      </c>
      <c r="G237">
        <v>16</v>
      </c>
      <c r="H237">
        <v>300</v>
      </c>
      <c r="I237">
        <v>0.21</v>
      </c>
      <c r="J237">
        <f t="shared" si="7"/>
        <v>4800</v>
      </c>
      <c r="K237">
        <v>1008</v>
      </c>
      <c r="L237">
        <v>5808</v>
      </c>
    </row>
    <row r="238" spans="1:12">
      <c r="A238" t="s">
        <v>494</v>
      </c>
      <c r="B238" s="2">
        <v>45534</v>
      </c>
      <c r="C238" s="2" t="str">
        <f t="shared" si="6"/>
        <v>Aug-2024</v>
      </c>
      <c r="D238" t="s">
        <v>495</v>
      </c>
      <c r="E238" t="s">
        <v>24</v>
      </c>
      <c r="F238" t="s">
        <v>30</v>
      </c>
      <c r="G238">
        <v>2</v>
      </c>
      <c r="H238">
        <v>250</v>
      </c>
      <c r="I238">
        <v>0.2</v>
      </c>
      <c r="J238">
        <f t="shared" si="7"/>
        <v>500</v>
      </c>
      <c r="K238">
        <v>100</v>
      </c>
      <c r="L238">
        <v>600</v>
      </c>
    </row>
    <row r="239" spans="1:12">
      <c r="A239" t="s">
        <v>496</v>
      </c>
      <c r="B239" s="2">
        <v>45387</v>
      </c>
      <c r="C239" s="2" t="str">
        <f t="shared" si="6"/>
        <v>Apr-2024</v>
      </c>
      <c r="D239" t="s">
        <v>497</v>
      </c>
      <c r="E239" t="s">
        <v>57</v>
      </c>
      <c r="F239" t="s">
        <v>18</v>
      </c>
      <c r="G239">
        <v>11</v>
      </c>
      <c r="H239">
        <v>150</v>
      </c>
      <c r="I239">
        <v>0.21</v>
      </c>
      <c r="J239">
        <f t="shared" si="7"/>
        <v>1650</v>
      </c>
      <c r="K239">
        <v>346.5</v>
      </c>
      <c r="L239">
        <v>1996.5</v>
      </c>
    </row>
    <row r="240" spans="1:12">
      <c r="A240" t="s">
        <v>498</v>
      </c>
      <c r="B240" s="2">
        <v>45569</v>
      </c>
      <c r="C240" s="2" t="str">
        <f t="shared" si="6"/>
        <v>Oct-2024</v>
      </c>
      <c r="D240" t="s">
        <v>499</v>
      </c>
      <c r="E240" t="s">
        <v>21</v>
      </c>
      <c r="F240" t="s">
        <v>33</v>
      </c>
      <c r="G240">
        <v>5</v>
      </c>
      <c r="H240">
        <v>100</v>
      </c>
      <c r="I240">
        <v>0.2</v>
      </c>
      <c r="J240">
        <f t="shared" si="7"/>
        <v>500</v>
      </c>
      <c r="K240">
        <v>100</v>
      </c>
      <c r="L240">
        <v>600</v>
      </c>
    </row>
    <row r="241" spans="1:12">
      <c r="A241" t="s">
        <v>500</v>
      </c>
      <c r="B241" s="2">
        <v>45449</v>
      </c>
      <c r="C241" s="2" t="str">
        <f t="shared" si="6"/>
        <v>Jun-2024</v>
      </c>
      <c r="D241" t="s">
        <v>501</v>
      </c>
      <c r="E241" t="s">
        <v>21</v>
      </c>
      <c r="F241" t="s">
        <v>30</v>
      </c>
      <c r="G241">
        <v>16</v>
      </c>
      <c r="H241">
        <v>250</v>
      </c>
      <c r="I241">
        <v>0.2</v>
      </c>
      <c r="J241">
        <f t="shared" si="7"/>
        <v>4000</v>
      </c>
      <c r="K241">
        <v>800</v>
      </c>
      <c r="L241">
        <v>4800</v>
      </c>
    </row>
    <row r="242" spans="1:12">
      <c r="A242" t="s">
        <v>502</v>
      </c>
      <c r="B242" s="2">
        <v>45482</v>
      </c>
      <c r="C242" s="2" t="str">
        <f t="shared" si="6"/>
        <v>Jul-2024</v>
      </c>
      <c r="D242" t="s">
        <v>503</v>
      </c>
      <c r="E242" t="s">
        <v>14</v>
      </c>
      <c r="F242" t="s">
        <v>45</v>
      </c>
      <c r="G242">
        <v>4</v>
      </c>
      <c r="H242">
        <v>200</v>
      </c>
      <c r="I242">
        <v>0.21</v>
      </c>
      <c r="J242">
        <f t="shared" si="7"/>
        <v>800</v>
      </c>
      <c r="K242">
        <v>168</v>
      </c>
      <c r="L242">
        <v>968</v>
      </c>
    </row>
    <row r="243" spans="1:12">
      <c r="A243" t="s">
        <v>504</v>
      </c>
      <c r="B243" s="2">
        <v>45354</v>
      </c>
      <c r="C243" s="2" t="str">
        <f t="shared" si="6"/>
        <v>Mar-2024</v>
      </c>
      <c r="D243" t="s">
        <v>505</v>
      </c>
      <c r="E243" t="s">
        <v>57</v>
      </c>
      <c r="F243" t="s">
        <v>33</v>
      </c>
      <c r="G243">
        <v>18</v>
      </c>
      <c r="H243">
        <v>100</v>
      </c>
      <c r="I243">
        <v>0.21</v>
      </c>
      <c r="J243">
        <f t="shared" si="7"/>
        <v>1800</v>
      </c>
      <c r="K243">
        <v>378</v>
      </c>
      <c r="L243">
        <v>2178</v>
      </c>
    </row>
    <row r="244" spans="1:12">
      <c r="A244" t="s">
        <v>506</v>
      </c>
      <c r="B244" s="2">
        <v>45627</v>
      </c>
      <c r="C244" s="2" t="str">
        <f t="shared" si="6"/>
        <v>Dec-2024</v>
      </c>
      <c r="D244" t="s">
        <v>507</v>
      </c>
      <c r="E244" t="s">
        <v>21</v>
      </c>
      <c r="F244" t="s">
        <v>15</v>
      </c>
      <c r="G244">
        <v>4</v>
      </c>
      <c r="H244">
        <v>300</v>
      </c>
      <c r="I244">
        <v>0.2</v>
      </c>
      <c r="J244">
        <f t="shared" si="7"/>
        <v>1200</v>
      </c>
      <c r="K244">
        <v>240</v>
      </c>
      <c r="L244">
        <v>1440</v>
      </c>
    </row>
    <row r="245" spans="1:12">
      <c r="A245" t="s">
        <v>508</v>
      </c>
      <c r="B245" s="2">
        <v>45569</v>
      </c>
      <c r="C245" s="2" t="str">
        <f t="shared" si="6"/>
        <v>Oct-2024</v>
      </c>
      <c r="D245" t="s">
        <v>509</v>
      </c>
      <c r="E245" t="s">
        <v>14</v>
      </c>
      <c r="F245" t="s">
        <v>15</v>
      </c>
      <c r="G245">
        <v>8</v>
      </c>
      <c r="H245">
        <v>300</v>
      </c>
      <c r="I245">
        <v>0.21</v>
      </c>
      <c r="J245">
        <f t="shared" si="7"/>
        <v>2400</v>
      </c>
      <c r="K245">
        <v>504</v>
      </c>
      <c r="L245">
        <v>2904</v>
      </c>
    </row>
    <row r="246" spans="1:12">
      <c r="A246" t="s">
        <v>510</v>
      </c>
      <c r="B246" s="2">
        <v>45650</v>
      </c>
      <c r="C246" s="2" t="str">
        <f t="shared" si="6"/>
        <v>Dec-2024</v>
      </c>
      <c r="D246" t="s">
        <v>511</v>
      </c>
      <c r="E246" t="s">
        <v>24</v>
      </c>
      <c r="F246" t="s">
        <v>15</v>
      </c>
      <c r="G246">
        <v>4</v>
      </c>
      <c r="H246">
        <v>300</v>
      </c>
      <c r="I246">
        <v>0.2</v>
      </c>
      <c r="J246">
        <f t="shared" si="7"/>
        <v>1200</v>
      </c>
      <c r="K246">
        <v>240</v>
      </c>
      <c r="L246">
        <v>1440</v>
      </c>
    </row>
    <row r="247" spans="1:12">
      <c r="A247" t="s">
        <v>512</v>
      </c>
      <c r="B247" s="2">
        <v>45325</v>
      </c>
      <c r="C247" s="2" t="str">
        <f t="shared" si="6"/>
        <v>Feb-2024</v>
      </c>
      <c r="D247" t="s">
        <v>513</v>
      </c>
      <c r="E247" t="s">
        <v>57</v>
      </c>
      <c r="F247" t="s">
        <v>45</v>
      </c>
      <c r="G247">
        <v>13</v>
      </c>
      <c r="H247">
        <v>200</v>
      </c>
      <c r="I247">
        <v>0.21</v>
      </c>
      <c r="J247">
        <f t="shared" si="7"/>
        <v>2600</v>
      </c>
      <c r="K247">
        <v>546</v>
      </c>
      <c r="L247">
        <v>3146</v>
      </c>
    </row>
    <row r="248" spans="1:12">
      <c r="A248" t="s">
        <v>514</v>
      </c>
      <c r="B248" s="2">
        <v>45569</v>
      </c>
      <c r="C248" s="2" t="str">
        <f t="shared" si="6"/>
        <v>Oct-2024</v>
      </c>
      <c r="D248" t="s">
        <v>515</v>
      </c>
      <c r="E248" t="s">
        <v>21</v>
      </c>
      <c r="F248" t="s">
        <v>15</v>
      </c>
      <c r="G248">
        <v>20</v>
      </c>
      <c r="H248">
        <v>300</v>
      </c>
      <c r="I248">
        <v>0.2</v>
      </c>
      <c r="J248">
        <f t="shared" si="7"/>
        <v>6000</v>
      </c>
      <c r="K248">
        <v>1200</v>
      </c>
      <c r="L248">
        <v>7200</v>
      </c>
    </row>
    <row r="249" spans="1:12">
      <c r="A249" t="s">
        <v>516</v>
      </c>
      <c r="B249" s="2">
        <v>45314</v>
      </c>
      <c r="C249" s="2" t="str">
        <f t="shared" si="6"/>
        <v>Jan-2024</v>
      </c>
      <c r="D249" t="s">
        <v>517</v>
      </c>
      <c r="E249" t="s">
        <v>21</v>
      </c>
      <c r="F249" t="s">
        <v>15</v>
      </c>
      <c r="G249">
        <v>6</v>
      </c>
      <c r="H249">
        <v>300</v>
      </c>
      <c r="I249">
        <v>0.2</v>
      </c>
      <c r="J249">
        <f t="shared" si="7"/>
        <v>1800</v>
      </c>
      <c r="K249">
        <v>360</v>
      </c>
      <c r="L249">
        <v>2160</v>
      </c>
    </row>
    <row r="250" spans="1:12">
      <c r="A250" t="s">
        <v>518</v>
      </c>
      <c r="B250" s="2">
        <v>45410</v>
      </c>
      <c r="C250" s="2" t="str">
        <f t="shared" si="6"/>
        <v>Apr-2024</v>
      </c>
      <c r="D250" t="s">
        <v>519</v>
      </c>
      <c r="E250" t="s">
        <v>21</v>
      </c>
      <c r="F250" t="s">
        <v>33</v>
      </c>
      <c r="G250">
        <v>3</v>
      </c>
      <c r="H250">
        <v>100</v>
      </c>
      <c r="I250">
        <v>0.2</v>
      </c>
      <c r="J250">
        <f t="shared" si="7"/>
        <v>300</v>
      </c>
      <c r="K250">
        <v>60</v>
      </c>
      <c r="L250">
        <v>360</v>
      </c>
    </row>
    <row r="251" spans="1:12">
      <c r="A251" t="s">
        <v>520</v>
      </c>
      <c r="B251" s="2">
        <v>45636</v>
      </c>
      <c r="C251" s="2" t="str">
        <f t="shared" si="6"/>
        <v>Dec-2024</v>
      </c>
      <c r="D251" t="s">
        <v>521</v>
      </c>
      <c r="E251" t="s">
        <v>14</v>
      </c>
      <c r="F251" t="s">
        <v>45</v>
      </c>
      <c r="G251">
        <v>1</v>
      </c>
      <c r="H251">
        <v>200</v>
      </c>
      <c r="I251">
        <v>0.21</v>
      </c>
      <c r="J251">
        <f t="shared" si="7"/>
        <v>200</v>
      </c>
      <c r="K251">
        <v>42</v>
      </c>
      <c r="L251">
        <v>242</v>
      </c>
    </row>
    <row r="252" spans="1:12">
      <c r="A252" t="s">
        <v>522</v>
      </c>
      <c r="B252" s="2">
        <v>45473</v>
      </c>
      <c r="C252" s="2" t="str">
        <f t="shared" si="6"/>
        <v>Jun-2024</v>
      </c>
      <c r="D252" t="s">
        <v>523</v>
      </c>
      <c r="E252" t="s">
        <v>14</v>
      </c>
      <c r="F252" t="s">
        <v>33</v>
      </c>
      <c r="G252">
        <v>18</v>
      </c>
      <c r="H252">
        <v>100</v>
      </c>
      <c r="I252">
        <v>0.21</v>
      </c>
      <c r="J252">
        <f t="shared" si="7"/>
        <v>1800</v>
      </c>
      <c r="K252">
        <v>378</v>
      </c>
      <c r="L252">
        <v>2178</v>
      </c>
    </row>
    <row r="253" spans="1:12">
      <c r="A253" t="s">
        <v>524</v>
      </c>
      <c r="B253" s="2">
        <v>45307</v>
      </c>
      <c r="C253" s="2" t="str">
        <f t="shared" si="6"/>
        <v>Jan-2024</v>
      </c>
      <c r="D253" t="s">
        <v>525</v>
      </c>
      <c r="E253" t="s">
        <v>52</v>
      </c>
      <c r="F253" t="s">
        <v>45</v>
      </c>
      <c r="G253">
        <v>4</v>
      </c>
      <c r="H253">
        <v>200</v>
      </c>
      <c r="I253">
        <v>0.21</v>
      </c>
      <c r="J253">
        <f t="shared" si="7"/>
        <v>800</v>
      </c>
      <c r="K253">
        <v>168</v>
      </c>
      <c r="L253">
        <v>968</v>
      </c>
    </row>
    <row r="254" spans="1:12">
      <c r="A254" t="s">
        <v>526</v>
      </c>
      <c r="B254" s="2">
        <v>45365</v>
      </c>
      <c r="C254" s="2" t="str">
        <f t="shared" si="6"/>
        <v>Mar-2024</v>
      </c>
      <c r="D254" t="s">
        <v>527</v>
      </c>
      <c r="E254" t="s">
        <v>21</v>
      </c>
      <c r="F254" t="s">
        <v>33</v>
      </c>
      <c r="G254">
        <v>6</v>
      </c>
      <c r="H254">
        <v>100</v>
      </c>
      <c r="I254">
        <v>0.2</v>
      </c>
      <c r="J254">
        <f t="shared" si="7"/>
        <v>600</v>
      </c>
      <c r="K254">
        <v>120</v>
      </c>
      <c r="L254">
        <v>720</v>
      </c>
    </row>
    <row r="255" spans="1:12">
      <c r="A255" t="s">
        <v>528</v>
      </c>
      <c r="B255" s="2">
        <v>45391</v>
      </c>
      <c r="C255" s="2" t="str">
        <f t="shared" si="6"/>
        <v>Apr-2024</v>
      </c>
      <c r="D255" t="s">
        <v>529</v>
      </c>
      <c r="E255" t="s">
        <v>40</v>
      </c>
      <c r="F255" t="s">
        <v>15</v>
      </c>
      <c r="G255">
        <v>17</v>
      </c>
      <c r="H255">
        <v>300</v>
      </c>
      <c r="I255">
        <v>0.22</v>
      </c>
      <c r="J255">
        <f t="shared" si="7"/>
        <v>5100</v>
      </c>
      <c r="K255">
        <v>1122</v>
      </c>
      <c r="L255">
        <v>6222</v>
      </c>
    </row>
    <row r="256" spans="1:12">
      <c r="A256" t="s">
        <v>530</v>
      </c>
      <c r="B256" s="2">
        <v>45638</v>
      </c>
      <c r="C256" s="2" t="str">
        <f t="shared" si="6"/>
        <v>Dec-2024</v>
      </c>
      <c r="D256" t="s">
        <v>531</v>
      </c>
      <c r="E256" t="s">
        <v>21</v>
      </c>
      <c r="F256" t="s">
        <v>33</v>
      </c>
      <c r="G256">
        <v>19</v>
      </c>
      <c r="H256">
        <v>100</v>
      </c>
      <c r="I256">
        <v>0.2</v>
      </c>
      <c r="J256">
        <f t="shared" si="7"/>
        <v>1900</v>
      </c>
      <c r="K256">
        <v>380</v>
      </c>
      <c r="L256">
        <v>2280</v>
      </c>
    </row>
    <row r="257" spans="1:12">
      <c r="A257" t="s">
        <v>532</v>
      </c>
      <c r="B257" s="2">
        <v>45301</v>
      </c>
      <c r="C257" s="2" t="str">
        <f t="shared" si="6"/>
        <v>Jan-2024</v>
      </c>
      <c r="D257" t="s">
        <v>533</v>
      </c>
      <c r="E257" t="s">
        <v>29</v>
      </c>
      <c r="F257" t="s">
        <v>15</v>
      </c>
      <c r="G257">
        <v>7</v>
      </c>
      <c r="H257">
        <v>300</v>
      </c>
      <c r="I257">
        <v>0.19</v>
      </c>
      <c r="J257">
        <f t="shared" si="7"/>
        <v>2100</v>
      </c>
      <c r="K257">
        <v>399</v>
      </c>
      <c r="L257">
        <v>2499</v>
      </c>
    </row>
    <row r="258" spans="1:12">
      <c r="A258" t="s">
        <v>534</v>
      </c>
      <c r="B258" s="2">
        <v>45466</v>
      </c>
      <c r="C258" s="2" t="str">
        <f t="shared" si="6"/>
        <v>Jun-2024</v>
      </c>
      <c r="D258" t="s">
        <v>535</v>
      </c>
      <c r="E258" t="s">
        <v>40</v>
      </c>
      <c r="F258" t="s">
        <v>30</v>
      </c>
      <c r="G258">
        <v>14</v>
      </c>
      <c r="H258">
        <v>250</v>
      </c>
      <c r="I258">
        <v>0.22</v>
      </c>
      <c r="J258">
        <f t="shared" si="7"/>
        <v>3500</v>
      </c>
      <c r="K258">
        <v>770</v>
      </c>
      <c r="L258">
        <v>4270</v>
      </c>
    </row>
    <row r="259" spans="1:12">
      <c r="A259" t="s">
        <v>536</v>
      </c>
      <c r="B259" s="2">
        <v>45488</v>
      </c>
      <c r="C259" s="2" t="str">
        <f t="shared" ref="C259:C301" si="8">TEXT(B259, "mmm-yyyy")</f>
        <v>Jul-2024</v>
      </c>
      <c r="D259" t="s">
        <v>537</v>
      </c>
      <c r="E259" t="s">
        <v>40</v>
      </c>
      <c r="F259" t="s">
        <v>33</v>
      </c>
      <c r="G259">
        <v>13</v>
      </c>
      <c r="H259">
        <v>100</v>
      </c>
      <c r="I259">
        <v>0.22</v>
      </c>
      <c r="J259">
        <f t="shared" ref="J259:J301" si="9">H259*G259</f>
        <v>1300</v>
      </c>
      <c r="K259">
        <v>286</v>
      </c>
      <c r="L259">
        <v>1586</v>
      </c>
    </row>
    <row r="260" spans="1:12">
      <c r="A260" t="s">
        <v>538</v>
      </c>
      <c r="B260" s="2">
        <v>45619</v>
      </c>
      <c r="C260" s="2" t="str">
        <f t="shared" si="8"/>
        <v>Nov-2024</v>
      </c>
      <c r="D260" t="s">
        <v>539</v>
      </c>
      <c r="E260" t="s">
        <v>14</v>
      </c>
      <c r="F260" t="s">
        <v>15</v>
      </c>
      <c r="G260">
        <v>19</v>
      </c>
      <c r="H260">
        <v>300</v>
      </c>
      <c r="I260">
        <v>0.21</v>
      </c>
      <c r="J260">
        <f t="shared" si="9"/>
        <v>5700</v>
      </c>
      <c r="K260">
        <v>1197</v>
      </c>
      <c r="L260">
        <v>6897</v>
      </c>
    </row>
    <row r="261" spans="1:12">
      <c r="A261" t="s">
        <v>540</v>
      </c>
      <c r="B261" s="2">
        <v>45375</v>
      </c>
      <c r="C261" s="2" t="str">
        <f t="shared" si="8"/>
        <v>Mar-2024</v>
      </c>
      <c r="D261" t="s">
        <v>541</v>
      </c>
      <c r="E261" t="s">
        <v>24</v>
      </c>
      <c r="F261" t="s">
        <v>45</v>
      </c>
      <c r="G261">
        <v>14</v>
      </c>
      <c r="H261">
        <v>200</v>
      </c>
      <c r="I261">
        <v>0.2</v>
      </c>
      <c r="J261">
        <f t="shared" si="9"/>
        <v>2800</v>
      </c>
      <c r="K261">
        <v>560</v>
      </c>
      <c r="L261">
        <v>3360</v>
      </c>
    </row>
    <row r="262" spans="1:12">
      <c r="A262" t="s">
        <v>542</v>
      </c>
      <c r="B262" s="2">
        <v>45607</v>
      </c>
      <c r="C262" s="2" t="str">
        <f t="shared" si="8"/>
        <v>Nov-2024</v>
      </c>
      <c r="D262" t="s">
        <v>543</v>
      </c>
      <c r="E262" t="s">
        <v>24</v>
      </c>
      <c r="F262" t="s">
        <v>15</v>
      </c>
      <c r="G262">
        <v>20</v>
      </c>
      <c r="H262">
        <v>300</v>
      </c>
      <c r="I262">
        <v>0.2</v>
      </c>
      <c r="J262">
        <f t="shared" si="9"/>
        <v>6000</v>
      </c>
      <c r="K262">
        <v>1200</v>
      </c>
      <c r="L262">
        <v>7200</v>
      </c>
    </row>
    <row r="263" spans="1:12">
      <c r="A263" t="s">
        <v>544</v>
      </c>
      <c r="B263" s="2">
        <v>45540</v>
      </c>
      <c r="C263" s="2" t="str">
        <f t="shared" si="8"/>
        <v>Sep-2024</v>
      </c>
      <c r="D263" t="s">
        <v>545</v>
      </c>
      <c r="E263" t="s">
        <v>29</v>
      </c>
      <c r="F263" t="s">
        <v>15</v>
      </c>
      <c r="G263">
        <v>9</v>
      </c>
      <c r="H263">
        <v>300</v>
      </c>
      <c r="I263">
        <v>0.19</v>
      </c>
      <c r="J263">
        <f t="shared" si="9"/>
        <v>2700</v>
      </c>
      <c r="K263">
        <v>513</v>
      </c>
      <c r="L263">
        <v>3213</v>
      </c>
    </row>
    <row r="264" spans="1:12">
      <c r="A264" t="s">
        <v>546</v>
      </c>
      <c r="B264" s="2">
        <v>45607</v>
      </c>
      <c r="C264" s="2" t="str">
        <f t="shared" si="8"/>
        <v>Nov-2024</v>
      </c>
      <c r="D264" t="s">
        <v>547</v>
      </c>
      <c r="E264" t="s">
        <v>24</v>
      </c>
      <c r="F264" t="s">
        <v>45</v>
      </c>
      <c r="G264">
        <v>19</v>
      </c>
      <c r="H264">
        <v>200</v>
      </c>
      <c r="I264">
        <v>0.2</v>
      </c>
      <c r="J264">
        <f t="shared" si="9"/>
        <v>3800</v>
      </c>
      <c r="K264">
        <v>760</v>
      </c>
      <c r="L264">
        <v>4560</v>
      </c>
    </row>
    <row r="265" spans="1:12">
      <c r="A265" t="s">
        <v>548</v>
      </c>
      <c r="B265" s="2">
        <v>45384</v>
      </c>
      <c r="C265" s="2" t="str">
        <f t="shared" si="8"/>
        <v>Apr-2024</v>
      </c>
      <c r="D265" t="s">
        <v>549</v>
      </c>
      <c r="E265" t="s">
        <v>40</v>
      </c>
      <c r="F265" t="s">
        <v>18</v>
      </c>
      <c r="G265">
        <v>11</v>
      </c>
      <c r="H265">
        <v>150</v>
      </c>
      <c r="I265">
        <v>0.22</v>
      </c>
      <c r="J265">
        <f t="shared" si="9"/>
        <v>1650</v>
      </c>
      <c r="K265">
        <v>363</v>
      </c>
      <c r="L265">
        <v>2013</v>
      </c>
    </row>
    <row r="266" spans="1:12">
      <c r="A266" t="s">
        <v>550</v>
      </c>
      <c r="B266" s="2">
        <v>45625</v>
      </c>
      <c r="C266" s="2" t="str">
        <f t="shared" si="8"/>
        <v>Nov-2024</v>
      </c>
      <c r="D266" t="s">
        <v>551</v>
      </c>
      <c r="E266" t="s">
        <v>52</v>
      </c>
      <c r="F266" t="s">
        <v>18</v>
      </c>
      <c r="G266">
        <v>11</v>
      </c>
      <c r="H266">
        <v>150</v>
      </c>
      <c r="I266">
        <v>0.21</v>
      </c>
      <c r="J266">
        <f t="shared" si="9"/>
        <v>1650</v>
      </c>
      <c r="K266">
        <v>346.5</v>
      </c>
      <c r="L266">
        <v>1996.5</v>
      </c>
    </row>
    <row r="267" spans="1:12">
      <c r="A267" t="s">
        <v>552</v>
      </c>
      <c r="B267" s="2">
        <v>45630</v>
      </c>
      <c r="C267" s="2" t="str">
        <f t="shared" si="8"/>
        <v>Dec-2024</v>
      </c>
      <c r="D267" t="s">
        <v>553</v>
      </c>
      <c r="E267" t="s">
        <v>57</v>
      </c>
      <c r="F267" t="s">
        <v>30</v>
      </c>
      <c r="G267">
        <v>9</v>
      </c>
      <c r="H267">
        <v>250</v>
      </c>
      <c r="I267">
        <v>0.21</v>
      </c>
      <c r="J267">
        <f t="shared" si="9"/>
        <v>2250</v>
      </c>
      <c r="K267">
        <v>472.5</v>
      </c>
      <c r="L267">
        <v>2722.5</v>
      </c>
    </row>
    <row r="268" spans="1:12">
      <c r="A268" t="s">
        <v>554</v>
      </c>
      <c r="B268" s="2">
        <v>45596</v>
      </c>
      <c r="C268" s="2" t="str">
        <f t="shared" si="8"/>
        <v>Oct-2024</v>
      </c>
      <c r="D268" t="s">
        <v>555</v>
      </c>
      <c r="E268" t="s">
        <v>21</v>
      </c>
      <c r="F268" t="s">
        <v>18</v>
      </c>
      <c r="G268">
        <v>7</v>
      </c>
      <c r="H268">
        <v>150</v>
      </c>
      <c r="I268">
        <v>0.2</v>
      </c>
      <c r="J268">
        <f t="shared" si="9"/>
        <v>1050</v>
      </c>
      <c r="K268">
        <v>210</v>
      </c>
      <c r="L268">
        <v>1260</v>
      </c>
    </row>
    <row r="269" spans="1:12">
      <c r="A269" t="s">
        <v>556</v>
      </c>
      <c r="B269" s="2">
        <v>45605</v>
      </c>
      <c r="C269" s="2" t="str">
        <f t="shared" si="8"/>
        <v>Nov-2024</v>
      </c>
      <c r="D269" t="s">
        <v>557</v>
      </c>
      <c r="E269" t="s">
        <v>24</v>
      </c>
      <c r="F269" t="s">
        <v>45</v>
      </c>
      <c r="G269">
        <v>9</v>
      </c>
      <c r="H269">
        <v>200</v>
      </c>
      <c r="I269">
        <v>0.2</v>
      </c>
      <c r="J269">
        <f t="shared" si="9"/>
        <v>1800</v>
      </c>
      <c r="K269">
        <v>360</v>
      </c>
      <c r="L269">
        <v>2160</v>
      </c>
    </row>
    <row r="270" spans="1:12">
      <c r="A270" t="s">
        <v>558</v>
      </c>
      <c r="B270" s="2">
        <v>45382</v>
      </c>
      <c r="C270" s="2" t="str">
        <f t="shared" si="8"/>
        <v>Mar-2024</v>
      </c>
      <c r="D270" t="s">
        <v>559</v>
      </c>
      <c r="E270" t="s">
        <v>14</v>
      </c>
      <c r="F270" t="s">
        <v>45</v>
      </c>
      <c r="G270">
        <v>2</v>
      </c>
      <c r="H270">
        <v>200</v>
      </c>
      <c r="I270">
        <v>0.21</v>
      </c>
      <c r="J270">
        <f t="shared" si="9"/>
        <v>400</v>
      </c>
      <c r="K270">
        <v>84</v>
      </c>
      <c r="L270">
        <v>484</v>
      </c>
    </row>
    <row r="271" spans="1:12">
      <c r="A271" t="s">
        <v>560</v>
      </c>
      <c r="B271" s="2">
        <v>45433</v>
      </c>
      <c r="C271" s="2" t="str">
        <f t="shared" si="8"/>
        <v>May-2024</v>
      </c>
      <c r="D271" t="s">
        <v>561</v>
      </c>
      <c r="E271" t="s">
        <v>52</v>
      </c>
      <c r="F271" t="s">
        <v>30</v>
      </c>
      <c r="G271">
        <v>11</v>
      </c>
      <c r="H271">
        <v>250</v>
      </c>
      <c r="I271">
        <v>0.21</v>
      </c>
      <c r="J271">
        <f t="shared" si="9"/>
        <v>2750</v>
      </c>
      <c r="K271">
        <v>577.5</v>
      </c>
      <c r="L271">
        <v>3327.5</v>
      </c>
    </row>
    <row r="272" spans="1:12">
      <c r="A272" t="s">
        <v>562</v>
      </c>
      <c r="B272" s="2">
        <v>45544</v>
      </c>
      <c r="C272" s="2" t="str">
        <f t="shared" si="8"/>
        <v>Sep-2024</v>
      </c>
      <c r="D272" t="s">
        <v>563</v>
      </c>
      <c r="E272" t="s">
        <v>24</v>
      </c>
      <c r="F272" t="s">
        <v>33</v>
      </c>
      <c r="G272">
        <v>13</v>
      </c>
      <c r="H272">
        <v>100</v>
      </c>
      <c r="I272">
        <v>0.2</v>
      </c>
      <c r="J272">
        <f t="shared" si="9"/>
        <v>1300</v>
      </c>
      <c r="K272">
        <v>260</v>
      </c>
      <c r="L272">
        <v>1560</v>
      </c>
    </row>
    <row r="273" spans="1:12">
      <c r="A273" t="s">
        <v>564</v>
      </c>
      <c r="B273" s="2">
        <v>45488</v>
      </c>
      <c r="C273" s="2" t="str">
        <f t="shared" si="8"/>
        <v>Jul-2024</v>
      </c>
      <c r="D273" t="s">
        <v>565</v>
      </c>
      <c r="E273" t="s">
        <v>29</v>
      </c>
      <c r="F273" t="s">
        <v>45</v>
      </c>
      <c r="G273">
        <v>7</v>
      </c>
      <c r="H273">
        <v>200</v>
      </c>
      <c r="I273">
        <v>0.19</v>
      </c>
      <c r="J273">
        <f t="shared" si="9"/>
        <v>1400</v>
      </c>
      <c r="K273">
        <v>266</v>
      </c>
      <c r="L273">
        <v>1666</v>
      </c>
    </row>
    <row r="274" spans="1:12">
      <c r="A274" t="s">
        <v>566</v>
      </c>
      <c r="B274" s="2">
        <v>45334</v>
      </c>
      <c r="C274" s="2" t="str">
        <f t="shared" si="8"/>
        <v>Feb-2024</v>
      </c>
      <c r="D274" t="s">
        <v>567</v>
      </c>
      <c r="E274" t="s">
        <v>40</v>
      </c>
      <c r="F274" t="s">
        <v>33</v>
      </c>
      <c r="G274">
        <v>4</v>
      </c>
      <c r="H274">
        <v>100</v>
      </c>
      <c r="I274">
        <v>0.22</v>
      </c>
      <c r="J274">
        <f t="shared" si="9"/>
        <v>400</v>
      </c>
      <c r="K274">
        <v>88</v>
      </c>
      <c r="L274">
        <v>488</v>
      </c>
    </row>
    <row r="275" spans="1:12">
      <c r="A275" t="s">
        <v>568</v>
      </c>
      <c r="B275" s="2">
        <v>45364</v>
      </c>
      <c r="C275" s="2" t="str">
        <f t="shared" si="8"/>
        <v>Mar-2024</v>
      </c>
      <c r="D275" t="s">
        <v>569</v>
      </c>
      <c r="E275" t="s">
        <v>52</v>
      </c>
      <c r="F275" t="s">
        <v>30</v>
      </c>
      <c r="G275">
        <v>4</v>
      </c>
      <c r="H275">
        <v>250</v>
      </c>
      <c r="I275">
        <v>0.21</v>
      </c>
      <c r="J275">
        <f t="shared" si="9"/>
        <v>1000</v>
      </c>
      <c r="K275">
        <v>210</v>
      </c>
      <c r="L275">
        <v>1210</v>
      </c>
    </row>
    <row r="276" spans="1:12">
      <c r="A276" t="s">
        <v>570</v>
      </c>
      <c r="B276" s="2">
        <v>45557</v>
      </c>
      <c r="C276" s="2" t="str">
        <f t="shared" si="8"/>
        <v>Sep-2024</v>
      </c>
      <c r="D276" t="s">
        <v>571</v>
      </c>
      <c r="E276" t="s">
        <v>14</v>
      </c>
      <c r="F276" t="s">
        <v>15</v>
      </c>
      <c r="G276">
        <v>16</v>
      </c>
      <c r="H276">
        <v>300</v>
      </c>
      <c r="I276">
        <v>0.21</v>
      </c>
      <c r="J276">
        <f t="shared" si="9"/>
        <v>4800</v>
      </c>
      <c r="K276">
        <v>1008</v>
      </c>
      <c r="L276">
        <v>5808</v>
      </c>
    </row>
    <row r="277" spans="1:12">
      <c r="A277" t="s">
        <v>572</v>
      </c>
      <c r="B277" s="2">
        <v>45407</v>
      </c>
      <c r="C277" s="2" t="str">
        <f t="shared" si="8"/>
        <v>Apr-2024</v>
      </c>
      <c r="D277" t="s">
        <v>573</v>
      </c>
      <c r="E277" t="s">
        <v>40</v>
      </c>
      <c r="F277" t="s">
        <v>45</v>
      </c>
      <c r="G277">
        <v>11</v>
      </c>
      <c r="H277">
        <v>200</v>
      </c>
      <c r="I277">
        <v>0.22</v>
      </c>
      <c r="J277">
        <f t="shared" si="9"/>
        <v>2200</v>
      </c>
      <c r="K277">
        <v>484</v>
      </c>
      <c r="L277">
        <v>2684</v>
      </c>
    </row>
    <row r="278" spans="1:12">
      <c r="A278" t="s">
        <v>574</v>
      </c>
      <c r="B278" s="2">
        <v>45386</v>
      </c>
      <c r="C278" s="2" t="str">
        <f t="shared" si="8"/>
        <v>Apr-2024</v>
      </c>
      <c r="D278" t="s">
        <v>575</v>
      </c>
      <c r="E278" t="s">
        <v>24</v>
      </c>
      <c r="F278" t="s">
        <v>15</v>
      </c>
      <c r="G278">
        <v>14</v>
      </c>
      <c r="H278">
        <v>300</v>
      </c>
      <c r="I278">
        <v>0.2</v>
      </c>
      <c r="J278">
        <f t="shared" si="9"/>
        <v>4200</v>
      </c>
      <c r="K278">
        <v>840</v>
      </c>
      <c r="L278">
        <v>5040</v>
      </c>
    </row>
    <row r="279" spans="1:12">
      <c r="A279" t="s">
        <v>576</v>
      </c>
      <c r="B279" s="2">
        <v>45545</v>
      </c>
      <c r="C279" s="2" t="str">
        <f t="shared" si="8"/>
        <v>Sep-2024</v>
      </c>
      <c r="D279" t="s">
        <v>577</v>
      </c>
      <c r="E279" t="s">
        <v>21</v>
      </c>
      <c r="F279" t="s">
        <v>15</v>
      </c>
      <c r="G279">
        <v>18</v>
      </c>
      <c r="H279">
        <v>300</v>
      </c>
      <c r="I279">
        <v>0.2</v>
      </c>
      <c r="J279">
        <f t="shared" si="9"/>
        <v>5400</v>
      </c>
      <c r="K279">
        <v>1080</v>
      </c>
      <c r="L279">
        <v>6480</v>
      </c>
    </row>
    <row r="280" spans="1:12">
      <c r="A280" t="s">
        <v>578</v>
      </c>
      <c r="B280" s="2">
        <v>45640</v>
      </c>
      <c r="C280" s="2" t="str">
        <f t="shared" si="8"/>
        <v>Dec-2024</v>
      </c>
      <c r="D280" t="s">
        <v>579</v>
      </c>
      <c r="E280" t="s">
        <v>52</v>
      </c>
      <c r="F280" t="s">
        <v>18</v>
      </c>
      <c r="G280">
        <v>19</v>
      </c>
      <c r="H280">
        <v>150</v>
      </c>
      <c r="I280">
        <v>0.21</v>
      </c>
      <c r="J280">
        <f t="shared" si="9"/>
        <v>2850</v>
      </c>
      <c r="K280">
        <v>598.5</v>
      </c>
      <c r="L280">
        <v>3448.5</v>
      </c>
    </row>
    <row r="281" spans="1:12">
      <c r="A281" t="s">
        <v>580</v>
      </c>
      <c r="B281" s="2">
        <v>45574</v>
      </c>
      <c r="C281" s="2" t="str">
        <f t="shared" si="8"/>
        <v>Oct-2024</v>
      </c>
      <c r="D281" t="s">
        <v>581</v>
      </c>
      <c r="E281" t="s">
        <v>40</v>
      </c>
      <c r="F281" t="s">
        <v>15</v>
      </c>
      <c r="G281">
        <v>3</v>
      </c>
      <c r="H281">
        <v>300</v>
      </c>
      <c r="I281">
        <v>0.22</v>
      </c>
      <c r="J281">
        <f t="shared" si="9"/>
        <v>900</v>
      </c>
      <c r="K281">
        <v>198</v>
      </c>
      <c r="L281">
        <v>1098</v>
      </c>
    </row>
    <row r="282" spans="1:12">
      <c r="A282" t="s">
        <v>582</v>
      </c>
      <c r="B282" s="2">
        <v>45342</v>
      </c>
      <c r="C282" s="2" t="str">
        <f t="shared" si="8"/>
        <v>Feb-2024</v>
      </c>
      <c r="D282" t="s">
        <v>583</v>
      </c>
      <c r="E282" t="s">
        <v>14</v>
      </c>
      <c r="F282" t="s">
        <v>33</v>
      </c>
      <c r="G282">
        <v>19</v>
      </c>
      <c r="H282">
        <v>100</v>
      </c>
      <c r="I282">
        <v>0.21</v>
      </c>
      <c r="J282">
        <f t="shared" si="9"/>
        <v>1900</v>
      </c>
      <c r="K282">
        <v>399</v>
      </c>
      <c r="L282">
        <v>2299</v>
      </c>
    </row>
    <row r="283" spans="1:12">
      <c r="A283" t="s">
        <v>584</v>
      </c>
      <c r="B283" s="2">
        <v>45492</v>
      </c>
      <c r="C283" s="2" t="str">
        <f t="shared" si="8"/>
        <v>Jul-2024</v>
      </c>
      <c r="D283" t="s">
        <v>585</v>
      </c>
      <c r="E283" t="s">
        <v>29</v>
      </c>
      <c r="F283" t="s">
        <v>15</v>
      </c>
      <c r="G283">
        <v>19</v>
      </c>
      <c r="H283">
        <v>300</v>
      </c>
      <c r="I283">
        <v>0.19</v>
      </c>
      <c r="J283">
        <f t="shared" si="9"/>
        <v>5700</v>
      </c>
      <c r="K283">
        <v>1083</v>
      </c>
      <c r="L283">
        <v>6783</v>
      </c>
    </row>
    <row r="284" spans="1:12">
      <c r="A284" t="s">
        <v>586</v>
      </c>
      <c r="B284" s="2">
        <v>45370</v>
      </c>
      <c r="C284" s="2" t="str">
        <f t="shared" si="8"/>
        <v>Mar-2024</v>
      </c>
      <c r="D284" t="s">
        <v>587</v>
      </c>
      <c r="E284" t="s">
        <v>57</v>
      </c>
      <c r="F284" t="s">
        <v>33</v>
      </c>
      <c r="G284">
        <v>14</v>
      </c>
      <c r="H284">
        <v>100</v>
      </c>
      <c r="I284">
        <v>0.21</v>
      </c>
      <c r="J284">
        <f t="shared" si="9"/>
        <v>1400</v>
      </c>
      <c r="K284">
        <v>294</v>
      </c>
      <c r="L284">
        <v>1694</v>
      </c>
    </row>
    <row r="285" spans="1:12">
      <c r="A285" t="s">
        <v>588</v>
      </c>
      <c r="B285" s="2">
        <v>45461</v>
      </c>
      <c r="C285" s="2" t="str">
        <f t="shared" si="8"/>
        <v>Jun-2024</v>
      </c>
      <c r="D285" t="s">
        <v>589</v>
      </c>
      <c r="E285" t="s">
        <v>29</v>
      </c>
      <c r="F285" t="s">
        <v>30</v>
      </c>
      <c r="G285">
        <v>11</v>
      </c>
      <c r="H285">
        <v>250</v>
      </c>
      <c r="I285">
        <v>0.19</v>
      </c>
      <c r="J285">
        <f t="shared" si="9"/>
        <v>2750</v>
      </c>
      <c r="K285">
        <v>522.5</v>
      </c>
      <c r="L285">
        <v>3272.5</v>
      </c>
    </row>
    <row r="286" spans="1:12">
      <c r="A286" t="s">
        <v>590</v>
      </c>
      <c r="B286" s="2">
        <v>45524</v>
      </c>
      <c r="C286" s="2" t="str">
        <f t="shared" si="8"/>
        <v>Aug-2024</v>
      </c>
      <c r="D286" t="s">
        <v>591</v>
      </c>
      <c r="E286" t="s">
        <v>29</v>
      </c>
      <c r="F286" t="s">
        <v>33</v>
      </c>
      <c r="G286">
        <v>15</v>
      </c>
      <c r="H286">
        <v>100</v>
      </c>
      <c r="I286">
        <v>0.19</v>
      </c>
      <c r="J286">
        <f t="shared" si="9"/>
        <v>1500</v>
      </c>
      <c r="K286">
        <v>285</v>
      </c>
      <c r="L286">
        <v>1785</v>
      </c>
    </row>
    <row r="287" spans="1:12">
      <c r="A287" t="s">
        <v>592</v>
      </c>
      <c r="B287" s="2">
        <v>45505</v>
      </c>
      <c r="C287" s="2" t="str">
        <f t="shared" si="8"/>
        <v>Aug-2024</v>
      </c>
      <c r="D287" t="s">
        <v>593</v>
      </c>
      <c r="E287" t="s">
        <v>29</v>
      </c>
      <c r="F287" t="s">
        <v>30</v>
      </c>
      <c r="G287">
        <v>14</v>
      </c>
      <c r="H287">
        <v>250</v>
      </c>
      <c r="I287">
        <v>0.19</v>
      </c>
      <c r="J287">
        <f t="shared" si="9"/>
        <v>3500</v>
      </c>
      <c r="K287">
        <v>665</v>
      </c>
      <c r="L287">
        <v>4165</v>
      </c>
    </row>
    <row r="288" spans="1:12">
      <c r="A288" t="s">
        <v>594</v>
      </c>
      <c r="B288" s="2">
        <v>45422</v>
      </c>
      <c r="C288" s="2" t="str">
        <f t="shared" si="8"/>
        <v>May-2024</v>
      </c>
      <c r="D288" t="s">
        <v>595</v>
      </c>
      <c r="E288" t="s">
        <v>21</v>
      </c>
      <c r="F288" t="s">
        <v>45</v>
      </c>
      <c r="G288">
        <v>9</v>
      </c>
      <c r="H288">
        <v>200</v>
      </c>
      <c r="I288">
        <v>0.2</v>
      </c>
      <c r="J288">
        <f t="shared" si="9"/>
        <v>1800</v>
      </c>
      <c r="K288">
        <v>360</v>
      </c>
      <c r="L288">
        <v>2160</v>
      </c>
    </row>
    <row r="289" spans="1:12">
      <c r="A289" t="s">
        <v>596</v>
      </c>
      <c r="B289" s="2">
        <v>45651</v>
      </c>
      <c r="C289" s="2" t="str">
        <f t="shared" si="8"/>
        <v>Dec-2024</v>
      </c>
      <c r="D289" t="s">
        <v>597</v>
      </c>
      <c r="E289" t="s">
        <v>52</v>
      </c>
      <c r="F289" t="s">
        <v>30</v>
      </c>
      <c r="G289">
        <v>18</v>
      </c>
      <c r="H289">
        <v>250</v>
      </c>
      <c r="I289">
        <v>0.21</v>
      </c>
      <c r="J289">
        <f t="shared" si="9"/>
        <v>4500</v>
      </c>
      <c r="K289">
        <v>945</v>
      </c>
      <c r="L289">
        <v>5445</v>
      </c>
    </row>
    <row r="290" spans="1:12">
      <c r="A290" t="s">
        <v>598</v>
      </c>
      <c r="B290" s="2">
        <v>45446</v>
      </c>
      <c r="C290" s="2" t="str">
        <f t="shared" si="8"/>
        <v>Jun-2024</v>
      </c>
      <c r="D290" t="s">
        <v>599</v>
      </c>
      <c r="E290" t="s">
        <v>29</v>
      </c>
      <c r="F290" t="s">
        <v>15</v>
      </c>
      <c r="G290">
        <v>11</v>
      </c>
      <c r="H290">
        <v>300</v>
      </c>
      <c r="I290">
        <v>0.19</v>
      </c>
      <c r="J290">
        <f t="shared" si="9"/>
        <v>3300</v>
      </c>
      <c r="K290">
        <v>627</v>
      </c>
      <c r="L290">
        <v>3927</v>
      </c>
    </row>
    <row r="291" spans="1:12">
      <c r="A291" t="s">
        <v>600</v>
      </c>
      <c r="B291" s="2">
        <v>45403</v>
      </c>
      <c r="C291" s="2" t="str">
        <f t="shared" si="8"/>
        <v>Apr-2024</v>
      </c>
      <c r="D291" t="s">
        <v>601</v>
      </c>
      <c r="E291" t="s">
        <v>29</v>
      </c>
      <c r="F291" t="s">
        <v>33</v>
      </c>
      <c r="G291">
        <v>17</v>
      </c>
      <c r="H291">
        <v>100</v>
      </c>
      <c r="I291">
        <v>0.19</v>
      </c>
      <c r="J291">
        <f t="shared" si="9"/>
        <v>1700</v>
      </c>
      <c r="K291">
        <v>323</v>
      </c>
      <c r="L291">
        <v>2023</v>
      </c>
    </row>
    <row r="292" spans="1:12">
      <c r="A292" t="s">
        <v>602</v>
      </c>
      <c r="B292" s="2">
        <v>45577</v>
      </c>
      <c r="C292" s="2" t="str">
        <f t="shared" si="8"/>
        <v>Oct-2024</v>
      </c>
      <c r="D292" t="s">
        <v>603</v>
      </c>
      <c r="E292" t="s">
        <v>21</v>
      </c>
      <c r="F292" t="s">
        <v>18</v>
      </c>
      <c r="G292">
        <v>16</v>
      </c>
      <c r="H292">
        <v>150</v>
      </c>
      <c r="I292">
        <v>0.2</v>
      </c>
      <c r="J292">
        <f t="shared" si="9"/>
        <v>2400</v>
      </c>
      <c r="K292">
        <v>480</v>
      </c>
      <c r="L292">
        <v>2880</v>
      </c>
    </row>
    <row r="293" spans="1:12">
      <c r="A293" t="s">
        <v>604</v>
      </c>
      <c r="B293" s="2">
        <v>45403</v>
      </c>
      <c r="C293" s="2" t="str">
        <f t="shared" si="8"/>
        <v>Apr-2024</v>
      </c>
      <c r="D293" t="s">
        <v>605</v>
      </c>
      <c r="E293" t="s">
        <v>57</v>
      </c>
      <c r="F293" t="s">
        <v>45</v>
      </c>
      <c r="G293">
        <v>17</v>
      </c>
      <c r="H293">
        <v>200</v>
      </c>
      <c r="I293">
        <v>0.21</v>
      </c>
      <c r="J293">
        <f t="shared" si="9"/>
        <v>3400</v>
      </c>
      <c r="K293">
        <v>714</v>
      </c>
      <c r="L293">
        <v>4114</v>
      </c>
    </row>
    <row r="294" spans="1:12">
      <c r="A294" t="s">
        <v>606</v>
      </c>
      <c r="B294" s="2">
        <v>45411</v>
      </c>
      <c r="C294" s="2" t="str">
        <f t="shared" si="8"/>
        <v>Apr-2024</v>
      </c>
      <c r="D294" t="s">
        <v>607</v>
      </c>
      <c r="E294" t="s">
        <v>52</v>
      </c>
      <c r="F294" t="s">
        <v>18</v>
      </c>
      <c r="G294">
        <v>18</v>
      </c>
      <c r="H294">
        <v>150</v>
      </c>
      <c r="I294">
        <v>0.21</v>
      </c>
      <c r="J294">
        <f t="shared" si="9"/>
        <v>2700</v>
      </c>
      <c r="K294">
        <v>567</v>
      </c>
      <c r="L294">
        <v>3267</v>
      </c>
    </row>
    <row r="295" spans="1:12">
      <c r="A295" t="s">
        <v>608</v>
      </c>
      <c r="B295" s="2">
        <v>45338</v>
      </c>
      <c r="C295" s="2" t="str">
        <f t="shared" si="8"/>
        <v>Feb-2024</v>
      </c>
      <c r="D295" t="s">
        <v>609</v>
      </c>
      <c r="E295" t="s">
        <v>52</v>
      </c>
      <c r="F295" t="s">
        <v>30</v>
      </c>
      <c r="G295">
        <v>17</v>
      </c>
      <c r="H295">
        <v>250</v>
      </c>
      <c r="I295">
        <v>0.21</v>
      </c>
      <c r="J295">
        <f t="shared" si="9"/>
        <v>4250</v>
      </c>
      <c r="K295">
        <v>892.5</v>
      </c>
      <c r="L295">
        <v>5142.5</v>
      </c>
    </row>
    <row r="296" spans="1:12">
      <c r="A296" t="s">
        <v>610</v>
      </c>
      <c r="B296" s="2">
        <v>45607</v>
      </c>
      <c r="C296" s="2" t="str">
        <f t="shared" si="8"/>
        <v>Nov-2024</v>
      </c>
      <c r="D296" t="s">
        <v>611</v>
      </c>
      <c r="E296" t="s">
        <v>21</v>
      </c>
      <c r="F296" t="s">
        <v>45</v>
      </c>
      <c r="G296">
        <v>2</v>
      </c>
      <c r="H296">
        <v>200</v>
      </c>
      <c r="I296">
        <v>0.2</v>
      </c>
      <c r="J296">
        <f t="shared" si="9"/>
        <v>400</v>
      </c>
      <c r="K296">
        <v>80</v>
      </c>
      <c r="L296">
        <v>480</v>
      </c>
    </row>
    <row r="297" spans="1:12">
      <c r="A297" t="s">
        <v>612</v>
      </c>
      <c r="B297" s="2">
        <v>45521</v>
      </c>
      <c r="C297" s="2" t="str">
        <f t="shared" si="8"/>
        <v>Aug-2024</v>
      </c>
      <c r="D297" t="s">
        <v>613</v>
      </c>
      <c r="E297" t="s">
        <v>29</v>
      </c>
      <c r="F297" t="s">
        <v>33</v>
      </c>
      <c r="G297">
        <v>11</v>
      </c>
      <c r="H297">
        <v>100</v>
      </c>
      <c r="I297">
        <v>0.19</v>
      </c>
      <c r="J297">
        <f t="shared" si="9"/>
        <v>1100</v>
      </c>
      <c r="K297">
        <v>209</v>
      </c>
      <c r="L297">
        <v>1309</v>
      </c>
    </row>
    <row r="298" spans="1:12">
      <c r="A298" t="s">
        <v>614</v>
      </c>
      <c r="B298" s="2">
        <v>45489</v>
      </c>
      <c r="C298" s="2" t="str">
        <f t="shared" si="8"/>
        <v>Jul-2024</v>
      </c>
      <c r="D298" t="s">
        <v>615</v>
      </c>
      <c r="E298" t="s">
        <v>24</v>
      </c>
      <c r="F298" t="s">
        <v>45</v>
      </c>
      <c r="G298">
        <v>17</v>
      </c>
      <c r="H298">
        <v>200</v>
      </c>
      <c r="I298">
        <v>0.2</v>
      </c>
      <c r="J298">
        <f t="shared" si="9"/>
        <v>3400</v>
      </c>
      <c r="K298">
        <v>680</v>
      </c>
      <c r="L298">
        <v>4080</v>
      </c>
    </row>
    <row r="299" spans="1:12">
      <c r="A299" t="s">
        <v>616</v>
      </c>
      <c r="B299" s="2">
        <v>45368</v>
      </c>
      <c r="C299" s="2" t="str">
        <f t="shared" si="8"/>
        <v>Mar-2024</v>
      </c>
      <c r="D299" t="s">
        <v>617</v>
      </c>
      <c r="E299" t="s">
        <v>52</v>
      </c>
      <c r="F299" t="s">
        <v>33</v>
      </c>
      <c r="G299">
        <v>13</v>
      </c>
      <c r="H299">
        <v>100</v>
      </c>
      <c r="I299">
        <v>0.21</v>
      </c>
      <c r="J299">
        <f t="shared" si="9"/>
        <v>1300</v>
      </c>
      <c r="K299">
        <v>273</v>
      </c>
      <c r="L299">
        <v>1573</v>
      </c>
    </row>
    <row r="300" spans="1:12">
      <c r="A300" t="s">
        <v>618</v>
      </c>
      <c r="B300" s="2">
        <v>45396</v>
      </c>
      <c r="C300" s="2" t="str">
        <f t="shared" si="8"/>
        <v>Apr-2024</v>
      </c>
      <c r="D300" t="s">
        <v>619</v>
      </c>
      <c r="E300" t="s">
        <v>14</v>
      </c>
      <c r="F300" t="s">
        <v>45</v>
      </c>
      <c r="G300">
        <v>16</v>
      </c>
      <c r="H300">
        <v>200</v>
      </c>
      <c r="I300">
        <v>0.21</v>
      </c>
      <c r="J300">
        <f t="shared" si="9"/>
        <v>3200</v>
      </c>
      <c r="K300">
        <v>672</v>
      </c>
      <c r="L300">
        <v>3872</v>
      </c>
    </row>
    <row r="301" spans="1:12">
      <c r="A301" t="s">
        <v>620</v>
      </c>
      <c r="B301" s="2">
        <v>45472</v>
      </c>
      <c r="C301" s="2" t="str">
        <f t="shared" si="8"/>
        <v>Jun-2024</v>
      </c>
      <c r="D301" t="s">
        <v>621</v>
      </c>
      <c r="E301" t="s">
        <v>14</v>
      </c>
      <c r="F301" t="s">
        <v>30</v>
      </c>
      <c r="G301">
        <v>3</v>
      </c>
      <c r="H301">
        <v>250</v>
      </c>
      <c r="I301">
        <v>0.21</v>
      </c>
      <c r="J301">
        <f t="shared" si="9"/>
        <v>750</v>
      </c>
      <c r="K301">
        <v>157.5</v>
      </c>
      <c r="L301">
        <v>907.5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1"/>
  <sheetViews>
    <sheetView topLeftCell="B1" workbookViewId="0">
      <selection activeCell="B1" sqref="B1"/>
    </sheetView>
  </sheetViews>
  <sheetFormatPr defaultRowHeight="15"/>
  <cols>
    <col min="1" max="1" width="14.140625" customWidth="1"/>
    <col min="2" max="3" width="17.7109375" customWidth="1"/>
    <col min="4" max="4" width="24.42578125" customWidth="1"/>
    <col min="5" max="5" width="20.42578125" customWidth="1"/>
    <col min="6" max="6" width="12.7109375" customWidth="1"/>
    <col min="7" max="7" width="12.28515625" customWidth="1"/>
    <col min="10" max="10" width="14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622</v>
      </c>
      <c r="E1" s="1" t="s">
        <v>4</v>
      </c>
      <c r="F1" s="1" t="s">
        <v>5</v>
      </c>
      <c r="G1" s="1" t="s">
        <v>6</v>
      </c>
      <c r="H1" s="1" t="s">
        <v>623</v>
      </c>
      <c r="I1" s="1" t="s">
        <v>8</v>
      </c>
      <c r="J1" s="1" t="s">
        <v>624</v>
      </c>
      <c r="K1" s="1" t="s">
        <v>10</v>
      </c>
      <c r="L1" s="1" t="s">
        <v>625</v>
      </c>
    </row>
    <row r="2" spans="1:12">
      <c r="A2" t="s">
        <v>626</v>
      </c>
      <c r="B2" s="2">
        <v>45313</v>
      </c>
      <c r="C2" s="2" t="str">
        <f>TEXT(B2,"mmm-yyyy")</f>
        <v>Jan-2024</v>
      </c>
      <c r="D2" t="s">
        <v>627</v>
      </c>
      <c r="E2" t="s">
        <v>40</v>
      </c>
      <c r="F2" t="s">
        <v>45</v>
      </c>
      <c r="G2">
        <v>45</v>
      </c>
      <c r="H2">
        <v>200</v>
      </c>
      <c r="I2">
        <v>0.22</v>
      </c>
      <c r="J2">
        <f>H2*G2</f>
        <v>9000</v>
      </c>
      <c r="K2">
        <v>1980</v>
      </c>
      <c r="L2">
        <v>10980</v>
      </c>
    </row>
    <row r="3" spans="1:12">
      <c r="A3" t="s">
        <v>628</v>
      </c>
      <c r="B3" s="2">
        <v>45498</v>
      </c>
      <c r="C3" s="2" t="str">
        <f t="shared" ref="C3:C66" si="0">TEXT(B3,"mmm-yyyy")</f>
        <v>Jul-2024</v>
      </c>
      <c r="D3" t="s">
        <v>629</v>
      </c>
      <c r="E3" t="s">
        <v>52</v>
      </c>
      <c r="F3" t="s">
        <v>15</v>
      </c>
      <c r="G3">
        <v>30</v>
      </c>
      <c r="H3">
        <v>300</v>
      </c>
      <c r="I3">
        <v>0.21</v>
      </c>
      <c r="J3">
        <f t="shared" ref="J3:J66" si="1">H3*G3</f>
        <v>9000</v>
      </c>
      <c r="K3">
        <v>1890</v>
      </c>
      <c r="L3">
        <v>10890</v>
      </c>
    </row>
    <row r="4" spans="1:12">
      <c r="A4" t="s">
        <v>630</v>
      </c>
      <c r="B4" s="2">
        <v>45300</v>
      </c>
      <c r="C4" s="2" t="str">
        <f t="shared" si="0"/>
        <v>Jan-2024</v>
      </c>
      <c r="D4" t="s">
        <v>631</v>
      </c>
      <c r="E4" t="s">
        <v>21</v>
      </c>
      <c r="F4" t="s">
        <v>15</v>
      </c>
      <c r="G4">
        <v>17</v>
      </c>
      <c r="H4">
        <v>300</v>
      </c>
      <c r="I4">
        <v>0.2</v>
      </c>
      <c r="J4">
        <f t="shared" si="1"/>
        <v>5100</v>
      </c>
      <c r="K4">
        <v>1020</v>
      </c>
      <c r="L4">
        <v>6120</v>
      </c>
    </row>
    <row r="5" spans="1:12">
      <c r="A5" t="s">
        <v>632</v>
      </c>
      <c r="B5" s="2">
        <v>45556</v>
      </c>
      <c r="C5" s="2" t="str">
        <f t="shared" si="0"/>
        <v>Sep-2024</v>
      </c>
      <c r="D5" t="s">
        <v>633</v>
      </c>
      <c r="E5" t="s">
        <v>57</v>
      </c>
      <c r="F5" t="s">
        <v>15</v>
      </c>
      <c r="G5">
        <v>44</v>
      </c>
      <c r="H5">
        <v>300</v>
      </c>
      <c r="I5">
        <v>0.21</v>
      </c>
      <c r="J5">
        <f t="shared" si="1"/>
        <v>13200</v>
      </c>
      <c r="K5">
        <v>2772</v>
      </c>
      <c r="L5">
        <v>15972</v>
      </c>
    </row>
    <row r="6" spans="1:12">
      <c r="A6" t="s">
        <v>634</v>
      </c>
      <c r="B6" s="2">
        <v>45310</v>
      </c>
      <c r="C6" s="2" t="str">
        <f t="shared" si="0"/>
        <v>Jan-2024</v>
      </c>
      <c r="D6" t="s">
        <v>635</v>
      </c>
      <c r="E6" t="s">
        <v>52</v>
      </c>
      <c r="F6" t="s">
        <v>18</v>
      </c>
      <c r="G6">
        <v>20</v>
      </c>
      <c r="H6">
        <v>150</v>
      </c>
      <c r="I6">
        <v>0.21</v>
      </c>
      <c r="J6">
        <f t="shared" si="1"/>
        <v>3000</v>
      </c>
      <c r="K6">
        <v>630</v>
      </c>
      <c r="L6">
        <v>3630</v>
      </c>
    </row>
    <row r="7" spans="1:12">
      <c r="A7" t="s">
        <v>636</v>
      </c>
      <c r="B7" s="2">
        <v>45381</v>
      </c>
      <c r="C7" s="2" t="str">
        <f t="shared" si="0"/>
        <v>Mar-2024</v>
      </c>
      <c r="D7" t="s">
        <v>637</v>
      </c>
      <c r="E7" t="s">
        <v>40</v>
      </c>
      <c r="F7" t="s">
        <v>18</v>
      </c>
      <c r="G7">
        <v>30</v>
      </c>
      <c r="H7">
        <v>150</v>
      </c>
      <c r="I7">
        <v>0.22</v>
      </c>
      <c r="J7">
        <f t="shared" si="1"/>
        <v>4500</v>
      </c>
      <c r="K7">
        <v>990</v>
      </c>
      <c r="L7">
        <v>5490</v>
      </c>
    </row>
    <row r="8" spans="1:12">
      <c r="A8" t="s">
        <v>638</v>
      </c>
      <c r="B8" s="2">
        <v>45453</v>
      </c>
      <c r="C8" s="2" t="str">
        <f t="shared" si="0"/>
        <v>Jun-2024</v>
      </c>
      <c r="D8" t="s">
        <v>639</v>
      </c>
      <c r="E8" t="s">
        <v>57</v>
      </c>
      <c r="F8" t="s">
        <v>18</v>
      </c>
      <c r="G8">
        <v>17</v>
      </c>
      <c r="H8">
        <v>150</v>
      </c>
      <c r="I8">
        <v>0.21</v>
      </c>
      <c r="J8">
        <f t="shared" si="1"/>
        <v>2550</v>
      </c>
      <c r="K8">
        <v>535.5</v>
      </c>
      <c r="L8">
        <v>3085.5</v>
      </c>
    </row>
    <row r="9" spans="1:12">
      <c r="A9" t="s">
        <v>640</v>
      </c>
      <c r="B9" s="2">
        <v>45329</v>
      </c>
      <c r="C9" s="2" t="str">
        <f t="shared" si="0"/>
        <v>Feb-2024</v>
      </c>
      <c r="D9" t="s">
        <v>641</v>
      </c>
      <c r="E9" t="s">
        <v>40</v>
      </c>
      <c r="F9" t="s">
        <v>15</v>
      </c>
      <c r="G9">
        <v>19</v>
      </c>
      <c r="H9">
        <v>300</v>
      </c>
      <c r="I9">
        <v>0.22</v>
      </c>
      <c r="J9">
        <f t="shared" si="1"/>
        <v>5700</v>
      </c>
      <c r="K9">
        <v>1254</v>
      </c>
      <c r="L9">
        <v>6954</v>
      </c>
    </row>
    <row r="10" spans="1:12">
      <c r="A10" t="s">
        <v>642</v>
      </c>
      <c r="B10" s="2">
        <v>45562</v>
      </c>
      <c r="C10" s="2" t="str">
        <f t="shared" si="0"/>
        <v>Sep-2024</v>
      </c>
      <c r="D10" t="s">
        <v>643</v>
      </c>
      <c r="E10" t="s">
        <v>57</v>
      </c>
      <c r="F10" t="s">
        <v>30</v>
      </c>
      <c r="G10">
        <v>40</v>
      </c>
      <c r="H10">
        <v>250</v>
      </c>
      <c r="I10">
        <v>0.21</v>
      </c>
      <c r="J10">
        <f t="shared" si="1"/>
        <v>10000</v>
      </c>
      <c r="K10">
        <v>2100</v>
      </c>
      <c r="L10">
        <v>12100</v>
      </c>
    </row>
    <row r="11" spans="1:12">
      <c r="A11" t="s">
        <v>644</v>
      </c>
      <c r="B11" s="2">
        <v>45369</v>
      </c>
      <c r="C11" s="2" t="str">
        <f t="shared" si="0"/>
        <v>Mar-2024</v>
      </c>
      <c r="D11" t="s">
        <v>645</v>
      </c>
      <c r="E11" t="s">
        <v>14</v>
      </c>
      <c r="F11" t="s">
        <v>30</v>
      </c>
      <c r="G11">
        <v>19</v>
      </c>
      <c r="H11">
        <v>250</v>
      </c>
      <c r="I11">
        <v>0.21</v>
      </c>
      <c r="J11">
        <f t="shared" si="1"/>
        <v>4750</v>
      </c>
      <c r="K11">
        <v>997.5</v>
      </c>
      <c r="L11">
        <v>5747.5</v>
      </c>
    </row>
    <row r="12" spans="1:12">
      <c r="A12" t="s">
        <v>646</v>
      </c>
      <c r="B12" s="2">
        <v>45444</v>
      </c>
      <c r="C12" s="2" t="str">
        <f t="shared" si="0"/>
        <v>Jun-2024</v>
      </c>
      <c r="D12" t="s">
        <v>647</v>
      </c>
      <c r="E12" t="s">
        <v>14</v>
      </c>
      <c r="F12" t="s">
        <v>30</v>
      </c>
      <c r="G12">
        <v>41</v>
      </c>
      <c r="H12">
        <v>250</v>
      </c>
      <c r="I12">
        <v>0.21</v>
      </c>
      <c r="J12">
        <f t="shared" si="1"/>
        <v>10250</v>
      </c>
      <c r="K12">
        <v>2152.5</v>
      </c>
      <c r="L12">
        <v>12402.5</v>
      </c>
    </row>
    <row r="13" spans="1:12">
      <c r="A13" t="s">
        <v>648</v>
      </c>
      <c r="B13" s="2">
        <v>45642</v>
      </c>
      <c r="C13" s="2" t="str">
        <f t="shared" si="0"/>
        <v>Dec-2024</v>
      </c>
      <c r="D13" t="s">
        <v>649</v>
      </c>
      <c r="E13" t="s">
        <v>21</v>
      </c>
      <c r="F13" t="s">
        <v>18</v>
      </c>
      <c r="G13">
        <v>11</v>
      </c>
      <c r="H13">
        <v>150</v>
      </c>
      <c r="I13">
        <v>0.2</v>
      </c>
      <c r="J13">
        <f t="shared" si="1"/>
        <v>1650</v>
      </c>
      <c r="K13">
        <v>330</v>
      </c>
      <c r="L13">
        <v>1980</v>
      </c>
    </row>
    <row r="14" spans="1:12">
      <c r="A14" t="s">
        <v>650</v>
      </c>
      <c r="B14" s="2">
        <v>45423</v>
      </c>
      <c r="C14" s="2" t="str">
        <f t="shared" si="0"/>
        <v>May-2024</v>
      </c>
      <c r="D14" t="s">
        <v>651</v>
      </c>
      <c r="E14" t="s">
        <v>40</v>
      </c>
      <c r="F14" t="s">
        <v>30</v>
      </c>
      <c r="G14">
        <v>49</v>
      </c>
      <c r="H14">
        <v>250</v>
      </c>
      <c r="I14">
        <v>0.22</v>
      </c>
      <c r="J14">
        <f t="shared" si="1"/>
        <v>12250</v>
      </c>
      <c r="K14">
        <v>2695</v>
      </c>
      <c r="L14">
        <v>14945</v>
      </c>
    </row>
    <row r="15" spans="1:12">
      <c r="A15" t="s">
        <v>652</v>
      </c>
      <c r="B15" s="2">
        <v>45650</v>
      </c>
      <c r="C15" s="2" t="str">
        <f t="shared" si="0"/>
        <v>Dec-2024</v>
      </c>
      <c r="D15" t="s">
        <v>653</v>
      </c>
      <c r="E15" t="s">
        <v>57</v>
      </c>
      <c r="F15" t="s">
        <v>15</v>
      </c>
      <c r="G15">
        <v>45</v>
      </c>
      <c r="H15">
        <v>300</v>
      </c>
      <c r="I15">
        <v>0.21</v>
      </c>
      <c r="J15">
        <f t="shared" si="1"/>
        <v>13500</v>
      </c>
      <c r="K15">
        <v>2835</v>
      </c>
      <c r="L15">
        <v>16335</v>
      </c>
    </row>
    <row r="16" spans="1:12">
      <c r="A16" t="s">
        <v>654</v>
      </c>
      <c r="B16" s="2">
        <v>45375</v>
      </c>
      <c r="C16" s="2" t="str">
        <f t="shared" si="0"/>
        <v>Mar-2024</v>
      </c>
      <c r="D16" t="s">
        <v>655</v>
      </c>
      <c r="E16" t="s">
        <v>14</v>
      </c>
      <c r="F16" t="s">
        <v>15</v>
      </c>
      <c r="G16">
        <v>36</v>
      </c>
      <c r="H16">
        <v>300</v>
      </c>
      <c r="I16">
        <v>0.21</v>
      </c>
      <c r="J16">
        <f t="shared" si="1"/>
        <v>10800</v>
      </c>
      <c r="K16">
        <v>2268</v>
      </c>
      <c r="L16">
        <v>13068</v>
      </c>
    </row>
    <row r="17" spans="1:12">
      <c r="A17" t="s">
        <v>656</v>
      </c>
      <c r="B17" s="2">
        <v>45380</v>
      </c>
      <c r="C17" s="2" t="str">
        <f t="shared" si="0"/>
        <v>Mar-2024</v>
      </c>
      <c r="D17" t="s">
        <v>657</v>
      </c>
      <c r="E17" t="s">
        <v>24</v>
      </c>
      <c r="F17" t="s">
        <v>45</v>
      </c>
      <c r="G17">
        <v>29</v>
      </c>
      <c r="H17">
        <v>200</v>
      </c>
      <c r="I17">
        <v>0.2</v>
      </c>
      <c r="J17">
        <f t="shared" si="1"/>
        <v>5800</v>
      </c>
      <c r="K17">
        <v>1160</v>
      </c>
      <c r="L17">
        <v>6960</v>
      </c>
    </row>
    <row r="18" spans="1:12">
      <c r="A18" t="s">
        <v>658</v>
      </c>
      <c r="B18" s="2">
        <v>45343</v>
      </c>
      <c r="C18" s="2" t="str">
        <f t="shared" si="0"/>
        <v>Feb-2024</v>
      </c>
      <c r="D18" t="s">
        <v>659</v>
      </c>
      <c r="E18" t="s">
        <v>14</v>
      </c>
      <c r="F18" t="s">
        <v>18</v>
      </c>
      <c r="G18">
        <v>15</v>
      </c>
      <c r="H18">
        <v>150</v>
      </c>
      <c r="I18">
        <v>0.21</v>
      </c>
      <c r="J18">
        <f t="shared" si="1"/>
        <v>2250</v>
      </c>
      <c r="K18">
        <v>472.5</v>
      </c>
      <c r="L18">
        <v>2722.5</v>
      </c>
    </row>
    <row r="19" spans="1:12">
      <c r="A19" t="s">
        <v>660</v>
      </c>
      <c r="B19" s="2">
        <v>45493</v>
      </c>
      <c r="C19" s="2" t="str">
        <f t="shared" si="0"/>
        <v>Jul-2024</v>
      </c>
      <c r="D19" t="s">
        <v>661</v>
      </c>
      <c r="E19" t="s">
        <v>24</v>
      </c>
      <c r="F19" t="s">
        <v>33</v>
      </c>
      <c r="G19">
        <v>42</v>
      </c>
      <c r="H19">
        <v>100</v>
      </c>
      <c r="I19">
        <v>0.2</v>
      </c>
      <c r="J19">
        <f t="shared" si="1"/>
        <v>4200</v>
      </c>
      <c r="K19">
        <v>840</v>
      </c>
      <c r="L19">
        <v>5040</v>
      </c>
    </row>
    <row r="20" spans="1:12">
      <c r="A20" t="s">
        <v>662</v>
      </c>
      <c r="B20" s="2">
        <v>45422</v>
      </c>
      <c r="C20" s="2" t="str">
        <f t="shared" si="0"/>
        <v>May-2024</v>
      </c>
      <c r="D20" t="s">
        <v>663</v>
      </c>
      <c r="E20" t="s">
        <v>40</v>
      </c>
      <c r="F20" t="s">
        <v>33</v>
      </c>
      <c r="G20">
        <v>10</v>
      </c>
      <c r="H20">
        <v>100</v>
      </c>
      <c r="I20">
        <v>0.22</v>
      </c>
      <c r="J20">
        <f t="shared" si="1"/>
        <v>1000</v>
      </c>
      <c r="K20">
        <v>220</v>
      </c>
      <c r="L20">
        <v>1220</v>
      </c>
    </row>
    <row r="21" spans="1:12">
      <c r="A21" t="s">
        <v>664</v>
      </c>
      <c r="B21" s="2">
        <v>45650</v>
      </c>
      <c r="C21" s="2" t="str">
        <f t="shared" si="0"/>
        <v>Dec-2024</v>
      </c>
      <c r="D21" t="s">
        <v>665</v>
      </c>
      <c r="E21" t="s">
        <v>57</v>
      </c>
      <c r="F21" t="s">
        <v>18</v>
      </c>
      <c r="G21">
        <v>23</v>
      </c>
      <c r="H21">
        <v>150</v>
      </c>
      <c r="I21">
        <v>0.21</v>
      </c>
      <c r="J21">
        <f t="shared" si="1"/>
        <v>3450</v>
      </c>
      <c r="K21">
        <v>724.5</v>
      </c>
      <c r="L21">
        <v>4174.5</v>
      </c>
    </row>
    <row r="22" spans="1:12">
      <c r="A22" t="s">
        <v>666</v>
      </c>
      <c r="B22" s="2">
        <v>45421</v>
      </c>
      <c r="C22" s="2" t="str">
        <f t="shared" si="0"/>
        <v>May-2024</v>
      </c>
      <c r="D22" t="s">
        <v>667</v>
      </c>
      <c r="E22" t="s">
        <v>21</v>
      </c>
      <c r="F22" t="s">
        <v>33</v>
      </c>
      <c r="G22">
        <v>46</v>
      </c>
      <c r="H22">
        <v>100</v>
      </c>
      <c r="I22">
        <v>0.2</v>
      </c>
      <c r="J22">
        <f t="shared" si="1"/>
        <v>4600</v>
      </c>
      <c r="K22">
        <v>920</v>
      </c>
      <c r="L22">
        <v>5520</v>
      </c>
    </row>
    <row r="23" spans="1:12">
      <c r="A23" t="s">
        <v>668</v>
      </c>
      <c r="B23" s="2">
        <v>45494</v>
      </c>
      <c r="C23" s="2" t="str">
        <f t="shared" si="0"/>
        <v>Jul-2024</v>
      </c>
      <c r="D23" t="s">
        <v>669</v>
      </c>
      <c r="E23" t="s">
        <v>52</v>
      </c>
      <c r="F23" t="s">
        <v>33</v>
      </c>
      <c r="G23">
        <v>26</v>
      </c>
      <c r="H23">
        <v>100</v>
      </c>
      <c r="I23">
        <v>0.21</v>
      </c>
      <c r="J23">
        <f t="shared" si="1"/>
        <v>2600</v>
      </c>
      <c r="K23">
        <v>546</v>
      </c>
      <c r="L23">
        <v>3146</v>
      </c>
    </row>
    <row r="24" spans="1:12">
      <c r="A24" t="s">
        <v>670</v>
      </c>
      <c r="B24" s="2">
        <v>45425</v>
      </c>
      <c r="C24" s="2" t="str">
        <f t="shared" si="0"/>
        <v>May-2024</v>
      </c>
      <c r="D24" t="s">
        <v>671</v>
      </c>
      <c r="E24" t="s">
        <v>40</v>
      </c>
      <c r="F24" t="s">
        <v>45</v>
      </c>
      <c r="G24">
        <v>45</v>
      </c>
      <c r="H24">
        <v>200</v>
      </c>
      <c r="I24">
        <v>0.22</v>
      </c>
      <c r="J24">
        <f t="shared" si="1"/>
        <v>9000</v>
      </c>
      <c r="K24">
        <v>1980</v>
      </c>
      <c r="L24">
        <v>10980</v>
      </c>
    </row>
    <row r="25" spans="1:12">
      <c r="A25" t="s">
        <v>672</v>
      </c>
      <c r="B25" s="2">
        <v>45534</v>
      </c>
      <c r="C25" s="2" t="str">
        <f t="shared" si="0"/>
        <v>Aug-2024</v>
      </c>
      <c r="D25" t="s">
        <v>673</v>
      </c>
      <c r="E25" t="s">
        <v>21</v>
      </c>
      <c r="F25" t="s">
        <v>45</v>
      </c>
      <c r="G25">
        <v>39</v>
      </c>
      <c r="H25">
        <v>200</v>
      </c>
      <c r="I25">
        <v>0.2</v>
      </c>
      <c r="J25">
        <f t="shared" si="1"/>
        <v>7800</v>
      </c>
      <c r="K25">
        <v>1560</v>
      </c>
      <c r="L25">
        <v>9360</v>
      </c>
    </row>
    <row r="26" spans="1:12">
      <c r="A26" t="s">
        <v>674</v>
      </c>
      <c r="B26" s="2">
        <v>45415</v>
      </c>
      <c r="C26" s="2" t="str">
        <f t="shared" si="0"/>
        <v>May-2024</v>
      </c>
      <c r="D26" t="s">
        <v>675</v>
      </c>
      <c r="E26" t="s">
        <v>14</v>
      </c>
      <c r="F26" t="s">
        <v>33</v>
      </c>
      <c r="G26">
        <v>7</v>
      </c>
      <c r="H26">
        <v>100</v>
      </c>
      <c r="I26">
        <v>0.21</v>
      </c>
      <c r="J26">
        <f t="shared" si="1"/>
        <v>700</v>
      </c>
      <c r="K26">
        <v>147</v>
      </c>
      <c r="L26">
        <v>847</v>
      </c>
    </row>
    <row r="27" spans="1:12">
      <c r="A27" t="s">
        <v>676</v>
      </c>
      <c r="B27" s="2">
        <v>45517</v>
      </c>
      <c r="C27" s="2" t="str">
        <f t="shared" si="0"/>
        <v>Aug-2024</v>
      </c>
      <c r="D27" t="s">
        <v>677</v>
      </c>
      <c r="E27" t="s">
        <v>52</v>
      </c>
      <c r="F27" t="s">
        <v>18</v>
      </c>
      <c r="G27">
        <v>33</v>
      </c>
      <c r="H27">
        <v>150</v>
      </c>
      <c r="I27">
        <v>0.21</v>
      </c>
      <c r="J27">
        <f t="shared" si="1"/>
        <v>4950</v>
      </c>
      <c r="K27">
        <v>1039.5</v>
      </c>
      <c r="L27">
        <v>5989.5</v>
      </c>
    </row>
    <row r="28" spans="1:12">
      <c r="A28" t="s">
        <v>678</v>
      </c>
      <c r="B28" s="2">
        <v>45601</v>
      </c>
      <c r="C28" s="2" t="str">
        <f t="shared" si="0"/>
        <v>Nov-2024</v>
      </c>
      <c r="D28" t="s">
        <v>679</v>
      </c>
      <c r="E28" t="s">
        <v>57</v>
      </c>
      <c r="F28" t="s">
        <v>18</v>
      </c>
      <c r="G28">
        <v>12</v>
      </c>
      <c r="H28">
        <v>150</v>
      </c>
      <c r="I28">
        <v>0.21</v>
      </c>
      <c r="J28">
        <f t="shared" si="1"/>
        <v>1800</v>
      </c>
      <c r="K28">
        <v>378</v>
      </c>
      <c r="L28">
        <v>2178</v>
      </c>
    </row>
    <row r="29" spans="1:12">
      <c r="A29" t="s">
        <v>680</v>
      </c>
      <c r="B29" s="2">
        <v>45424</v>
      </c>
      <c r="C29" s="2" t="str">
        <f t="shared" si="0"/>
        <v>May-2024</v>
      </c>
      <c r="D29" t="s">
        <v>681</v>
      </c>
      <c r="E29" t="s">
        <v>29</v>
      </c>
      <c r="F29" t="s">
        <v>33</v>
      </c>
      <c r="G29">
        <v>13</v>
      </c>
      <c r="H29">
        <v>100</v>
      </c>
      <c r="I29">
        <v>0.19</v>
      </c>
      <c r="J29">
        <f t="shared" si="1"/>
        <v>1300</v>
      </c>
      <c r="K29">
        <v>247</v>
      </c>
      <c r="L29">
        <v>1547</v>
      </c>
    </row>
    <row r="30" spans="1:12">
      <c r="A30" t="s">
        <v>682</v>
      </c>
      <c r="B30" s="2">
        <v>45525</v>
      </c>
      <c r="C30" s="2" t="str">
        <f t="shared" si="0"/>
        <v>Aug-2024</v>
      </c>
      <c r="D30" t="s">
        <v>683</v>
      </c>
      <c r="E30" t="s">
        <v>24</v>
      </c>
      <c r="F30" t="s">
        <v>30</v>
      </c>
      <c r="G30">
        <v>19</v>
      </c>
      <c r="H30">
        <v>250</v>
      </c>
      <c r="I30">
        <v>0.2</v>
      </c>
      <c r="J30">
        <f t="shared" si="1"/>
        <v>4750</v>
      </c>
      <c r="K30">
        <v>950</v>
      </c>
      <c r="L30">
        <v>5700</v>
      </c>
    </row>
    <row r="31" spans="1:12">
      <c r="A31" t="s">
        <v>684</v>
      </c>
      <c r="B31" s="2">
        <v>45394</v>
      </c>
      <c r="C31" s="2" t="str">
        <f t="shared" si="0"/>
        <v>Apr-2024</v>
      </c>
      <c r="D31" t="s">
        <v>685</v>
      </c>
      <c r="E31" t="s">
        <v>29</v>
      </c>
      <c r="F31" t="s">
        <v>30</v>
      </c>
      <c r="G31">
        <v>8</v>
      </c>
      <c r="H31">
        <v>250</v>
      </c>
      <c r="I31">
        <v>0.19</v>
      </c>
      <c r="J31">
        <f t="shared" si="1"/>
        <v>2000</v>
      </c>
      <c r="K31">
        <v>380</v>
      </c>
      <c r="L31">
        <v>2380</v>
      </c>
    </row>
    <row r="32" spans="1:12">
      <c r="A32" t="s">
        <v>686</v>
      </c>
      <c r="B32" s="2">
        <v>45535</v>
      </c>
      <c r="C32" s="2" t="str">
        <f t="shared" si="0"/>
        <v>Aug-2024</v>
      </c>
      <c r="D32" t="s">
        <v>687</v>
      </c>
      <c r="E32" t="s">
        <v>14</v>
      </c>
      <c r="F32" t="s">
        <v>45</v>
      </c>
      <c r="G32">
        <v>14</v>
      </c>
      <c r="H32">
        <v>200</v>
      </c>
      <c r="I32">
        <v>0.21</v>
      </c>
      <c r="J32">
        <f t="shared" si="1"/>
        <v>2800</v>
      </c>
      <c r="K32">
        <v>588</v>
      </c>
      <c r="L32">
        <v>3388</v>
      </c>
    </row>
    <row r="33" spans="1:12">
      <c r="A33" t="s">
        <v>688</v>
      </c>
      <c r="B33" s="2">
        <v>45581</v>
      </c>
      <c r="C33" s="2" t="str">
        <f t="shared" si="0"/>
        <v>Oct-2024</v>
      </c>
      <c r="D33" t="s">
        <v>689</v>
      </c>
      <c r="E33" t="s">
        <v>57</v>
      </c>
      <c r="F33" t="s">
        <v>15</v>
      </c>
      <c r="G33">
        <v>23</v>
      </c>
      <c r="H33">
        <v>300</v>
      </c>
      <c r="I33">
        <v>0.21</v>
      </c>
      <c r="J33">
        <f t="shared" si="1"/>
        <v>6900</v>
      </c>
      <c r="K33">
        <v>1449</v>
      </c>
      <c r="L33">
        <v>8349</v>
      </c>
    </row>
    <row r="34" spans="1:12">
      <c r="A34" t="s">
        <v>690</v>
      </c>
      <c r="B34" s="2">
        <v>45477</v>
      </c>
      <c r="C34" s="2" t="str">
        <f t="shared" si="0"/>
        <v>Jul-2024</v>
      </c>
      <c r="D34" t="s">
        <v>691</v>
      </c>
      <c r="E34" t="s">
        <v>57</v>
      </c>
      <c r="F34" t="s">
        <v>15</v>
      </c>
      <c r="G34">
        <v>8</v>
      </c>
      <c r="H34">
        <v>300</v>
      </c>
      <c r="I34">
        <v>0.21</v>
      </c>
      <c r="J34">
        <f t="shared" si="1"/>
        <v>2400</v>
      </c>
      <c r="K34">
        <v>504</v>
      </c>
      <c r="L34">
        <v>2904</v>
      </c>
    </row>
    <row r="35" spans="1:12">
      <c r="A35" t="s">
        <v>692</v>
      </c>
      <c r="B35" s="2">
        <v>45580</v>
      </c>
      <c r="C35" s="2" t="str">
        <f t="shared" si="0"/>
        <v>Oct-2024</v>
      </c>
      <c r="D35" t="s">
        <v>693</v>
      </c>
      <c r="E35" t="s">
        <v>21</v>
      </c>
      <c r="F35" t="s">
        <v>15</v>
      </c>
      <c r="G35">
        <v>30</v>
      </c>
      <c r="H35">
        <v>300</v>
      </c>
      <c r="I35">
        <v>0.2</v>
      </c>
      <c r="J35">
        <f t="shared" si="1"/>
        <v>9000</v>
      </c>
      <c r="K35">
        <v>1800</v>
      </c>
      <c r="L35">
        <v>10800</v>
      </c>
    </row>
    <row r="36" spans="1:12">
      <c r="A36" t="s">
        <v>694</v>
      </c>
      <c r="B36" s="2">
        <v>45309</v>
      </c>
      <c r="C36" s="2" t="str">
        <f t="shared" si="0"/>
        <v>Jan-2024</v>
      </c>
      <c r="D36" t="s">
        <v>695</v>
      </c>
      <c r="E36" t="s">
        <v>52</v>
      </c>
      <c r="F36" t="s">
        <v>45</v>
      </c>
      <c r="G36">
        <v>26</v>
      </c>
      <c r="H36">
        <v>200</v>
      </c>
      <c r="I36">
        <v>0.21</v>
      </c>
      <c r="J36">
        <f t="shared" si="1"/>
        <v>5200</v>
      </c>
      <c r="K36">
        <v>1092</v>
      </c>
      <c r="L36">
        <v>6292</v>
      </c>
    </row>
    <row r="37" spans="1:12">
      <c r="A37" t="s">
        <v>696</v>
      </c>
      <c r="B37" s="2">
        <v>45452</v>
      </c>
      <c r="C37" s="2" t="str">
        <f t="shared" si="0"/>
        <v>Jun-2024</v>
      </c>
      <c r="D37" t="s">
        <v>697</v>
      </c>
      <c r="E37" t="s">
        <v>40</v>
      </c>
      <c r="F37" t="s">
        <v>15</v>
      </c>
      <c r="G37">
        <v>25</v>
      </c>
      <c r="H37">
        <v>300</v>
      </c>
      <c r="I37">
        <v>0.22</v>
      </c>
      <c r="J37">
        <f t="shared" si="1"/>
        <v>7500</v>
      </c>
      <c r="K37">
        <v>1650</v>
      </c>
      <c r="L37">
        <v>9150</v>
      </c>
    </row>
    <row r="38" spans="1:12">
      <c r="A38" t="s">
        <v>698</v>
      </c>
      <c r="B38" s="2">
        <v>45547</v>
      </c>
      <c r="C38" s="2" t="str">
        <f t="shared" si="0"/>
        <v>Sep-2024</v>
      </c>
      <c r="D38" t="s">
        <v>699</v>
      </c>
      <c r="E38" t="s">
        <v>52</v>
      </c>
      <c r="F38" t="s">
        <v>45</v>
      </c>
      <c r="G38">
        <v>7</v>
      </c>
      <c r="H38">
        <v>200</v>
      </c>
      <c r="I38">
        <v>0.21</v>
      </c>
      <c r="J38">
        <f t="shared" si="1"/>
        <v>1400</v>
      </c>
      <c r="K38">
        <v>294</v>
      </c>
      <c r="L38">
        <v>1694</v>
      </c>
    </row>
    <row r="39" spans="1:12">
      <c r="A39" t="s">
        <v>700</v>
      </c>
      <c r="B39" s="2">
        <v>45537</v>
      </c>
      <c r="C39" s="2" t="str">
        <f t="shared" si="0"/>
        <v>Sep-2024</v>
      </c>
      <c r="D39" t="s">
        <v>701</v>
      </c>
      <c r="E39" t="s">
        <v>24</v>
      </c>
      <c r="F39" t="s">
        <v>18</v>
      </c>
      <c r="G39">
        <v>50</v>
      </c>
      <c r="H39">
        <v>150</v>
      </c>
      <c r="I39">
        <v>0.2</v>
      </c>
      <c r="J39">
        <f t="shared" si="1"/>
        <v>7500</v>
      </c>
      <c r="K39">
        <v>1500</v>
      </c>
      <c r="L39">
        <v>9000</v>
      </c>
    </row>
    <row r="40" spans="1:12">
      <c r="A40" t="s">
        <v>702</v>
      </c>
      <c r="B40" s="2">
        <v>45437</v>
      </c>
      <c r="C40" s="2" t="str">
        <f t="shared" si="0"/>
        <v>May-2024</v>
      </c>
      <c r="D40" t="s">
        <v>703</v>
      </c>
      <c r="E40" t="s">
        <v>40</v>
      </c>
      <c r="F40" t="s">
        <v>15</v>
      </c>
      <c r="G40">
        <v>34</v>
      </c>
      <c r="H40">
        <v>300</v>
      </c>
      <c r="I40">
        <v>0.22</v>
      </c>
      <c r="J40">
        <f t="shared" si="1"/>
        <v>10200</v>
      </c>
      <c r="K40">
        <v>2244</v>
      </c>
      <c r="L40">
        <v>12444</v>
      </c>
    </row>
    <row r="41" spans="1:12">
      <c r="A41" t="s">
        <v>704</v>
      </c>
      <c r="B41" s="2">
        <v>45335</v>
      </c>
      <c r="C41" s="2" t="str">
        <f t="shared" si="0"/>
        <v>Feb-2024</v>
      </c>
      <c r="D41" t="s">
        <v>705</v>
      </c>
      <c r="E41" t="s">
        <v>52</v>
      </c>
      <c r="F41" t="s">
        <v>30</v>
      </c>
      <c r="G41">
        <v>11</v>
      </c>
      <c r="H41">
        <v>250</v>
      </c>
      <c r="I41">
        <v>0.21</v>
      </c>
      <c r="J41">
        <f t="shared" si="1"/>
        <v>2750</v>
      </c>
      <c r="K41">
        <v>577.5</v>
      </c>
      <c r="L41">
        <v>3327.5</v>
      </c>
    </row>
    <row r="42" spans="1:12">
      <c r="A42" t="s">
        <v>706</v>
      </c>
      <c r="B42" s="2">
        <v>45594</v>
      </c>
      <c r="C42" s="2" t="str">
        <f t="shared" si="0"/>
        <v>Oct-2024</v>
      </c>
      <c r="D42" t="s">
        <v>707</v>
      </c>
      <c r="E42" t="s">
        <v>52</v>
      </c>
      <c r="F42" t="s">
        <v>33</v>
      </c>
      <c r="G42">
        <v>10</v>
      </c>
      <c r="H42">
        <v>100</v>
      </c>
      <c r="I42">
        <v>0.21</v>
      </c>
      <c r="J42">
        <f t="shared" si="1"/>
        <v>1000</v>
      </c>
      <c r="K42">
        <v>210</v>
      </c>
      <c r="L42">
        <v>1210</v>
      </c>
    </row>
    <row r="43" spans="1:12">
      <c r="A43" t="s">
        <v>708</v>
      </c>
      <c r="B43" s="2">
        <v>45345</v>
      </c>
      <c r="C43" s="2" t="str">
        <f t="shared" si="0"/>
        <v>Feb-2024</v>
      </c>
      <c r="D43" t="s">
        <v>709</v>
      </c>
      <c r="E43" t="s">
        <v>21</v>
      </c>
      <c r="F43" t="s">
        <v>45</v>
      </c>
      <c r="G43">
        <v>19</v>
      </c>
      <c r="H43">
        <v>200</v>
      </c>
      <c r="I43">
        <v>0.2</v>
      </c>
      <c r="J43">
        <f t="shared" si="1"/>
        <v>3800</v>
      </c>
      <c r="K43">
        <v>760</v>
      </c>
      <c r="L43">
        <v>4560</v>
      </c>
    </row>
    <row r="44" spans="1:12">
      <c r="A44" t="s">
        <v>710</v>
      </c>
      <c r="B44" s="2">
        <v>45528</v>
      </c>
      <c r="C44" s="2" t="str">
        <f t="shared" si="0"/>
        <v>Aug-2024</v>
      </c>
      <c r="D44" t="s">
        <v>711</v>
      </c>
      <c r="E44" t="s">
        <v>14</v>
      </c>
      <c r="F44" t="s">
        <v>15</v>
      </c>
      <c r="G44">
        <v>34</v>
      </c>
      <c r="H44">
        <v>300</v>
      </c>
      <c r="I44">
        <v>0.21</v>
      </c>
      <c r="J44">
        <f t="shared" si="1"/>
        <v>10200</v>
      </c>
      <c r="K44">
        <v>2142</v>
      </c>
      <c r="L44">
        <v>12342</v>
      </c>
    </row>
    <row r="45" spans="1:12">
      <c r="A45" t="s">
        <v>712</v>
      </c>
      <c r="B45" s="2">
        <v>45348</v>
      </c>
      <c r="C45" s="2" t="str">
        <f t="shared" si="0"/>
        <v>Feb-2024</v>
      </c>
      <c r="D45" t="s">
        <v>713</v>
      </c>
      <c r="E45" t="s">
        <v>57</v>
      </c>
      <c r="F45" t="s">
        <v>18</v>
      </c>
      <c r="G45">
        <v>45</v>
      </c>
      <c r="H45">
        <v>150</v>
      </c>
      <c r="I45">
        <v>0.21</v>
      </c>
      <c r="J45">
        <f t="shared" si="1"/>
        <v>6750</v>
      </c>
      <c r="K45">
        <v>1417.5</v>
      </c>
      <c r="L45">
        <v>8167.5</v>
      </c>
    </row>
    <row r="46" spans="1:12">
      <c r="A46" t="s">
        <v>714</v>
      </c>
      <c r="B46" s="2">
        <v>45542</v>
      </c>
      <c r="C46" s="2" t="str">
        <f t="shared" si="0"/>
        <v>Sep-2024</v>
      </c>
      <c r="D46" t="s">
        <v>715</v>
      </c>
      <c r="E46" t="s">
        <v>21</v>
      </c>
      <c r="F46" t="s">
        <v>15</v>
      </c>
      <c r="G46">
        <v>34</v>
      </c>
      <c r="H46">
        <v>300</v>
      </c>
      <c r="I46">
        <v>0.2</v>
      </c>
      <c r="J46">
        <f t="shared" si="1"/>
        <v>10200</v>
      </c>
      <c r="K46">
        <v>2040</v>
      </c>
      <c r="L46">
        <v>12240</v>
      </c>
    </row>
    <row r="47" spans="1:12">
      <c r="A47" t="s">
        <v>716</v>
      </c>
      <c r="B47" s="2">
        <v>45576</v>
      </c>
      <c r="C47" s="2" t="str">
        <f t="shared" si="0"/>
        <v>Oct-2024</v>
      </c>
      <c r="D47" t="s">
        <v>717</v>
      </c>
      <c r="E47" t="s">
        <v>52</v>
      </c>
      <c r="F47" t="s">
        <v>15</v>
      </c>
      <c r="G47">
        <v>17</v>
      </c>
      <c r="H47">
        <v>300</v>
      </c>
      <c r="I47">
        <v>0.21</v>
      </c>
      <c r="J47">
        <f t="shared" si="1"/>
        <v>5100</v>
      </c>
      <c r="K47">
        <v>1071</v>
      </c>
      <c r="L47">
        <v>6171</v>
      </c>
    </row>
    <row r="48" spans="1:12">
      <c r="A48" t="s">
        <v>718</v>
      </c>
      <c r="B48" s="2">
        <v>45460</v>
      </c>
      <c r="C48" s="2" t="str">
        <f t="shared" si="0"/>
        <v>Jun-2024</v>
      </c>
      <c r="D48" t="s">
        <v>719</v>
      </c>
      <c r="E48" t="s">
        <v>21</v>
      </c>
      <c r="F48" t="s">
        <v>18</v>
      </c>
      <c r="G48">
        <v>5</v>
      </c>
      <c r="H48">
        <v>150</v>
      </c>
      <c r="I48">
        <v>0.2</v>
      </c>
      <c r="J48">
        <f t="shared" si="1"/>
        <v>750</v>
      </c>
      <c r="K48">
        <v>150</v>
      </c>
      <c r="L48">
        <v>900</v>
      </c>
    </row>
    <row r="49" spans="1:12">
      <c r="A49" t="s">
        <v>720</v>
      </c>
      <c r="B49" s="2">
        <v>45554</v>
      </c>
      <c r="C49" s="2" t="str">
        <f t="shared" si="0"/>
        <v>Sep-2024</v>
      </c>
      <c r="D49" t="s">
        <v>721</v>
      </c>
      <c r="E49" t="s">
        <v>57</v>
      </c>
      <c r="F49" t="s">
        <v>45</v>
      </c>
      <c r="G49">
        <v>13</v>
      </c>
      <c r="H49">
        <v>200</v>
      </c>
      <c r="I49">
        <v>0.21</v>
      </c>
      <c r="J49">
        <f t="shared" si="1"/>
        <v>2600</v>
      </c>
      <c r="K49">
        <v>546</v>
      </c>
      <c r="L49">
        <v>3146</v>
      </c>
    </row>
    <row r="50" spans="1:12">
      <c r="A50" t="s">
        <v>722</v>
      </c>
      <c r="B50" s="2">
        <v>45611</v>
      </c>
      <c r="C50" s="2" t="str">
        <f t="shared" si="0"/>
        <v>Nov-2024</v>
      </c>
      <c r="D50" t="s">
        <v>723</v>
      </c>
      <c r="E50" t="s">
        <v>57</v>
      </c>
      <c r="F50" t="s">
        <v>18</v>
      </c>
      <c r="G50">
        <v>33</v>
      </c>
      <c r="H50">
        <v>150</v>
      </c>
      <c r="I50">
        <v>0.21</v>
      </c>
      <c r="J50">
        <f t="shared" si="1"/>
        <v>4950</v>
      </c>
      <c r="K50">
        <v>1039.5</v>
      </c>
      <c r="L50">
        <v>5989.5</v>
      </c>
    </row>
    <row r="51" spans="1:12">
      <c r="A51" t="s">
        <v>724</v>
      </c>
      <c r="B51" s="2">
        <v>45478</v>
      </c>
      <c r="C51" s="2" t="str">
        <f t="shared" si="0"/>
        <v>Jul-2024</v>
      </c>
      <c r="D51" t="s">
        <v>725</v>
      </c>
      <c r="E51" t="s">
        <v>29</v>
      </c>
      <c r="F51" t="s">
        <v>30</v>
      </c>
      <c r="G51">
        <v>26</v>
      </c>
      <c r="H51">
        <v>250</v>
      </c>
      <c r="I51">
        <v>0.19</v>
      </c>
      <c r="J51">
        <f t="shared" si="1"/>
        <v>6500</v>
      </c>
      <c r="K51">
        <v>1235</v>
      </c>
      <c r="L51">
        <v>7735</v>
      </c>
    </row>
    <row r="52" spans="1:12">
      <c r="A52" t="s">
        <v>726</v>
      </c>
      <c r="B52" s="2">
        <v>45419</v>
      </c>
      <c r="C52" s="2" t="str">
        <f t="shared" si="0"/>
        <v>May-2024</v>
      </c>
      <c r="D52" t="s">
        <v>727</v>
      </c>
      <c r="E52" t="s">
        <v>24</v>
      </c>
      <c r="F52" t="s">
        <v>18</v>
      </c>
      <c r="G52">
        <v>27</v>
      </c>
      <c r="H52">
        <v>150</v>
      </c>
      <c r="I52">
        <v>0.2</v>
      </c>
      <c r="J52">
        <f t="shared" si="1"/>
        <v>4050</v>
      </c>
      <c r="K52">
        <v>810</v>
      </c>
      <c r="L52">
        <v>4860</v>
      </c>
    </row>
    <row r="53" spans="1:12">
      <c r="A53" t="s">
        <v>728</v>
      </c>
      <c r="B53" s="2">
        <v>45632</v>
      </c>
      <c r="C53" s="2" t="str">
        <f t="shared" si="0"/>
        <v>Dec-2024</v>
      </c>
      <c r="D53" t="s">
        <v>729</v>
      </c>
      <c r="E53" t="s">
        <v>52</v>
      </c>
      <c r="F53" t="s">
        <v>15</v>
      </c>
      <c r="G53">
        <v>10</v>
      </c>
      <c r="H53">
        <v>300</v>
      </c>
      <c r="I53">
        <v>0.21</v>
      </c>
      <c r="J53">
        <f t="shared" si="1"/>
        <v>3000</v>
      </c>
      <c r="K53">
        <v>630</v>
      </c>
      <c r="L53">
        <v>3630</v>
      </c>
    </row>
    <row r="54" spans="1:12">
      <c r="A54" t="s">
        <v>730</v>
      </c>
      <c r="B54" s="2">
        <v>45593</v>
      </c>
      <c r="C54" s="2" t="str">
        <f t="shared" si="0"/>
        <v>Oct-2024</v>
      </c>
      <c r="D54" t="s">
        <v>731</v>
      </c>
      <c r="E54" t="s">
        <v>29</v>
      </c>
      <c r="F54" t="s">
        <v>18</v>
      </c>
      <c r="G54">
        <v>41</v>
      </c>
      <c r="H54">
        <v>150</v>
      </c>
      <c r="I54">
        <v>0.19</v>
      </c>
      <c r="J54">
        <f t="shared" si="1"/>
        <v>6150</v>
      </c>
      <c r="K54">
        <v>1168.5</v>
      </c>
      <c r="L54">
        <v>7318.5</v>
      </c>
    </row>
    <row r="55" spans="1:12">
      <c r="A55" t="s">
        <v>732</v>
      </c>
      <c r="B55" s="2">
        <v>45347</v>
      </c>
      <c r="C55" s="2" t="str">
        <f t="shared" si="0"/>
        <v>Feb-2024</v>
      </c>
      <c r="D55" t="s">
        <v>733</v>
      </c>
      <c r="E55" t="s">
        <v>14</v>
      </c>
      <c r="F55" t="s">
        <v>30</v>
      </c>
      <c r="G55">
        <v>42</v>
      </c>
      <c r="H55">
        <v>250</v>
      </c>
      <c r="I55">
        <v>0.21</v>
      </c>
      <c r="J55">
        <f t="shared" si="1"/>
        <v>10500</v>
      </c>
      <c r="K55">
        <v>2205</v>
      </c>
      <c r="L55">
        <v>12705</v>
      </c>
    </row>
    <row r="56" spans="1:12">
      <c r="A56" t="s">
        <v>734</v>
      </c>
      <c r="B56" s="2">
        <v>45498</v>
      </c>
      <c r="C56" s="2" t="str">
        <f t="shared" si="0"/>
        <v>Jul-2024</v>
      </c>
      <c r="D56" t="s">
        <v>735</v>
      </c>
      <c r="E56" t="s">
        <v>52</v>
      </c>
      <c r="F56" t="s">
        <v>18</v>
      </c>
      <c r="G56">
        <v>41</v>
      </c>
      <c r="H56">
        <v>150</v>
      </c>
      <c r="I56">
        <v>0.21</v>
      </c>
      <c r="J56">
        <f t="shared" si="1"/>
        <v>6150</v>
      </c>
      <c r="K56">
        <v>1291.5</v>
      </c>
      <c r="L56">
        <v>7441.5</v>
      </c>
    </row>
    <row r="57" spans="1:12">
      <c r="A57" t="s">
        <v>736</v>
      </c>
      <c r="B57" s="2">
        <v>45568</v>
      </c>
      <c r="C57" s="2" t="str">
        <f t="shared" si="0"/>
        <v>Oct-2024</v>
      </c>
      <c r="D57" t="s">
        <v>737</v>
      </c>
      <c r="E57" t="s">
        <v>29</v>
      </c>
      <c r="F57" t="s">
        <v>33</v>
      </c>
      <c r="G57">
        <v>21</v>
      </c>
      <c r="H57">
        <v>100</v>
      </c>
      <c r="I57">
        <v>0.19</v>
      </c>
      <c r="J57">
        <f t="shared" si="1"/>
        <v>2100</v>
      </c>
      <c r="K57">
        <v>399</v>
      </c>
      <c r="L57">
        <v>2499</v>
      </c>
    </row>
    <row r="58" spans="1:12">
      <c r="A58" t="s">
        <v>738</v>
      </c>
      <c r="B58" s="2">
        <v>45491</v>
      </c>
      <c r="C58" s="2" t="str">
        <f t="shared" si="0"/>
        <v>Jul-2024</v>
      </c>
      <c r="D58" t="s">
        <v>739</v>
      </c>
      <c r="E58" t="s">
        <v>24</v>
      </c>
      <c r="F58" t="s">
        <v>15</v>
      </c>
      <c r="G58">
        <v>7</v>
      </c>
      <c r="H58">
        <v>300</v>
      </c>
      <c r="I58">
        <v>0.2</v>
      </c>
      <c r="J58">
        <f t="shared" si="1"/>
        <v>2100</v>
      </c>
      <c r="K58">
        <v>420</v>
      </c>
      <c r="L58">
        <v>2520</v>
      </c>
    </row>
    <row r="59" spans="1:12">
      <c r="A59" t="s">
        <v>740</v>
      </c>
      <c r="B59" s="2">
        <v>45300</v>
      </c>
      <c r="C59" s="2" t="str">
        <f t="shared" si="0"/>
        <v>Jan-2024</v>
      </c>
      <c r="D59" t="s">
        <v>741</v>
      </c>
      <c r="E59" t="s">
        <v>29</v>
      </c>
      <c r="F59" t="s">
        <v>15</v>
      </c>
      <c r="G59">
        <v>24</v>
      </c>
      <c r="H59">
        <v>300</v>
      </c>
      <c r="I59">
        <v>0.19</v>
      </c>
      <c r="J59">
        <f t="shared" si="1"/>
        <v>7200</v>
      </c>
      <c r="K59">
        <v>1368</v>
      </c>
      <c r="L59">
        <v>8568</v>
      </c>
    </row>
    <row r="60" spans="1:12">
      <c r="A60" t="s">
        <v>742</v>
      </c>
      <c r="B60" s="2">
        <v>45490</v>
      </c>
      <c r="C60" s="2" t="str">
        <f t="shared" si="0"/>
        <v>Jul-2024</v>
      </c>
      <c r="D60" t="s">
        <v>743</v>
      </c>
      <c r="E60" t="s">
        <v>57</v>
      </c>
      <c r="F60" t="s">
        <v>30</v>
      </c>
      <c r="G60">
        <v>36</v>
      </c>
      <c r="H60">
        <v>250</v>
      </c>
      <c r="I60">
        <v>0.21</v>
      </c>
      <c r="J60">
        <f t="shared" si="1"/>
        <v>9000</v>
      </c>
      <c r="K60">
        <v>1890</v>
      </c>
      <c r="L60">
        <v>10890</v>
      </c>
    </row>
    <row r="61" spans="1:12">
      <c r="A61" t="s">
        <v>744</v>
      </c>
      <c r="B61" s="2">
        <v>45601</v>
      </c>
      <c r="C61" s="2" t="str">
        <f t="shared" si="0"/>
        <v>Nov-2024</v>
      </c>
      <c r="D61" t="s">
        <v>745</v>
      </c>
      <c r="E61" t="s">
        <v>29</v>
      </c>
      <c r="F61" t="s">
        <v>33</v>
      </c>
      <c r="G61">
        <v>17</v>
      </c>
      <c r="H61">
        <v>100</v>
      </c>
      <c r="I61">
        <v>0.19</v>
      </c>
      <c r="J61">
        <f t="shared" si="1"/>
        <v>1700</v>
      </c>
      <c r="K61">
        <v>323</v>
      </c>
      <c r="L61">
        <v>2023</v>
      </c>
    </row>
    <row r="62" spans="1:12">
      <c r="A62" t="s">
        <v>746</v>
      </c>
      <c r="B62" s="2">
        <v>45641</v>
      </c>
      <c r="C62" s="2" t="str">
        <f t="shared" si="0"/>
        <v>Dec-2024</v>
      </c>
      <c r="D62" t="s">
        <v>747</v>
      </c>
      <c r="E62" t="s">
        <v>29</v>
      </c>
      <c r="F62" t="s">
        <v>18</v>
      </c>
      <c r="G62">
        <v>13</v>
      </c>
      <c r="H62">
        <v>150</v>
      </c>
      <c r="I62">
        <v>0.19</v>
      </c>
      <c r="J62">
        <f t="shared" si="1"/>
        <v>1950</v>
      </c>
      <c r="K62">
        <v>370.5</v>
      </c>
      <c r="L62">
        <v>2320.5</v>
      </c>
    </row>
    <row r="63" spans="1:12">
      <c r="A63" t="s">
        <v>748</v>
      </c>
      <c r="B63" s="2">
        <v>45316</v>
      </c>
      <c r="C63" s="2" t="str">
        <f t="shared" si="0"/>
        <v>Jan-2024</v>
      </c>
      <c r="D63" t="s">
        <v>749</v>
      </c>
      <c r="E63" t="s">
        <v>24</v>
      </c>
      <c r="F63" t="s">
        <v>45</v>
      </c>
      <c r="G63">
        <v>47</v>
      </c>
      <c r="H63">
        <v>200</v>
      </c>
      <c r="I63">
        <v>0.2</v>
      </c>
      <c r="J63">
        <f t="shared" si="1"/>
        <v>9400</v>
      </c>
      <c r="K63">
        <v>1880</v>
      </c>
      <c r="L63">
        <v>11280</v>
      </c>
    </row>
    <row r="64" spans="1:12">
      <c r="A64" t="s">
        <v>750</v>
      </c>
      <c r="B64" s="2">
        <v>45350</v>
      </c>
      <c r="C64" s="2" t="str">
        <f t="shared" si="0"/>
        <v>Feb-2024</v>
      </c>
      <c r="D64" t="s">
        <v>751</v>
      </c>
      <c r="E64" t="s">
        <v>14</v>
      </c>
      <c r="F64" t="s">
        <v>18</v>
      </c>
      <c r="G64">
        <v>26</v>
      </c>
      <c r="H64">
        <v>150</v>
      </c>
      <c r="I64">
        <v>0.21</v>
      </c>
      <c r="J64">
        <f t="shared" si="1"/>
        <v>3900</v>
      </c>
      <c r="K64">
        <v>819</v>
      </c>
      <c r="L64">
        <v>4719</v>
      </c>
    </row>
    <row r="65" spans="1:12">
      <c r="A65" t="s">
        <v>752</v>
      </c>
      <c r="B65" s="2">
        <v>45516</v>
      </c>
      <c r="C65" s="2" t="str">
        <f t="shared" si="0"/>
        <v>Aug-2024</v>
      </c>
      <c r="D65" t="s">
        <v>753</v>
      </c>
      <c r="E65" t="s">
        <v>29</v>
      </c>
      <c r="F65" t="s">
        <v>45</v>
      </c>
      <c r="G65">
        <v>48</v>
      </c>
      <c r="H65">
        <v>200</v>
      </c>
      <c r="I65">
        <v>0.19</v>
      </c>
      <c r="J65">
        <f t="shared" si="1"/>
        <v>9600</v>
      </c>
      <c r="K65">
        <v>1824</v>
      </c>
      <c r="L65">
        <v>11424</v>
      </c>
    </row>
    <row r="66" spans="1:12">
      <c r="A66" t="s">
        <v>754</v>
      </c>
      <c r="B66" s="2">
        <v>45382</v>
      </c>
      <c r="C66" s="2" t="str">
        <f t="shared" si="0"/>
        <v>Mar-2024</v>
      </c>
      <c r="D66" t="s">
        <v>755</v>
      </c>
      <c r="E66" t="s">
        <v>52</v>
      </c>
      <c r="F66" t="s">
        <v>15</v>
      </c>
      <c r="G66">
        <v>37</v>
      </c>
      <c r="H66">
        <v>300</v>
      </c>
      <c r="I66">
        <v>0.21</v>
      </c>
      <c r="J66">
        <f t="shared" si="1"/>
        <v>11100</v>
      </c>
      <c r="K66">
        <v>2331</v>
      </c>
      <c r="L66">
        <v>13431</v>
      </c>
    </row>
    <row r="67" spans="1:12">
      <c r="A67" t="s">
        <v>756</v>
      </c>
      <c r="B67" s="2">
        <v>45339</v>
      </c>
      <c r="C67" s="2" t="str">
        <f t="shared" ref="C67:C130" si="2">TEXT(B67,"mmm-yyyy")</f>
        <v>Feb-2024</v>
      </c>
      <c r="D67" t="s">
        <v>757</v>
      </c>
      <c r="E67" t="s">
        <v>40</v>
      </c>
      <c r="F67" t="s">
        <v>18</v>
      </c>
      <c r="G67">
        <v>42</v>
      </c>
      <c r="H67">
        <v>150</v>
      </c>
      <c r="I67">
        <v>0.22</v>
      </c>
      <c r="J67">
        <f t="shared" ref="J67:J130" si="3">H67*G67</f>
        <v>6300</v>
      </c>
      <c r="K67">
        <v>1386</v>
      </c>
      <c r="L67">
        <v>7686</v>
      </c>
    </row>
    <row r="68" spans="1:12">
      <c r="A68" t="s">
        <v>758</v>
      </c>
      <c r="B68" s="2">
        <v>45633</v>
      </c>
      <c r="C68" s="2" t="str">
        <f t="shared" si="2"/>
        <v>Dec-2024</v>
      </c>
      <c r="D68" t="s">
        <v>759</v>
      </c>
      <c r="E68" t="s">
        <v>40</v>
      </c>
      <c r="F68" t="s">
        <v>45</v>
      </c>
      <c r="G68">
        <v>49</v>
      </c>
      <c r="H68">
        <v>200</v>
      </c>
      <c r="I68">
        <v>0.22</v>
      </c>
      <c r="J68">
        <f t="shared" si="3"/>
        <v>9800</v>
      </c>
      <c r="K68">
        <v>2156</v>
      </c>
      <c r="L68">
        <v>11956</v>
      </c>
    </row>
    <row r="69" spans="1:12">
      <c r="A69" t="s">
        <v>760</v>
      </c>
      <c r="B69" s="2">
        <v>45428</v>
      </c>
      <c r="C69" s="2" t="str">
        <f t="shared" si="2"/>
        <v>May-2024</v>
      </c>
      <c r="D69" t="s">
        <v>761</v>
      </c>
      <c r="E69" t="s">
        <v>57</v>
      </c>
      <c r="F69" t="s">
        <v>33</v>
      </c>
      <c r="G69">
        <v>37</v>
      </c>
      <c r="H69">
        <v>100</v>
      </c>
      <c r="I69">
        <v>0.21</v>
      </c>
      <c r="J69">
        <f t="shared" si="3"/>
        <v>3700</v>
      </c>
      <c r="K69">
        <v>777</v>
      </c>
      <c r="L69">
        <v>4477</v>
      </c>
    </row>
    <row r="70" spans="1:12">
      <c r="A70" t="s">
        <v>762</v>
      </c>
      <c r="B70" s="2">
        <v>45292</v>
      </c>
      <c r="C70" s="2" t="str">
        <f t="shared" si="2"/>
        <v>Jan-2024</v>
      </c>
      <c r="D70" t="s">
        <v>763</v>
      </c>
      <c r="E70" t="s">
        <v>24</v>
      </c>
      <c r="F70" t="s">
        <v>45</v>
      </c>
      <c r="G70">
        <v>23</v>
      </c>
      <c r="H70">
        <v>200</v>
      </c>
      <c r="I70">
        <v>0.2</v>
      </c>
      <c r="J70">
        <f t="shared" si="3"/>
        <v>4600</v>
      </c>
      <c r="K70">
        <v>920</v>
      </c>
      <c r="L70">
        <v>5520</v>
      </c>
    </row>
    <row r="71" spans="1:12">
      <c r="A71" t="s">
        <v>764</v>
      </c>
      <c r="B71" s="2">
        <v>45541</v>
      </c>
      <c r="C71" s="2" t="str">
        <f t="shared" si="2"/>
        <v>Sep-2024</v>
      </c>
      <c r="D71" t="s">
        <v>765</v>
      </c>
      <c r="E71" t="s">
        <v>24</v>
      </c>
      <c r="F71" t="s">
        <v>45</v>
      </c>
      <c r="G71">
        <v>19</v>
      </c>
      <c r="H71">
        <v>200</v>
      </c>
      <c r="I71">
        <v>0.2</v>
      </c>
      <c r="J71">
        <f t="shared" si="3"/>
        <v>3800</v>
      </c>
      <c r="K71">
        <v>760</v>
      </c>
      <c r="L71">
        <v>4560</v>
      </c>
    </row>
    <row r="72" spans="1:12">
      <c r="A72" t="s">
        <v>766</v>
      </c>
      <c r="B72" s="2">
        <v>45292</v>
      </c>
      <c r="C72" s="2" t="str">
        <f t="shared" si="2"/>
        <v>Jan-2024</v>
      </c>
      <c r="D72" t="s">
        <v>767</v>
      </c>
      <c r="E72" t="s">
        <v>14</v>
      </c>
      <c r="F72" t="s">
        <v>18</v>
      </c>
      <c r="G72">
        <v>24</v>
      </c>
      <c r="H72">
        <v>150</v>
      </c>
      <c r="I72">
        <v>0.21</v>
      </c>
      <c r="J72">
        <f t="shared" si="3"/>
        <v>3600</v>
      </c>
      <c r="K72">
        <v>756</v>
      </c>
      <c r="L72">
        <v>4356</v>
      </c>
    </row>
    <row r="73" spans="1:12">
      <c r="A73" t="s">
        <v>768</v>
      </c>
      <c r="B73" s="2">
        <v>45614</v>
      </c>
      <c r="C73" s="2" t="str">
        <f t="shared" si="2"/>
        <v>Nov-2024</v>
      </c>
      <c r="D73" t="s">
        <v>769</v>
      </c>
      <c r="E73" t="s">
        <v>24</v>
      </c>
      <c r="F73" t="s">
        <v>45</v>
      </c>
      <c r="G73">
        <v>16</v>
      </c>
      <c r="H73">
        <v>200</v>
      </c>
      <c r="I73">
        <v>0.2</v>
      </c>
      <c r="J73">
        <f t="shared" si="3"/>
        <v>3200</v>
      </c>
      <c r="K73">
        <v>640</v>
      </c>
      <c r="L73">
        <v>3840</v>
      </c>
    </row>
    <row r="74" spans="1:12">
      <c r="A74" t="s">
        <v>770</v>
      </c>
      <c r="B74" s="2">
        <v>45381</v>
      </c>
      <c r="C74" s="2" t="str">
        <f t="shared" si="2"/>
        <v>Mar-2024</v>
      </c>
      <c r="D74" t="s">
        <v>771</v>
      </c>
      <c r="E74" t="s">
        <v>57</v>
      </c>
      <c r="F74" t="s">
        <v>45</v>
      </c>
      <c r="G74">
        <v>36</v>
      </c>
      <c r="H74">
        <v>200</v>
      </c>
      <c r="I74">
        <v>0.21</v>
      </c>
      <c r="J74">
        <f t="shared" si="3"/>
        <v>7200</v>
      </c>
      <c r="K74">
        <v>1512</v>
      </c>
      <c r="L74">
        <v>8712</v>
      </c>
    </row>
    <row r="75" spans="1:12">
      <c r="A75" t="s">
        <v>772</v>
      </c>
      <c r="B75" s="2">
        <v>45337</v>
      </c>
      <c r="C75" s="2" t="str">
        <f t="shared" si="2"/>
        <v>Feb-2024</v>
      </c>
      <c r="D75" t="s">
        <v>773</v>
      </c>
      <c r="E75" t="s">
        <v>57</v>
      </c>
      <c r="F75" t="s">
        <v>33</v>
      </c>
      <c r="G75">
        <v>19</v>
      </c>
      <c r="H75">
        <v>100</v>
      </c>
      <c r="I75">
        <v>0.21</v>
      </c>
      <c r="J75">
        <f t="shared" si="3"/>
        <v>1900</v>
      </c>
      <c r="K75">
        <v>399</v>
      </c>
      <c r="L75">
        <v>2299</v>
      </c>
    </row>
    <row r="76" spans="1:12">
      <c r="A76" t="s">
        <v>774</v>
      </c>
      <c r="B76" s="2">
        <v>45300</v>
      </c>
      <c r="C76" s="2" t="str">
        <f t="shared" si="2"/>
        <v>Jan-2024</v>
      </c>
      <c r="D76" t="s">
        <v>775</v>
      </c>
      <c r="E76" t="s">
        <v>29</v>
      </c>
      <c r="F76" t="s">
        <v>18</v>
      </c>
      <c r="G76">
        <v>6</v>
      </c>
      <c r="H76">
        <v>150</v>
      </c>
      <c r="I76">
        <v>0.19</v>
      </c>
      <c r="J76">
        <f t="shared" si="3"/>
        <v>900</v>
      </c>
      <c r="K76">
        <v>171</v>
      </c>
      <c r="L76">
        <v>1071</v>
      </c>
    </row>
    <row r="77" spans="1:12">
      <c r="A77" t="s">
        <v>776</v>
      </c>
      <c r="B77" s="2">
        <v>45643</v>
      </c>
      <c r="C77" s="2" t="str">
        <f t="shared" si="2"/>
        <v>Dec-2024</v>
      </c>
      <c r="D77" t="s">
        <v>777</v>
      </c>
      <c r="E77" t="s">
        <v>57</v>
      </c>
      <c r="F77" t="s">
        <v>30</v>
      </c>
      <c r="G77">
        <v>32</v>
      </c>
      <c r="H77">
        <v>250</v>
      </c>
      <c r="I77">
        <v>0.21</v>
      </c>
      <c r="J77">
        <f t="shared" si="3"/>
        <v>8000</v>
      </c>
      <c r="K77">
        <v>1680</v>
      </c>
      <c r="L77">
        <v>9680</v>
      </c>
    </row>
    <row r="78" spans="1:12">
      <c r="A78" t="s">
        <v>778</v>
      </c>
      <c r="B78" s="2">
        <v>45613</v>
      </c>
      <c r="C78" s="2" t="str">
        <f t="shared" si="2"/>
        <v>Nov-2024</v>
      </c>
      <c r="D78" t="s">
        <v>779</v>
      </c>
      <c r="E78" t="s">
        <v>24</v>
      </c>
      <c r="F78" t="s">
        <v>45</v>
      </c>
      <c r="G78">
        <v>35</v>
      </c>
      <c r="H78">
        <v>200</v>
      </c>
      <c r="I78">
        <v>0.2</v>
      </c>
      <c r="J78">
        <f t="shared" si="3"/>
        <v>7000</v>
      </c>
      <c r="K78">
        <v>1400</v>
      </c>
      <c r="L78">
        <v>8400</v>
      </c>
    </row>
    <row r="79" spans="1:12">
      <c r="A79" t="s">
        <v>780</v>
      </c>
      <c r="B79" s="2">
        <v>45368</v>
      </c>
      <c r="C79" s="2" t="str">
        <f t="shared" si="2"/>
        <v>Mar-2024</v>
      </c>
      <c r="D79" t="s">
        <v>781</v>
      </c>
      <c r="E79" t="s">
        <v>57</v>
      </c>
      <c r="F79" t="s">
        <v>15</v>
      </c>
      <c r="G79">
        <v>15</v>
      </c>
      <c r="H79">
        <v>300</v>
      </c>
      <c r="I79">
        <v>0.21</v>
      </c>
      <c r="J79">
        <f t="shared" si="3"/>
        <v>4500</v>
      </c>
      <c r="K79">
        <v>945</v>
      </c>
      <c r="L79">
        <v>5445</v>
      </c>
    </row>
    <row r="80" spans="1:12">
      <c r="A80" t="s">
        <v>782</v>
      </c>
      <c r="B80" s="2">
        <v>45555</v>
      </c>
      <c r="C80" s="2" t="str">
        <f t="shared" si="2"/>
        <v>Sep-2024</v>
      </c>
      <c r="D80" t="s">
        <v>783</v>
      </c>
      <c r="E80" t="s">
        <v>21</v>
      </c>
      <c r="F80" t="s">
        <v>18</v>
      </c>
      <c r="G80">
        <v>11</v>
      </c>
      <c r="H80">
        <v>150</v>
      </c>
      <c r="I80">
        <v>0.2</v>
      </c>
      <c r="J80">
        <f t="shared" si="3"/>
        <v>1650</v>
      </c>
      <c r="K80">
        <v>330</v>
      </c>
      <c r="L80">
        <v>1980</v>
      </c>
    </row>
    <row r="81" spans="1:12">
      <c r="A81" t="s">
        <v>784</v>
      </c>
      <c r="B81" s="2">
        <v>45353</v>
      </c>
      <c r="C81" s="2" t="str">
        <f t="shared" si="2"/>
        <v>Mar-2024</v>
      </c>
      <c r="D81" t="s">
        <v>785</v>
      </c>
      <c r="E81" t="s">
        <v>57</v>
      </c>
      <c r="F81" t="s">
        <v>18</v>
      </c>
      <c r="G81">
        <v>28</v>
      </c>
      <c r="H81">
        <v>150</v>
      </c>
      <c r="I81">
        <v>0.21</v>
      </c>
      <c r="J81">
        <f t="shared" si="3"/>
        <v>4200</v>
      </c>
      <c r="K81">
        <v>882</v>
      </c>
      <c r="L81">
        <v>5082</v>
      </c>
    </row>
    <row r="82" spans="1:12">
      <c r="A82" t="s">
        <v>786</v>
      </c>
      <c r="B82" s="2">
        <v>45580</v>
      </c>
      <c r="C82" s="2" t="str">
        <f t="shared" si="2"/>
        <v>Oct-2024</v>
      </c>
      <c r="D82" t="s">
        <v>787</v>
      </c>
      <c r="E82" t="s">
        <v>29</v>
      </c>
      <c r="F82" t="s">
        <v>18</v>
      </c>
      <c r="G82">
        <v>50</v>
      </c>
      <c r="H82">
        <v>150</v>
      </c>
      <c r="I82">
        <v>0.19</v>
      </c>
      <c r="J82">
        <f t="shared" si="3"/>
        <v>7500</v>
      </c>
      <c r="K82">
        <v>1425</v>
      </c>
      <c r="L82">
        <v>8925</v>
      </c>
    </row>
    <row r="83" spans="1:12">
      <c r="A83" t="s">
        <v>788</v>
      </c>
      <c r="B83" s="2">
        <v>45428</v>
      </c>
      <c r="C83" s="2" t="str">
        <f t="shared" si="2"/>
        <v>May-2024</v>
      </c>
      <c r="D83" t="s">
        <v>789</v>
      </c>
      <c r="E83" t="s">
        <v>29</v>
      </c>
      <c r="F83" t="s">
        <v>33</v>
      </c>
      <c r="G83">
        <v>45</v>
      </c>
      <c r="H83">
        <v>100</v>
      </c>
      <c r="I83">
        <v>0.19</v>
      </c>
      <c r="J83">
        <f t="shared" si="3"/>
        <v>4500</v>
      </c>
      <c r="K83">
        <v>855</v>
      </c>
      <c r="L83">
        <v>5355</v>
      </c>
    </row>
    <row r="84" spans="1:12">
      <c r="A84" t="s">
        <v>790</v>
      </c>
      <c r="B84" s="2">
        <v>45428</v>
      </c>
      <c r="C84" s="2" t="str">
        <f t="shared" si="2"/>
        <v>May-2024</v>
      </c>
      <c r="D84" t="s">
        <v>791</v>
      </c>
      <c r="E84" t="s">
        <v>14</v>
      </c>
      <c r="F84" t="s">
        <v>45</v>
      </c>
      <c r="G84">
        <v>25</v>
      </c>
      <c r="H84">
        <v>200</v>
      </c>
      <c r="I84">
        <v>0.21</v>
      </c>
      <c r="J84">
        <f t="shared" si="3"/>
        <v>5000</v>
      </c>
      <c r="K84">
        <v>1050</v>
      </c>
      <c r="L84">
        <v>6050</v>
      </c>
    </row>
    <row r="85" spans="1:12">
      <c r="A85" t="s">
        <v>792</v>
      </c>
      <c r="B85" s="2">
        <v>45557</v>
      </c>
      <c r="C85" s="2" t="str">
        <f t="shared" si="2"/>
        <v>Sep-2024</v>
      </c>
      <c r="D85" t="s">
        <v>793</v>
      </c>
      <c r="E85" t="s">
        <v>57</v>
      </c>
      <c r="F85" t="s">
        <v>18</v>
      </c>
      <c r="G85">
        <v>28</v>
      </c>
      <c r="H85">
        <v>150</v>
      </c>
      <c r="I85">
        <v>0.21</v>
      </c>
      <c r="J85">
        <f t="shared" si="3"/>
        <v>4200</v>
      </c>
      <c r="K85">
        <v>882</v>
      </c>
      <c r="L85">
        <v>5082</v>
      </c>
    </row>
    <row r="86" spans="1:12">
      <c r="A86" t="s">
        <v>794</v>
      </c>
      <c r="B86" s="2">
        <v>45307</v>
      </c>
      <c r="C86" s="2" t="str">
        <f t="shared" si="2"/>
        <v>Jan-2024</v>
      </c>
      <c r="D86" t="s">
        <v>795</v>
      </c>
      <c r="E86" t="s">
        <v>21</v>
      </c>
      <c r="F86" t="s">
        <v>45</v>
      </c>
      <c r="G86">
        <v>32</v>
      </c>
      <c r="H86">
        <v>200</v>
      </c>
      <c r="I86">
        <v>0.2</v>
      </c>
      <c r="J86">
        <f t="shared" si="3"/>
        <v>6400</v>
      </c>
      <c r="K86">
        <v>1280</v>
      </c>
      <c r="L86">
        <v>7680</v>
      </c>
    </row>
    <row r="87" spans="1:12">
      <c r="A87" t="s">
        <v>796</v>
      </c>
      <c r="B87" s="2">
        <v>45555</v>
      </c>
      <c r="C87" s="2" t="str">
        <f t="shared" si="2"/>
        <v>Sep-2024</v>
      </c>
      <c r="D87" t="s">
        <v>797</v>
      </c>
      <c r="E87" t="s">
        <v>40</v>
      </c>
      <c r="F87" t="s">
        <v>30</v>
      </c>
      <c r="G87">
        <v>34</v>
      </c>
      <c r="H87">
        <v>250</v>
      </c>
      <c r="I87">
        <v>0.22</v>
      </c>
      <c r="J87">
        <f t="shared" si="3"/>
        <v>8500</v>
      </c>
      <c r="K87">
        <v>1870</v>
      </c>
      <c r="L87">
        <v>10370</v>
      </c>
    </row>
    <row r="88" spans="1:12">
      <c r="A88" t="s">
        <v>798</v>
      </c>
      <c r="B88" s="2">
        <v>45364</v>
      </c>
      <c r="C88" s="2" t="str">
        <f t="shared" si="2"/>
        <v>Mar-2024</v>
      </c>
      <c r="D88" t="s">
        <v>799</v>
      </c>
      <c r="E88" t="s">
        <v>40</v>
      </c>
      <c r="F88" t="s">
        <v>45</v>
      </c>
      <c r="G88">
        <v>31</v>
      </c>
      <c r="H88">
        <v>200</v>
      </c>
      <c r="I88">
        <v>0.22</v>
      </c>
      <c r="J88">
        <f t="shared" si="3"/>
        <v>6200</v>
      </c>
      <c r="K88">
        <v>1364</v>
      </c>
      <c r="L88">
        <v>7564</v>
      </c>
    </row>
    <row r="89" spans="1:12">
      <c r="A89" t="s">
        <v>800</v>
      </c>
      <c r="B89" s="2">
        <v>45539</v>
      </c>
      <c r="C89" s="2" t="str">
        <f t="shared" si="2"/>
        <v>Sep-2024</v>
      </c>
      <c r="D89" t="s">
        <v>801</v>
      </c>
      <c r="E89" t="s">
        <v>29</v>
      </c>
      <c r="F89" t="s">
        <v>45</v>
      </c>
      <c r="G89">
        <v>8</v>
      </c>
      <c r="H89">
        <v>200</v>
      </c>
      <c r="I89">
        <v>0.19</v>
      </c>
      <c r="J89">
        <f t="shared" si="3"/>
        <v>1600</v>
      </c>
      <c r="K89">
        <v>304</v>
      </c>
      <c r="L89">
        <v>1904</v>
      </c>
    </row>
    <row r="90" spans="1:12">
      <c r="A90" t="s">
        <v>802</v>
      </c>
      <c r="B90" s="2">
        <v>45453</v>
      </c>
      <c r="C90" s="2" t="str">
        <f t="shared" si="2"/>
        <v>Jun-2024</v>
      </c>
      <c r="D90" t="s">
        <v>803</v>
      </c>
      <c r="E90" t="s">
        <v>14</v>
      </c>
      <c r="F90" t="s">
        <v>15</v>
      </c>
      <c r="G90">
        <v>37</v>
      </c>
      <c r="H90">
        <v>300</v>
      </c>
      <c r="I90">
        <v>0.21</v>
      </c>
      <c r="J90">
        <f t="shared" si="3"/>
        <v>11100</v>
      </c>
      <c r="K90">
        <v>2331</v>
      </c>
      <c r="L90">
        <v>13431</v>
      </c>
    </row>
    <row r="91" spans="1:12">
      <c r="A91" t="s">
        <v>804</v>
      </c>
      <c r="B91" s="2">
        <v>45572</v>
      </c>
      <c r="C91" s="2" t="str">
        <f t="shared" si="2"/>
        <v>Oct-2024</v>
      </c>
      <c r="D91" t="s">
        <v>805</v>
      </c>
      <c r="E91" t="s">
        <v>40</v>
      </c>
      <c r="F91" t="s">
        <v>30</v>
      </c>
      <c r="G91">
        <v>36</v>
      </c>
      <c r="H91">
        <v>250</v>
      </c>
      <c r="I91">
        <v>0.22</v>
      </c>
      <c r="J91">
        <f t="shared" si="3"/>
        <v>9000</v>
      </c>
      <c r="K91">
        <v>1980</v>
      </c>
      <c r="L91">
        <v>10980</v>
      </c>
    </row>
    <row r="92" spans="1:12">
      <c r="A92" t="s">
        <v>806</v>
      </c>
      <c r="B92" s="2">
        <v>45618</v>
      </c>
      <c r="C92" s="2" t="str">
        <f t="shared" si="2"/>
        <v>Nov-2024</v>
      </c>
      <c r="D92" t="s">
        <v>807</v>
      </c>
      <c r="E92" t="s">
        <v>52</v>
      </c>
      <c r="F92" t="s">
        <v>45</v>
      </c>
      <c r="G92">
        <v>15</v>
      </c>
      <c r="H92">
        <v>200</v>
      </c>
      <c r="I92">
        <v>0.21</v>
      </c>
      <c r="J92">
        <f t="shared" si="3"/>
        <v>3000</v>
      </c>
      <c r="K92">
        <v>630</v>
      </c>
      <c r="L92">
        <v>3630</v>
      </c>
    </row>
    <row r="93" spans="1:12">
      <c r="A93" t="s">
        <v>808</v>
      </c>
      <c r="B93" s="2">
        <v>45421</v>
      </c>
      <c r="C93" s="2" t="str">
        <f t="shared" si="2"/>
        <v>May-2024</v>
      </c>
      <c r="D93" t="s">
        <v>809</v>
      </c>
      <c r="E93" t="s">
        <v>29</v>
      </c>
      <c r="F93" t="s">
        <v>18</v>
      </c>
      <c r="G93">
        <v>34</v>
      </c>
      <c r="H93">
        <v>150</v>
      </c>
      <c r="I93">
        <v>0.19</v>
      </c>
      <c r="J93">
        <f t="shared" si="3"/>
        <v>5100</v>
      </c>
      <c r="K93">
        <v>969</v>
      </c>
      <c r="L93">
        <v>6069</v>
      </c>
    </row>
    <row r="94" spans="1:12">
      <c r="A94" t="s">
        <v>810</v>
      </c>
      <c r="B94" s="2">
        <v>45491</v>
      </c>
      <c r="C94" s="2" t="str">
        <f t="shared" si="2"/>
        <v>Jul-2024</v>
      </c>
      <c r="D94" t="s">
        <v>811</v>
      </c>
      <c r="E94" t="s">
        <v>14</v>
      </c>
      <c r="F94" t="s">
        <v>30</v>
      </c>
      <c r="G94">
        <v>22</v>
      </c>
      <c r="H94">
        <v>250</v>
      </c>
      <c r="I94">
        <v>0.21</v>
      </c>
      <c r="J94">
        <f t="shared" si="3"/>
        <v>5500</v>
      </c>
      <c r="K94">
        <v>1155</v>
      </c>
      <c r="L94">
        <v>6655</v>
      </c>
    </row>
    <row r="95" spans="1:12">
      <c r="A95" t="s">
        <v>812</v>
      </c>
      <c r="B95" s="2">
        <v>45447</v>
      </c>
      <c r="C95" s="2" t="str">
        <f t="shared" si="2"/>
        <v>Jun-2024</v>
      </c>
      <c r="D95" t="s">
        <v>813</v>
      </c>
      <c r="E95" t="s">
        <v>14</v>
      </c>
      <c r="F95" t="s">
        <v>30</v>
      </c>
      <c r="G95">
        <v>38</v>
      </c>
      <c r="H95">
        <v>250</v>
      </c>
      <c r="I95">
        <v>0.21</v>
      </c>
      <c r="J95">
        <f t="shared" si="3"/>
        <v>9500</v>
      </c>
      <c r="K95">
        <v>1995</v>
      </c>
      <c r="L95">
        <v>11495</v>
      </c>
    </row>
    <row r="96" spans="1:12">
      <c r="A96" t="s">
        <v>814</v>
      </c>
      <c r="B96" s="2">
        <v>45585</v>
      </c>
      <c r="C96" s="2" t="str">
        <f t="shared" si="2"/>
        <v>Oct-2024</v>
      </c>
      <c r="D96" t="s">
        <v>815</v>
      </c>
      <c r="E96" t="s">
        <v>29</v>
      </c>
      <c r="F96" t="s">
        <v>18</v>
      </c>
      <c r="G96">
        <v>42</v>
      </c>
      <c r="H96">
        <v>150</v>
      </c>
      <c r="I96">
        <v>0.19</v>
      </c>
      <c r="J96">
        <f t="shared" si="3"/>
        <v>6300</v>
      </c>
      <c r="K96">
        <v>1197</v>
      </c>
      <c r="L96">
        <v>7497</v>
      </c>
    </row>
    <row r="97" spans="1:12">
      <c r="A97" t="s">
        <v>816</v>
      </c>
      <c r="B97" s="2">
        <v>45296</v>
      </c>
      <c r="C97" s="2" t="str">
        <f t="shared" si="2"/>
        <v>Jan-2024</v>
      </c>
      <c r="D97" t="s">
        <v>817</v>
      </c>
      <c r="E97" t="s">
        <v>29</v>
      </c>
      <c r="F97" t="s">
        <v>30</v>
      </c>
      <c r="G97">
        <v>11</v>
      </c>
      <c r="H97">
        <v>250</v>
      </c>
      <c r="I97">
        <v>0.19</v>
      </c>
      <c r="J97">
        <f t="shared" si="3"/>
        <v>2750</v>
      </c>
      <c r="K97">
        <v>522.5</v>
      </c>
      <c r="L97">
        <v>3272.5</v>
      </c>
    </row>
    <row r="98" spans="1:12">
      <c r="A98" t="s">
        <v>818</v>
      </c>
      <c r="B98" s="2">
        <v>45651</v>
      </c>
      <c r="C98" s="2" t="str">
        <f t="shared" si="2"/>
        <v>Dec-2024</v>
      </c>
      <c r="D98" t="s">
        <v>819</v>
      </c>
      <c r="E98" t="s">
        <v>24</v>
      </c>
      <c r="F98" t="s">
        <v>45</v>
      </c>
      <c r="G98">
        <v>49</v>
      </c>
      <c r="H98">
        <v>200</v>
      </c>
      <c r="I98">
        <v>0.2</v>
      </c>
      <c r="J98">
        <f t="shared" si="3"/>
        <v>9800</v>
      </c>
      <c r="K98">
        <v>1960</v>
      </c>
      <c r="L98">
        <v>11760</v>
      </c>
    </row>
    <row r="99" spans="1:12">
      <c r="A99" t="s">
        <v>820</v>
      </c>
      <c r="B99" s="2">
        <v>45399</v>
      </c>
      <c r="C99" s="2" t="str">
        <f t="shared" si="2"/>
        <v>Apr-2024</v>
      </c>
      <c r="D99" t="s">
        <v>821</v>
      </c>
      <c r="E99" t="s">
        <v>24</v>
      </c>
      <c r="F99" t="s">
        <v>30</v>
      </c>
      <c r="G99">
        <v>5</v>
      </c>
      <c r="H99">
        <v>250</v>
      </c>
      <c r="I99">
        <v>0.2</v>
      </c>
      <c r="J99">
        <f t="shared" si="3"/>
        <v>1250</v>
      </c>
      <c r="K99">
        <v>250</v>
      </c>
      <c r="L99">
        <v>1500</v>
      </c>
    </row>
    <row r="100" spans="1:12">
      <c r="A100" t="s">
        <v>822</v>
      </c>
      <c r="B100" s="2">
        <v>45411</v>
      </c>
      <c r="C100" s="2" t="str">
        <f t="shared" si="2"/>
        <v>Apr-2024</v>
      </c>
      <c r="D100" t="s">
        <v>823</v>
      </c>
      <c r="E100" t="s">
        <v>29</v>
      </c>
      <c r="F100" t="s">
        <v>33</v>
      </c>
      <c r="G100">
        <v>42</v>
      </c>
      <c r="H100">
        <v>100</v>
      </c>
      <c r="I100">
        <v>0.19</v>
      </c>
      <c r="J100">
        <f t="shared" si="3"/>
        <v>4200</v>
      </c>
      <c r="K100">
        <v>798</v>
      </c>
      <c r="L100">
        <v>4998</v>
      </c>
    </row>
    <row r="101" spans="1:12">
      <c r="A101" t="s">
        <v>824</v>
      </c>
      <c r="B101" s="2">
        <v>45386</v>
      </c>
      <c r="C101" s="2" t="str">
        <f t="shared" si="2"/>
        <v>Apr-2024</v>
      </c>
      <c r="D101" t="s">
        <v>825</v>
      </c>
      <c r="E101" t="s">
        <v>52</v>
      </c>
      <c r="F101" t="s">
        <v>33</v>
      </c>
      <c r="G101">
        <v>20</v>
      </c>
      <c r="H101">
        <v>100</v>
      </c>
      <c r="I101">
        <v>0.21</v>
      </c>
      <c r="J101">
        <f t="shared" si="3"/>
        <v>2000</v>
      </c>
      <c r="K101">
        <v>420</v>
      </c>
      <c r="L101">
        <v>2420</v>
      </c>
    </row>
    <row r="102" spans="1:12">
      <c r="A102" t="s">
        <v>826</v>
      </c>
      <c r="B102" s="2">
        <v>45432</v>
      </c>
      <c r="C102" s="2" t="str">
        <f t="shared" si="2"/>
        <v>May-2024</v>
      </c>
      <c r="D102" t="s">
        <v>827</v>
      </c>
      <c r="E102" t="s">
        <v>24</v>
      </c>
      <c r="F102" t="s">
        <v>18</v>
      </c>
      <c r="G102">
        <v>33</v>
      </c>
      <c r="H102">
        <v>150</v>
      </c>
      <c r="I102">
        <v>0.2</v>
      </c>
      <c r="J102">
        <f t="shared" si="3"/>
        <v>4950</v>
      </c>
      <c r="K102">
        <v>990</v>
      </c>
      <c r="L102">
        <v>5940</v>
      </c>
    </row>
    <row r="103" spans="1:12">
      <c r="A103" t="s">
        <v>828</v>
      </c>
      <c r="B103" s="2">
        <v>45401</v>
      </c>
      <c r="C103" s="2" t="str">
        <f t="shared" si="2"/>
        <v>Apr-2024</v>
      </c>
      <c r="D103" t="s">
        <v>829</v>
      </c>
      <c r="E103" t="s">
        <v>40</v>
      </c>
      <c r="F103" t="s">
        <v>18</v>
      </c>
      <c r="G103">
        <v>33</v>
      </c>
      <c r="H103">
        <v>150</v>
      </c>
      <c r="I103">
        <v>0.22</v>
      </c>
      <c r="J103">
        <f t="shared" si="3"/>
        <v>4950</v>
      </c>
      <c r="K103">
        <v>1089</v>
      </c>
      <c r="L103">
        <v>6039</v>
      </c>
    </row>
    <row r="104" spans="1:12">
      <c r="A104" t="s">
        <v>830</v>
      </c>
      <c r="B104" s="2">
        <v>45320</v>
      </c>
      <c r="C104" s="2" t="str">
        <f t="shared" si="2"/>
        <v>Jan-2024</v>
      </c>
      <c r="D104" t="s">
        <v>831</v>
      </c>
      <c r="E104" t="s">
        <v>24</v>
      </c>
      <c r="F104" t="s">
        <v>45</v>
      </c>
      <c r="G104">
        <v>28</v>
      </c>
      <c r="H104">
        <v>200</v>
      </c>
      <c r="I104">
        <v>0.2</v>
      </c>
      <c r="J104">
        <f t="shared" si="3"/>
        <v>5600</v>
      </c>
      <c r="K104">
        <v>1120</v>
      </c>
      <c r="L104">
        <v>6720</v>
      </c>
    </row>
    <row r="105" spans="1:12">
      <c r="A105" t="s">
        <v>832</v>
      </c>
      <c r="B105" s="2">
        <v>45606</v>
      </c>
      <c r="C105" s="2" t="str">
        <f t="shared" si="2"/>
        <v>Nov-2024</v>
      </c>
      <c r="D105" t="s">
        <v>833</v>
      </c>
      <c r="E105" t="s">
        <v>14</v>
      </c>
      <c r="F105" t="s">
        <v>15</v>
      </c>
      <c r="G105">
        <v>15</v>
      </c>
      <c r="H105">
        <v>300</v>
      </c>
      <c r="I105">
        <v>0.21</v>
      </c>
      <c r="J105">
        <f t="shared" si="3"/>
        <v>4500</v>
      </c>
      <c r="K105">
        <v>945</v>
      </c>
      <c r="L105">
        <v>5445</v>
      </c>
    </row>
    <row r="106" spans="1:12">
      <c r="A106" t="s">
        <v>834</v>
      </c>
      <c r="B106" s="2">
        <v>45478</v>
      </c>
      <c r="C106" s="2" t="str">
        <f t="shared" si="2"/>
        <v>Jul-2024</v>
      </c>
      <c r="D106" t="s">
        <v>835</v>
      </c>
      <c r="E106" t="s">
        <v>14</v>
      </c>
      <c r="F106" t="s">
        <v>15</v>
      </c>
      <c r="G106">
        <v>21</v>
      </c>
      <c r="H106">
        <v>300</v>
      </c>
      <c r="I106">
        <v>0.21</v>
      </c>
      <c r="J106">
        <f t="shared" si="3"/>
        <v>6300</v>
      </c>
      <c r="K106">
        <v>1323</v>
      </c>
      <c r="L106">
        <v>7623</v>
      </c>
    </row>
    <row r="107" spans="1:12">
      <c r="A107" t="s">
        <v>836</v>
      </c>
      <c r="B107" s="2">
        <v>45523</v>
      </c>
      <c r="C107" s="2" t="str">
        <f t="shared" si="2"/>
        <v>Aug-2024</v>
      </c>
      <c r="D107" t="s">
        <v>837</v>
      </c>
      <c r="E107" t="s">
        <v>24</v>
      </c>
      <c r="F107" t="s">
        <v>30</v>
      </c>
      <c r="G107">
        <v>28</v>
      </c>
      <c r="H107">
        <v>250</v>
      </c>
      <c r="I107">
        <v>0.2</v>
      </c>
      <c r="J107">
        <f t="shared" si="3"/>
        <v>7000</v>
      </c>
      <c r="K107">
        <v>1400</v>
      </c>
      <c r="L107">
        <v>8400</v>
      </c>
    </row>
    <row r="108" spans="1:12">
      <c r="A108" t="s">
        <v>838</v>
      </c>
      <c r="B108" s="2">
        <v>45466</v>
      </c>
      <c r="C108" s="2" t="str">
        <f t="shared" si="2"/>
        <v>Jun-2024</v>
      </c>
      <c r="D108" t="s">
        <v>839</v>
      </c>
      <c r="E108" t="s">
        <v>14</v>
      </c>
      <c r="F108" t="s">
        <v>18</v>
      </c>
      <c r="G108">
        <v>45</v>
      </c>
      <c r="H108">
        <v>150</v>
      </c>
      <c r="I108">
        <v>0.21</v>
      </c>
      <c r="J108">
        <f t="shared" si="3"/>
        <v>6750</v>
      </c>
      <c r="K108">
        <v>1417.5</v>
      </c>
      <c r="L108">
        <v>8167.5</v>
      </c>
    </row>
    <row r="109" spans="1:12">
      <c r="A109" t="s">
        <v>840</v>
      </c>
      <c r="B109" s="2">
        <v>45511</v>
      </c>
      <c r="C109" s="2" t="str">
        <f t="shared" si="2"/>
        <v>Aug-2024</v>
      </c>
      <c r="D109" t="s">
        <v>841</v>
      </c>
      <c r="E109" t="s">
        <v>40</v>
      </c>
      <c r="F109" t="s">
        <v>45</v>
      </c>
      <c r="G109">
        <v>26</v>
      </c>
      <c r="H109">
        <v>200</v>
      </c>
      <c r="I109">
        <v>0.22</v>
      </c>
      <c r="J109">
        <f t="shared" si="3"/>
        <v>5200</v>
      </c>
      <c r="K109">
        <v>1144</v>
      </c>
      <c r="L109">
        <v>6344</v>
      </c>
    </row>
    <row r="110" spans="1:12">
      <c r="A110" t="s">
        <v>842</v>
      </c>
      <c r="B110" s="2">
        <v>45406</v>
      </c>
      <c r="C110" s="2" t="str">
        <f t="shared" si="2"/>
        <v>Apr-2024</v>
      </c>
      <c r="D110" t="s">
        <v>843</v>
      </c>
      <c r="E110" t="s">
        <v>24</v>
      </c>
      <c r="F110" t="s">
        <v>18</v>
      </c>
      <c r="G110">
        <v>23</v>
      </c>
      <c r="H110">
        <v>150</v>
      </c>
      <c r="I110">
        <v>0.2</v>
      </c>
      <c r="J110">
        <f t="shared" si="3"/>
        <v>3450</v>
      </c>
      <c r="K110">
        <v>690</v>
      </c>
      <c r="L110">
        <v>4140</v>
      </c>
    </row>
    <row r="111" spans="1:12">
      <c r="A111" t="s">
        <v>844</v>
      </c>
      <c r="B111" s="2">
        <v>45342</v>
      </c>
      <c r="C111" s="2" t="str">
        <f t="shared" si="2"/>
        <v>Feb-2024</v>
      </c>
      <c r="D111" t="s">
        <v>845</v>
      </c>
      <c r="E111" t="s">
        <v>52</v>
      </c>
      <c r="F111" t="s">
        <v>45</v>
      </c>
      <c r="G111">
        <v>13</v>
      </c>
      <c r="H111">
        <v>200</v>
      </c>
      <c r="I111">
        <v>0.21</v>
      </c>
      <c r="J111">
        <f t="shared" si="3"/>
        <v>2600</v>
      </c>
      <c r="K111">
        <v>546</v>
      </c>
      <c r="L111">
        <v>3146</v>
      </c>
    </row>
    <row r="112" spans="1:12">
      <c r="A112" t="s">
        <v>846</v>
      </c>
      <c r="B112" s="2">
        <v>45535</v>
      </c>
      <c r="C112" s="2" t="str">
        <f t="shared" si="2"/>
        <v>Aug-2024</v>
      </c>
      <c r="D112" t="s">
        <v>847</v>
      </c>
      <c r="E112" t="s">
        <v>57</v>
      </c>
      <c r="F112" t="s">
        <v>18</v>
      </c>
      <c r="G112">
        <v>49</v>
      </c>
      <c r="H112">
        <v>150</v>
      </c>
      <c r="I112">
        <v>0.21</v>
      </c>
      <c r="J112">
        <f t="shared" si="3"/>
        <v>7350</v>
      </c>
      <c r="K112">
        <v>1543.5</v>
      </c>
      <c r="L112">
        <v>8893.5</v>
      </c>
    </row>
    <row r="113" spans="1:12">
      <c r="A113" t="s">
        <v>848</v>
      </c>
      <c r="B113" s="2">
        <v>45313</v>
      </c>
      <c r="C113" s="2" t="str">
        <f t="shared" si="2"/>
        <v>Jan-2024</v>
      </c>
      <c r="D113" t="s">
        <v>849</v>
      </c>
      <c r="E113" t="s">
        <v>57</v>
      </c>
      <c r="F113" t="s">
        <v>33</v>
      </c>
      <c r="G113">
        <v>38</v>
      </c>
      <c r="H113">
        <v>100</v>
      </c>
      <c r="I113">
        <v>0.21</v>
      </c>
      <c r="J113">
        <f t="shared" si="3"/>
        <v>3800</v>
      </c>
      <c r="K113">
        <v>798</v>
      </c>
      <c r="L113">
        <v>4598</v>
      </c>
    </row>
    <row r="114" spans="1:12">
      <c r="A114" t="s">
        <v>850</v>
      </c>
      <c r="B114" s="2">
        <v>45425</v>
      </c>
      <c r="C114" s="2" t="str">
        <f t="shared" si="2"/>
        <v>May-2024</v>
      </c>
      <c r="D114" t="s">
        <v>851</v>
      </c>
      <c r="E114" t="s">
        <v>14</v>
      </c>
      <c r="F114" t="s">
        <v>45</v>
      </c>
      <c r="G114">
        <v>20</v>
      </c>
      <c r="H114">
        <v>200</v>
      </c>
      <c r="I114">
        <v>0.21</v>
      </c>
      <c r="J114">
        <f t="shared" si="3"/>
        <v>4000</v>
      </c>
      <c r="K114">
        <v>840</v>
      </c>
      <c r="L114">
        <v>4840</v>
      </c>
    </row>
    <row r="115" spans="1:12">
      <c r="A115" t="s">
        <v>852</v>
      </c>
      <c r="B115" s="2">
        <v>45395</v>
      </c>
      <c r="C115" s="2" t="str">
        <f t="shared" si="2"/>
        <v>Apr-2024</v>
      </c>
      <c r="D115" t="s">
        <v>853</v>
      </c>
      <c r="E115" t="s">
        <v>40</v>
      </c>
      <c r="F115" t="s">
        <v>33</v>
      </c>
      <c r="G115">
        <v>24</v>
      </c>
      <c r="H115">
        <v>100</v>
      </c>
      <c r="I115">
        <v>0.22</v>
      </c>
      <c r="J115">
        <f t="shared" si="3"/>
        <v>2400</v>
      </c>
      <c r="K115">
        <v>528</v>
      </c>
      <c r="L115">
        <v>2928</v>
      </c>
    </row>
    <row r="116" spans="1:12">
      <c r="A116" t="s">
        <v>854</v>
      </c>
      <c r="B116" s="2">
        <v>45419</v>
      </c>
      <c r="C116" s="2" t="str">
        <f t="shared" si="2"/>
        <v>May-2024</v>
      </c>
      <c r="D116" t="s">
        <v>855</v>
      </c>
      <c r="E116" t="s">
        <v>24</v>
      </c>
      <c r="F116" t="s">
        <v>15</v>
      </c>
      <c r="G116">
        <v>19</v>
      </c>
      <c r="H116">
        <v>300</v>
      </c>
      <c r="I116">
        <v>0.2</v>
      </c>
      <c r="J116">
        <f t="shared" si="3"/>
        <v>5700</v>
      </c>
      <c r="K116">
        <v>1140</v>
      </c>
      <c r="L116">
        <v>6840</v>
      </c>
    </row>
    <row r="117" spans="1:12">
      <c r="A117" t="s">
        <v>856</v>
      </c>
      <c r="B117" s="2">
        <v>45351</v>
      </c>
      <c r="C117" s="2" t="str">
        <f t="shared" si="2"/>
        <v>Feb-2024</v>
      </c>
      <c r="D117" t="s">
        <v>857</v>
      </c>
      <c r="E117" t="s">
        <v>29</v>
      </c>
      <c r="F117" t="s">
        <v>30</v>
      </c>
      <c r="G117">
        <v>5</v>
      </c>
      <c r="H117">
        <v>250</v>
      </c>
      <c r="I117">
        <v>0.19</v>
      </c>
      <c r="J117">
        <f t="shared" si="3"/>
        <v>1250</v>
      </c>
      <c r="K117">
        <v>237.5</v>
      </c>
      <c r="L117">
        <v>1487.5</v>
      </c>
    </row>
    <row r="118" spans="1:12">
      <c r="A118" t="s">
        <v>858</v>
      </c>
      <c r="B118" s="2">
        <v>45631</v>
      </c>
      <c r="C118" s="2" t="str">
        <f t="shared" si="2"/>
        <v>Dec-2024</v>
      </c>
      <c r="D118" t="s">
        <v>859</v>
      </c>
      <c r="E118" t="s">
        <v>52</v>
      </c>
      <c r="F118" t="s">
        <v>33</v>
      </c>
      <c r="G118">
        <v>10</v>
      </c>
      <c r="H118">
        <v>100</v>
      </c>
      <c r="I118">
        <v>0.21</v>
      </c>
      <c r="J118">
        <f t="shared" si="3"/>
        <v>1000</v>
      </c>
      <c r="K118">
        <v>210</v>
      </c>
      <c r="L118">
        <v>1210</v>
      </c>
    </row>
    <row r="119" spans="1:12">
      <c r="A119" t="s">
        <v>860</v>
      </c>
      <c r="B119" s="2">
        <v>45446</v>
      </c>
      <c r="C119" s="2" t="str">
        <f t="shared" si="2"/>
        <v>Jun-2024</v>
      </c>
      <c r="D119" t="s">
        <v>861</v>
      </c>
      <c r="E119" t="s">
        <v>29</v>
      </c>
      <c r="F119" t="s">
        <v>18</v>
      </c>
      <c r="G119">
        <v>40</v>
      </c>
      <c r="H119">
        <v>150</v>
      </c>
      <c r="I119">
        <v>0.19</v>
      </c>
      <c r="J119">
        <f t="shared" si="3"/>
        <v>6000</v>
      </c>
      <c r="K119">
        <v>1140</v>
      </c>
      <c r="L119">
        <v>7140</v>
      </c>
    </row>
    <row r="120" spans="1:12">
      <c r="A120" t="s">
        <v>862</v>
      </c>
      <c r="B120" s="2">
        <v>45554</v>
      </c>
      <c r="C120" s="2" t="str">
        <f t="shared" si="2"/>
        <v>Sep-2024</v>
      </c>
      <c r="D120" t="s">
        <v>863</v>
      </c>
      <c r="E120" t="s">
        <v>21</v>
      </c>
      <c r="F120" t="s">
        <v>33</v>
      </c>
      <c r="G120">
        <v>32</v>
      </c>
      <c r="H120">
        <v>100</v>
      </c>
      <c r="I120">
        <v>0.2</v>
      </c>
      <c r="J120">
        <f t="shared" si="3"/>
        <v>3200</v>
      </c>
      <c r="K120">
        <v>640</v>
      </c>
      <c r="L120">
        <v>3840</v>
      </c>
    </row>
    <row r="121" spans="1:12">
      <c r="A121" t="s">
        <v>864</v>
      </c>
      <c r="B121" s="2">
        <v>45499</v>
      </c>
      <c r="C121" s="2" t="str">
        <f t="shared" si="2"/>
        <v>Jul-2024</v>
      </c>
      <c r="D121" t="s">
        <v>865</v>
      </c>
      <c r="E121" t="s">
        <v>21</v>
      </c>
      <c r="F121" t="s">
        <v>30</v>
      </c>
      <c r="G121">
        <v>37</v>
      </c>
      <c r="H121">
        <v>250</v>
      </c>
      <c r="I121">
        <v>0.2</v>
      </c>
      <c r="J121">
        <f t="shared" si="3"/>
        <v>9250</v>
      </c>
      <c r="K121">
        <v>1850</v>
      </c>
      <c r="L121">
        <v>11100</v>
      </c>
    </row>
    <row r="122" spans="1:12">
      <c r="A122" t="s">
        <v>866</v>
      </c>
      <c r="B122" s="2">
        <v>45334</v>
      </c>
      <c r="C122" s="2" t="str">
        <f t="shared" si="2"/>
        <v>Feb-2024</v>
      </c>
      <c r="D122" t="s">
        <v>867</v>
      </c>
      <c r="E122" t="s">
        <v>21</v>
      </c>
      <c r="F122" t="s">
        <v>15</v>
      </c>
      <c r="G122">
        <v>20</v>
      </c>
      <c r="H122">
        <v>300</v>
      </c>
      <c r="I122">
        <v>0.2</v>
      </c>
      <c r="J122">
        <f t="shared" si="3"/>
        <v>6000</v>
      </c>
      <c r="K122">
        <v>1200</v>
      </c>
      <c r="L122">
        <v>7200</v>
      </c>
    </row>
    <row r="123" spans="1:12">
      <c r="A123" t="s">
        <v>868</v>
      </c>
      <c r="B123" s="2">
        <v>45320</v>
      </c>
      <c r="C123" s="2" t="str">
        <f t="shared" si="2"/>
        <v>Jan-2024</v>
      </c>
      <c r="D123" t="s">
        <v>869</v>
      </c>
      <c r="E123" t="s">
        <v>24</v>
      </c>
      <c r="F123" t="s">
        <v>18</v>
      </c>
      <c r="G123">
        <v>18</v>
      </c>
      <c r="H123">
        <v>150</v>
      </c>
      <c r="I123">
        <v>0.2</v>
      </c>
      <c r="J123">
        <f t="shared" si="3"/>
        <v>2700</v>
      </c>
      <c r="K123">
        <v>540</v>
      </c>
      <c r="L123">
        <v>3240</v>
      </c>
    </row>
    <row r="124" spans="1:12">
      <c r="A124" t="s">
        <v>870</v>
      </c>
      <c r="B124" s="2">
        <v>45389</v>
      </c>
      <c r="C124" s="2" t="str">
        <f t="shared" si="2"/>
        <v>Apr-2024</v>
      </c>
      <c r="D124" t="s">
        <v>871</v>
      </c>
      <c r="E124" t="s">
        <v>52</v>
      </c>
      <c r="F124" t="s">
        <v>15</v>
      </c>
      <c r="G124">
        <v>41</v>
      </c>
      <c r="H124">
        <v>300</v>
      </c>
      <c r="I124">
        <v>0.21</v>
      </c>
      <c r="J124">
        <f t="shared" si="3"/>
        <v>12300</v>
      </c>
      <c r="K124">
        <v>2583</v>
      </c>
      <c r="L124">
        <v>14883</v>
      </c>
    </row>
    <row r="125" spans="1:12">
      <c r="A125" t="s">
        <v>872</v>
      </c>
      <c r="B125" s="2">
        <v>45500</v>
      </c>
      <c r="C125" s="2" t="str">
        <f t="shared" si="2"/>
        <v>Jul-2024</v>
      </c>
      <c r="D125" t="s">
        <v>873</v>
      </c>
      <c r="E125" t="s">
        <v>52</v>
      </c>
      <c r="F125" t="s">
        <v>45</v>
      </c>
      <c r="G125">
        <v>39</v>
      </c>
      <c r="H125">
        <v>200</v>
      </c>
      <c r="I125">
        <v>0.21</v>
      </c>
      <c r="J125">
        <f t="shared" si="3"/>
        <v>7800</v>
      </c>
      <c r="K125">
        <v>1638</v>
      </c>
      <c r="L125">
        <v>9438</v>
      </c>
    </row>
    <row r="126" spans="1:12">
      <c r="A126" t="s">
        <v>874</v>
      </c>
      <c r="B126" s="2">
        <v>45532</v>
      </c>
      <c r="C126" s="2" t="str">
        <f t="shared" si="2"/>
        <v>Aug-2024</v>
      </c>
      <c r="D126" t="s">
        <v>875</v>
      </c>
      <c r="E126" t="s">
        <v>40</v>
      </c>
      <c r="F126" t="s">
        <v>45</v>
      </c>
      <c r="G126">
        <v>39</v>
      </c>
      <c r="H126">
        <v>200</v>
      </c>
      <c r="I126">
        <v>0.22</v>
      </c>
      <c r="J126">
        <f t="shared" si="3"/>
        <v>7800</v>
      </c>
      <c r="K126">
        <v>1716</v>
      </c>
      <c r="L126">
        <v>9516</v>
      </c>
    </row>
    <row r="127" spans="1:12">
      <c r="A127" t="s">
        <v>876</v>
      </c>
      <c r="B127" s="2">
        <v>45307</v>
      </c>
      <c r="C127" s="2" t="str">
        <f t="shared" si="2"/>
        <v>Jan-2024</v>
      </c>
      <c r="D127" t="s">
        <v>877</v>
      </c>
      <c r="E127" t="s">
        <v>29</v>
      </c>
      <c r="F127" t="s">
        <v>45</v>
      </c>
      <c r="G127">
        <v>5</v>
      </c>
      <c r="H127">
        <v>200</v>
      </c>
      <c r="I127">
        <v>0.19</v>
      </c>
      <c r="J127">
        <f t="shared" si="3"/>
        <v>1000</v>
      </c>
      <c r="K127">
        <v>190</v>
      </c>
      <c r="L127">
        <v>1190</v>
      </c>
    </row>
    <row r="128" spans="1:12">
      <c r="A128" t="s">
        <v>878</v>
      </c>
      <c r="B128" s="2">
        <v>45573</v>
      </c>
      <c r="C128" s="2" t="str">
        <f t="shared" si="2"/>
        <v>Oct-2024</v>
      </c>
      <c r="D128" t="s">
        <v>879</v>
      </c>
      <c r="E128" t="s">
        <v>21</v>
      </c>
      <c r="F128" t="s">
        <v>33</v>
      </c>
      <c r="G128">
        <v>38</v>
      </c>
      <c r="H128">
        <v>100</v>
      </c>
      <c r="I128">
        <v>0.2</v>
      </c>
      <c r="J128">
        <f t="shared" si="3"/>
        <v>3800</v>
      </c>
      <c r="K128">
        <v>760</v>
      </c>
      <c r="L128">
        <v>4560</v>
      </c>
    </row>
    <row r="129" spans="1:12">
      <c r="A129" t="s">
        <v>880</v>
      </c>
      <c r="B129" s="2">
        <v>45589</v>
      </c>
      <c r="C129" s="2" t="str">
        <f t="shared" si="2"/>
        <v>Oct-2024</v>
      </c>
      <c r="D129" t="s">
        <v>881</v>
      </c>
      <c r="E129" t="s">
        <v>29</v>
      </c>
      <c r="F129" t="s">
        <v>15</v>
      </c>
      <c r="G129">
        <v>12</v>
      </c>
      <c r="H129">
        <v>300</v>
      </c>
      <c r="I129">
        <v>0.19</v>
      </c>
      <c r="J129">
        <f t="shared" si="3"/>
        <v>3600</v>
      </c>
      <c r="K129">
        <v>684</v>
      </c>
      <c r="L129">
        <v>4284</v>
      </c>
    </row>
    <row r="130" spans="1:12">
      <c r="A130" t="s">
        <v>882</v>
      </c>
      <c r="B130" s="2">
        <v>45382</v>
      </c>
      <c r="C130" s="2" t="str">
        <f t="shared" si="2"/>
        <v>Mar-2024</v>
      </c>
      <c r="D130" t="s">
        <v>883</v>
      </c>
      <c r="E130" t="s">
        <v>21</v>
      </c>
      <c r="F130" t="s">
        <v>15</v>
      </c>
      <c r="G130">
        <v>46</v>
      </c>
      <c r="H130">
        <v>300</v>
      </c>
      <c r="I130">
        <v>0.2</v>
      </c>
      <c r="J130">
        <f t="shared" si="3"/>
        <v>13800</v>
      </c>
      <c r="K130">
        <v>2760</v>
      </c>
      <c r="L130">
        <v>16560</v>
      </c>
    </row>
    <row r="131" spans="1:12">
      <c r="A131" t="s">
        <v>884</v>
      </c>
      <c r="B131" s="2">
        <v>45304</v>
      </c>
      <c r="C131" s="2" t="str">
        <f t="shared" ref="C131:C194" si="4">TEXT(B131,"mmm-yyyy")</f>
        <v>Jan-2024</v>
      </c>
      <c r="D131" t="s">
        <v>885</v>
      </c>
      <c r="E131" t="s">
        <v>57</v>
      </c>
      <c r="F131" t="s">
        <v>15</v>
      </c>
      <c r="G131">
        <v>15</v>
      </c>
      <c r="H131">
        <v>300</v>
      </c>
      <c r="I131">
        <v>0.21</v>
      </c>
      <c r="J131">
        <f t="shared" ref="J131:J194" si="5">H131*G131</f>
        <v>4500</v>
      </c>
      <c r="K131">
        <v>945</v>
      </c>
      <c r="L131">
        <v>5445</v>
      </c>
    </row>
    <row r="132" spans="1:12">
      <c r="A132" t="s">
        <v>886</v>
      </c>
      <c r="B132" s="2">
        <v>45428</v>
      </c>
      <c r="C132" s="2" t="str">
        <f t="shared" si="4"/>
        <v>May-2024</v>
      </c>
      <c r="D132" t="s">
        <v>887</v>
      </c>
      <c r="E132" t="s">
        <v>24</v>
      </c>
      <c r="F132" t="s">
        <v>33</v>
      </c>
      <c r="G132">
        <v>20</v>
      </c>
      <c r="H132">
        <v>100</v>
      </c>
      <c r="I132">
        <v>0.2</v>
      </c>
      <c r="J132">
        <f t="shared" si="5"/>
        <v>2000</v>
      </c>
      <c r="K132">
        <v>400</v>
      </c>
      <c r="L132">
        <v>2400</v>
      </c>
    </row>
    <row r="133" spans="1:12">
      <c r="A133" t="s">
        <v>888</v>
      </c>
      <c r="B133" s="2">
        <v>45612</v>
      </c>
      <c r="C133" s="2" t="str">
        <f t="shared" si="4"/>
        <v>Nov-2024</v>
      </c>
      <c r="D133" t="s">
        <v>837</v>
      </c>
      <c r="E133" t="s">
        <v>57</v>
      </c>
      <c r="F133" t="s">
        <v>45</v>
      </c>
      <c r="G133">
        <v>47</v>
      </c>
      <c r="H133">
        <v>200</v>
      </c>
      <c r="I133">
        <v>0.21</v>
      </c>
      <c r="J133">
        <f t="shared" si="5"/>
        <v>9400</v>
      </c>
      <c r="K133">
        <v>1974</v>
      </c>
      <c r="L133">
        <v>11374</v>
      </c>
    </row>
    <row r="134" spans="1:12">
      <c r="A134" t="s">
        <v>889</v>
      </c>
      <c r="B134" s="2">
        <v>45305</v>
      </c>
      <c r="C134" s="2" t="str">
        <f t="shared" si="4"/>
        <v>Jan-2024</v>
      </c>
      <c r="D134" t="s">
        <v>890</v>
      </c>
      <c r="E134" t="s">
        <v>21</v>
      </c>
      <c r="F134" t="s">
        <v>15</v>
      </c>
      <c r="G134">
        <v>30</v>
      </c>
      <c r="H134">
        <v>300</v>
      </c>
      <c r="I134">
        <v>0.2</v>
      </c>
      <c r="J134">
        <f t="shared" si="5"/>
        <v>9000</v>
      </c>
      <c r="K134">
        <v>1800</v>
      </c>
      <c r="L134">
        <v>10800</v>
      </c>
    </row>
    <row r="135" spans="1:12">
      <c r="A135" t="s">
        <v>891</v>
      </c>
      <c r="B135" s="2">
        <v>45494</v>
      </c>
      <c r="C135" s="2" t="str">
        <f t="shared" si="4"/>
        <v>Jul-2024</v>
      </c>
      <c r="D135" t="s">
        <v>892</v>
      </c>
      <c r="E135" t="s">
        <v>52</v>
      </c>
      <c r="F135" t="s">
        <v>33</v>
      </c>
      <c r="G135">
        <v>48</v>
      </c>
      <c r="H135">
        <v>100</v>
      </c>
      <c r="I135">
        <v>0.21</v>
      </c>
      <c r="J135">
        <f t="shared" si="5"/>
        <v>4800</v>
      </c>
      <c r="K135">
        <v>1008</v>
      </c>
      <c r="L135">
        <v>5808</v>
      </c>
    </row>
    <row r="136" spans="1:12">
      <c r="A136" t="s">
        <v>893</v>
      </c>
      <c r="B136" s="2">
        <v>45434</v>
      </c>
      <c r="C136" s="2" t="str">
        <f t="shared" si="4"/>
        <v>May-2024</v>
      </c>
      <c r="D136" t="s">
        <v>894</v>
      </c>
      <c r="E136" t="s">
        <v>14</v>
      </c>
      <c r="F136" t="s">
        <v>30</v>
      </c>
      <c r="G136">
        <v>20</v>
      </c>
      <c r="H136">
        <v>250</v>
      </c>
      <c r="I136">
        <v>0.21</v>
      </c>
      <c r="J136">
        <f t="shared" si="5"/>
        <v>5000</v>
      </c>
      <c r="K136">
        <v>1050</v>
      </c>
      <c r="L136">
        <v>6050</v>
      </c>
    </row>
    <row r="137" spans="1:12">
      <c r="A137" t="s">
        <v>895</v>
      </c>
      <c r="B137" s="2">
        <v>45495</v>
      </c>
      <c r="C137" s="2" t="str">
        <f t="shared" si="4"/>
        <v>Jul-2024</v>
      </c>
      <c r="D137" t="s">
        <v>896</v>
      </c>
      <c r="E137" t="s">
        <v>29</v>
      </c>
      <c r="F137" t="s">
        <v>33</v>
      </c>
      <c r="G137">
        <v>27</v>
      </c>
      <c r="H137">
        <v>100</v>
      </c>
      <c r="I137">
        <v>0.19</v>
      </c>
      <c r="J137">
        <f t="shared" si="5"/>
        <v>2700</v>
      </c>
      <c r="K137">
        <v>513</v>
      </c>
      <c r="L137">
        <v>3213</v>
      </c>
    </row>
    <row r="138" spans="1:12">
      <c r="A138" t="s">
        <v>897</v>
      </c>
      <c r="B138" s="2">
        <v>45378</v>
      </c>
      <c r="C138" s="2" t="str">
        <f t="shared" si="4"/>
        <v>Mar-2024</v>
      </c>
      <c r="D138" t="s">
        <v>898</v>
      </c>
      <c r="E138" t="s">
        <v>57</v>
      </c>
      <c r="F138" t="s">
        <v>33</v>
      </c>
      <c r="G138">
        <v>18</v>
      </c>
      <c r="H138">
        <v>100</v>
      </c>
      <c r="I138">
        <v>0.21</v>
      </c>
      <c r="J138">
        <f t="shared" si="5"/>
        <v>1800</v>
      </c>
      <c r="K138">
        <v>378</v>
      </c>
      <c r="L138">
        <v>2178</v>
      </c>
    </row>
    <row r="139" spans="1:12">
      <c r="A139" t="s">
        <v>899</v>
      </c>
      <c r="B139" s="2">
        <v>45304</v>
      </c>
      <c r="C139" s="2" t="str">
        <f t="shared" si="4"/>
        <v>Jan-2024</v>
      </c>
      <c r="D139" t="s">
        <v>900</v>
      </c>
      <c r="E139" t="s">
        <v>57</v>
      </c>
      <c r="F139" t="s">
        <v>18</v>
      </c>
      <c r="G139">
        <v>35</v>
      </c>
      <c r="H139">
        <v>150</v>
      </c>
      <c r="I139">
        <v>0.21</v>
      </c>
      <c r="J139">
        <f t="shared" si="5"/>
        <v>5250</v>
      </c>
      <c r="K139">
        <v>1102.5</v>
      </c>
      <c r="L139">
        <v>6352.5</v>
      </c>
    </row>
    <row r="140" spans="1:12">
      <c r="A140" t="s">
        <v>901</v>
      </c>
      <c r="B140" s="2">
        <v>45571</v>
      </c>
      <c r="C140" s="2" t="str">
        <f t="shared" si="4"/>
        <v>Oct-2024</v>
      </c>
      <c r="D140" t="s">
        <v>902</v>
      </c>
      <c r="E140" t="s">
        <v>21</v>
      </c>
      <c r="F140" t="s">
        <v>18</v>
      </c>
      <c r="G140">
        <v>18</v>
      </c>
      <c r="H140">
        <v>150</v>
      </c>
      <c r="I140">
        <v>0.2</v>
      </c>
      <c r="J140">
        <f t="shared" si="5"/>
        <v>2700</v>
      </c>
      <c r="K140">
        <v>540</v>
      </c>
      <c r="L140">
        <v>3240</v>
      </c>
    </row>
    <row r="141" spans="1:12">
      <c r="A141" t="s">
        <v>903</v>
      </c>
      <c r="B141" s="2">
        <v>45328</v>
      </c>
      <c r="C141" s="2" t="str">
        <f t="shared" si="4"/>
        <v>Feb-2024</v>
      </c>
      <c r="D141" t="s">
        <v>904</v>
      </c>
      <c r="E141" t="s">
        <v>29</v>
      </c>
      <c r="F141" t="s">
        <v>33</v>
      </c>
      <c r="G141">
        <v>39</v>
      </c>
      <c r="H141">
        <v>100</v>
      </c>
      <c r="I141">
        <v>0.19</v>
      </c>
      <c r="J141">
        <f t="shared" si="5"/>
        <v>3900</v>
      </c>
      <c r="K141">
        <v>741</v>
      </c>
      <c r="L141">
        <v>4641</v>
      </c>
    </row>
    <row r="142" spans="1:12">
      <c r="A142" t="s">
        <v>905</v>
      </c>
      <c r="B142" s="2">
        <v>45317</v>
      </c>
      <c r="C142" s="2" t="str">
        <f t="shared" si="4"/>
        <v>Jan-2024</v>
      </c>
      <c r="D142" t="s">
        <v>906</v>
      </c>
      <c r="E142" t="s">
        <v>52</v>
      </c>
      <c r="F142" t="s">
        <v>18</v>
      </c>
      <c r="G142">
        <v>16</v>
      </c>
      <c r="H142">
        <v>150</v>
      </c>
      <c r="I142">
        <v>0.21</v>
      </c>
      <c r="J142">
        <f t="shared" si="5"/>
        <v>2400</v>
      </c>
      <c r="K142">
        <v>504</v>
      </c>
      <c r="L142">
        <v>2904</v>
      </c>
    </row>
    <row r="143" spans="1:12">
      <c r="A143" t="s">
        <v>907</v>
      </c>
      <c r="B143" s="2">
        <v>45391</v>
      </c>
      <c r="C143" s="2" t="str">
        <f t="shared" si="4"/>
        <v>Apr-2024</v>
      </c>
      <c r="D143" t="s">
        <v>908</v>
      </c>
      <c r="E143" t="s">
        <v>29</v>
      </c>
      <c r="F143" t="s">
        <v>18</v>
      </c>
      <c r="G143">
        <v>8</v>
      </c>
      <c r="H143">
        <v>150</v>
      </c>
      <c r="I143">
        <v>0.19</v>
      </c>
      <c r="J143">
        <f t="shared" si="5"/>
        <v>1200</v>
      </c>
      <c r="K143">
        <v>228</v>
      </c>
      <c r="L143">
        <v>1428</v>
      </c>
    </row>
    <row r="144" spans="1:12">
      <c r="A144" t="s">
        <v>909</v>
      </c>
      <c r="B144" s="2">
        <v>45536</v>
      </c>
      <c r="C144" s="2" t="str">
        <f t="shared" si="4"/>
        <v>Sep-2024</v>
      </c>
      <c r="D144" t="s">
        <v>910</v>
      </c>
      <c r="E144" t="s">
        <v>14</v>
      </c>
      <c r="F144" t="s">
        <v>30</v>
      </c>
      <c r="G144">
        <v>7</v>
      </c>
      <c r="H144">
        <v>250</v>
      </c>
      <c r="I144">
        <v>0.21</v>
      </c>
      <c r="J144">
        <f t="shared" si="5"/>
        <v>1750</v>
      </c>
      <c r="K144">
        <v>367.5</v>
      </c>
      <c r="L144">
        <v>2117.5</v>
      </c>
    </row>
    <row r="145" spans="1:12">
      <c r="A145" t="s">
        <v>911</v>
      </c>
      <c r="B145" s="2">
        <v>45639</v>
      </c>
      <c r="C145" s="2" t="str">
        <f t="shared" si="4"/>
        <v>Dec-2024</v>
      </c>
      <c r="D145" t="s">
        <v>912</v>
      </c>
      <c r="E145" t="s">
        <v>40</v>
      </c>
      <c r="F145" t="s">
        <v>15</v>
      </c>
      <c r="G145">
        <v>25</v>
      </c>
      <c r="H145">
        <v>300</v>
      </c>
      <c r="I145">
        <v>0.22</v>
      </c>
      <c r="J145">
        <f t="shared" si="5"/>
        <v>7500</v>
      </c>
      <c r="K145">
        <v>1650</v>
      </c>
      <c r="L145">
        <v>9150</v>
      </c>
    </row>
    <row r="146" spans="1:12">
      <c r="A146" t="s">
        <v>913</v>
      </c>
      <c r="B146" s="2">
        <v>45372</v>
      </c>
      <c r="C146" s="2" t="str">
        <f t="shared" si="4"/>
        <v>Mar-2024</v>
      </c>
      <c r="D146" t="s">
        <v>914</v>
      </c>
      <c r="E146" t="s">
        <v>14</v>
      </c>
      <c r="F146" t="s">
        <v>15</v>
      </c>
      <c r="G146">
        <v>9</v>
      </c>
      <c r="H146">
        <v>300</v>
      </c>
      <c r="I146">
        <v>0.21</v>
      </c>
      <c r="J146">
        <f t="shared" si="5"/>
        <v>2700</v>
      </c>
      <c r="K146">
        <v>567</v>
      </c>
      <c r="L146">
        <v>3267</v>
      </c>
    </row>
    <row r="147" spans="1:12">
      <c r="A147" t="s">
        <v>915</v>
      </c>
      <c r="B147" s="2">
        <v>45416</v>
      </c>
      <c r="C147" s="2" t="str">
        <f t="shared" si="4"/>
        <v>May-2024</v>
      </c>
      <c r="D147" t="s">
        <v>916</v>
      </c>
      <c r="E147" t="s">
        <v>57</v>
      </c>
      <c r="F147" t="s">
        <v>30</v>
      </c>
      <c r="G147">
        <v>5</v>
      </c>
      <c r="H147">
        <v>250</v>
      </c>
      <c r="I147">
        <v>0.21</v>
      </c>
      <c r="J147">
        <f t="shared" si="5"/>
        <v>1250</v>
      </c>
      <c r="K147">
        <v>262.5</v>
      </c>
      <c r="L147">
        <v>1512.5</v>
      </c>
    </row>
    <row r="148" spans="1:12">
      <c r="A148" t="s">
        <v>917</v>
      </c>
      <c r="B148" s="2">
        <v>45540</v>
      </c>
      <c r="C148" s="2" t="str">
        <f t="shared" si="4"/>
        <v>Sep-2024</v>
      </c>
      <c r="D148" t="s">
        <v>918</v>
      </c>
      <c r="E148" t="s">
        <v>29</v>
      </c>
      <c r="F148" t="s">
        <v>45</v>
      </c>
      <c r="G148">
        <v>47</v>
      </c>
      <c r="H148">
        <v>200</v>
      </c>
      <c r="I148">
        <v>0.19</v>
      </c>
      <c r="J148">
        <f t="shared" si="5"/>
        <v>9400</v>
      </c>
      <c r="K148">
        <v>1786</v>
      </c>
      <c r="L148">
        <v>11186</v>
      </c>
    </row>
    <row r="149" spans="1:12">
      <c r="A149" t="s">
        <v>919</v>
      </c>
      <c r="B149" s="2">
        <v>45607</v>
      </c>
      <c r="C149" s="2" t="str">
        <f t="shared" si="4"/>
        <v>Nov-2024</v>
      </c>
      <c r="D149" t="s">
        <v>920</v>
      </c>
      <c r="E149" t="s">
        <v>29</v>
      </c>
      <c r="F149" t="s">
        <v>30</v>
      </c>
      <c r="G149">
        <v>30</v>
      </c>
      <c r="H149">
        <v>250</v>
      </c>
      <c r="I149">
        <v>0.19</v>
      </c>
      <c r="J149">
        <f t="shared" si="5"/>
        <v>7500</v>
      </c>
      <c r="K149">
        <v>1425</v>
      </c>
      <c r="L149">
        <v>8925</v>
      </c>
    </row>
    <row r="150" spans="1:12">
      <c r="A150" t="s">
        <v>921</v>
      </c>
      <c r="B150" s="2">
        <v>45642</v>
      </c>
      <c r="C150" s="2" t="str">
        <f t="shared" si="4"/>
        <v>Dec-2024</v>
      </c>
      <c r="D150" t="s">
        <v>922</v>
      </c>
      <c r="E150" t="s">
        <v>24</v>
      </c>
      <c r="F150" t="s">
        <v>18</v>
      </c>
      <c r="G150">
        <v>32</v>
      </c>
      <c r="H150">
        <v>150</v>
      </c>
      <c r="I150">
        <v>0.2</v>
      </c>
      <c r="J150">
        <f t="shared" si="5"/>
        <v>4800</v>
      </c>
      <c r="K150">
        <v>960</v>
      </c>
      <c r="L150">
        <v>5760</v>
      </c>
    </row>
    <row r="151" spans="1:12">
      <c r="A151" t="s">
        <v>923</v>
      </c>
      <c r="B151" s="2">
        <v>45395</v>
      </c>
      <c r="C151" s="2" t="str">
        <f t="shared" si="4"/>
        <v>Apr-2024</v>
      </c>
      <c r="D151" t="s">
        <v>924</v>
      </c>
      <c r="E151" t="s">
        <v>29</v>
      </c>
      <c r="F151" t="s">
        <v>30</v>
      </c>
      <c r="G151">
        <v>27</v>
      </c>
      <c r="H151">
        <v>250</v>
      </c>
      <c r="I151">
        <v>0.19</v>
      </c>
      <c r="J151">
        <f t="shared" si="5"/>
        <v>6750</v>
      </c>
      <c r="K151">
        <v>1282.5</v>
      </c>
      <c r="L151">
        <v>8032.5</v>
      </c>
    </row>
    <row r="152" spans="1:12">
      <c r="A152" t="s">
        <v>925</v>
      </c>
      <c r="B152" s="2">
        <v>45422</v>
      </c>
      <c r="C152" s="2" t="str">
        <f t="shared" si="4"/>
        <v>May-2024</v>
      </c>
      <c r="D152" t="s">
        <v>926</v>
      </c>
      <c r="E152" t="s">
        <v>57</v>
      </c>
      <c r="F152" t="s">
        <v>15</v>
      </c>
      <c r="G152">
        <v>21</v>
      </c>
      <c r="H152">
        <v>300</v>
      </c>
      <c r="I152">
        <v>0.21</v>
      </c>
      <c r="J152">
        <f t="shared" si="5"/>
        <v>6300</v>
      </c>
      <c r="K152">
        <v>1323</v>
      </c>
      <c r="L152">
        <v>7623</v>
      </c>
    </row>
    <row r="153" spans="1:12">
      <c r="A153" t="s">
        <v>927</v>
      </c>
      <c r="B153" s="2">
        <v>45480</v>
      </c>
      <c r="C153" s="2" t="str">
        <f t="shared" si="4"/>
        <v>Jul-2024</v>
      </c>
      <c r="D153" t="s">
        <v>928</v>
      </c>
      <c r="E153" t="s">
        <v>14</v>
      </c>
      <c r="F153" t="s">
        <v>45</v>
      </c>
      <c r="G153">
        <v>47</v>
      </c>
      <c r="H153">
        <v>200</v>
      </c>
      <c r="I153">
        <v>0.21</v>
      </c>
      <c r="J153">
        <f t="shared" si="5"/>
        <v>9400</v>
      </c>
      <c r="K153">
        <v>1974</v>
      </c>
      <c r="L153">
        <v>11374</v>
      </c>
    </row>
    <row r="154" spans="1:12">
      <c r="A154" t="s">
        <v>929</v>
      </c>
      <c r="B154" s="2">
        <v>45405</v>
      </c>
      <c r="C154" s="2" t="str">
        <f t="shared" si="4"/>
        <v>Apr-2024</v>
      </c>
      <c r="D154" t="s">
        <v>930</v>
      </c>
      <c r="E154" t="s">
        <v>14</v>
      </c>
      <c r="F154" t="s">
        <v>45</v>
      </c>
      <c r="G154">
        <v>18</v>
      </c>
      <c r="H154">
        <v>200</v>
      </c>
      <c r="I154">
        <v>0.21</v>
      </c>
      <c r="J154">
        <f t="shared" si="5"/>
        <v>3600</v>
      </c>
      <c r="K154">
        <v>756</v>
      </c>
      <c r="L154">
        <v>4356</v>
      </c>
    </row>
    <row r="155" spans="1:12">
      <c r="A155" t="s">
        <v>931</v>
      </c>
      <c r="B155" s="2">
        <v>45338</v>
      </c>
      <c r="C155" s="2" t="str">
        <f t="shared" si="4"/>
        <v>Feb-2024</v>
      </c>
      <c r="D155" t="s">
        <v>932</v>
      </c>
      <c r="E155" t="s">
        <v>40</v>
      </c>
      <c r="F155" t="s">
        <v>33</v>
      </c>
      <c r="G155">
        <v>13</v>
      </c>
      <c r="H155">
        <v>100</v>
      </c>
      <c r="I155">
        <v>0.22</v>
      </c>
      <c r="J155">
        <f t="shared" si="5"/>
        <v>1300</v>
      </c>
      <c r="K155">
        <v>286</v>
      </c>
      <c r="L155">
        <v>1586</v>
      </c>
    </row>
    <row r="156" spans="1:12">
      <c r="A156" t="s">
        <v>933</v>
      </c>
      <c r="B156" s="2">
        <v>45597</v>
      </c>
      <c r="C156" s="2" t="str">
        <f t="shared" si="4"/>
        <v>Nov-2024</v>
      </c>
      <c r="D156" t="s">
        <v>934</v>
      </c>
      <c r="E156" t="s">
        <v>57</v>
      </c>
      <c r="F156" t="s">
        <v>18</v>
      </c>
      <c r="G156">
        <v>36</v>
      </c>
      <c r="H156">
        <v>150</v>
      </c>
      <c r="I156">
        <v>0.21</v>
      </c>
      <c r="J156">
        <f t="shared" si="5"/>
        <v>5400</v>
      </c>
      <c r="K156">
        <v>1134</v>
      </c>
      <c r="L156">
        <v>6534</v>
      </c>
    </row>
    <row r="157" spans="1:12">
      <c r="A157" t="s">
        <v>935</v>
      </c>
      <c r="B157" s="2">
        <v>45561</v>
      </c>
      <c r="C157" s="2" t="str">
        <f t="shared" si="4"/>
        <v>Sep-2024</v>
      </c>
      <c r="D157" t="s">
        <v>936</v>
      </c>
      <c r="E157" t="s">
        <v>57</v>
      </c>
      <c r="F157" t="s">
        <v>45</v>
      </c>
      <c r="G157">
        <v>35</v>
      </c>
      <c r="H157">
        <v>200</v>
      </c>
      <c r="I157">
        <v>0.21</v>
      </c>
      <c r="J157">
        <f t="shared" si="5"/>
        <v>7000</v>
      </c>
      <c r="K157">
        <v>1470</v>
      </c>
      <c r="L157">
        <v>8470</v>
      </c>
    </row>
    <row r="158" spans="1:12">
      <c r="A158" t="s">
        <v>937</v>
      </c>
      <c r="B158" s="2">
        <v>45608</v>
      </c>
      <c r="C158" s="2" t="str">
        <f t="shared" si="4"/>
        <v>Nov-2024</v>
      </c>
      <c r="D158" t="s">
        <v>938</v>
      </c>
      <c r="E158" t="s">
        <v>29</v>
      </c>
      <c r="F158" t="s">
        <v>30</v>
      </c>
      <c r="G158">
        <v>26</v>
      </c>
      <c r="H158">
        <v>250</v>
      </c>
      <c r="I158">
        <v>0.19</v>
      </c>
      <c r="J158">
        <f t="shared" si="5"/>
        <v>6500</v>
      </c>
      <c r="K158">
        <v>1235</v>
      </c>
      <c r="L158">
        <v>7735</v>
      </c>
    </row>
    <row r="159" spans="1:12">
      <c r="A159" t="s">
        <v>939</v>
      </c>
      <c r="B159" s="2">
        <v>45622</v>
      </c>
      <c r="C159" s="2" t="str">
        <f t="shared" si="4"/>
        <v>Nov-2024</v>
      </c>
      <c r="D159" t="s">
        <v>940</v>
      </c>
      <c r="E159" t="s">
        <v>24</v>
      </c>
      <c r="F159" t="s">
        <v>45</v>
      </c>
      <c r="G159">
        <v>33</v>
      </c>
      <c r="H159">
        <v>200</v>
      </c>
      <c r="I159">
        <v>0.2</v>
      </c>
      <c r="J159">
        <f t="shared" si="5"/>
        <v>6600</v>
      </c>
      <c r="K159">
        <v>1320</v>
      </c>
      <c r="L159">
        <v>7920</v>
      </c>
    </row>
    <row r="160" spans="1:12">
      <c r="A160" t="s">
        <v>941</v>
      </c>
      <c r="B160" s="2">
        <v>45607</v>
      </c>
      <c r="C160" s="2" t="str">
        <f t="shared" si="4"/>
        <v>Nov-2024</v>
      </c>
      <c r="D160" t="s">
        <v>942</v>
      </c>
      <c r="E160" t="s">
        <v>29</v>
      </c>
      <c r="F160" t="s">
        <v>33</v>
      </c>
      <c r="G160">
        <v>9</v>
      </c>
      <c r="H160">
        <v>100</v>
      </c>
      <c r="I160">
        <v>0.19</v>
      </c>
      <c r="J160">
        <f t="shared" si="5"/>
        <v>900</v>
      </c>
      <c r="K160">
        <v>171</v>
      </c>
      <c r="L160">
        <v>1071</v>
      </c>
    </row>
    <row r="161" spans="1:12">
      <c r="A161" t="s">
        <v>943</v>
      </c>
      <c r="B161" s="2">
        <v>45378</v>
      </c>
      <c r="C161" s="2" t="str">
        <f t="shared" si="4"/>
        <v>Mar-2024</v>
      </c>
      <c r="D161" t="s">
        <v>944</v>
      </c>
      <c r="E161" t="s">
        <v>52</v>
      </c>
      <c r="F161" t="s">
        <v>45</v>
      </c>
      <c r="G161">
        <v>39</v>
      </c>
      <c r="H161">
        <v>200</v>
      </c>
      <c r="I161">
        <v>0.21</v>
      </c>
      <c r="J161">
        <f t="shared" si="5"/>
        <v>7800</v>
      </c>
      <c r="K161">
        <v>1638</v>
      </c>
      <c r="L161">
        <v>9438</v>
      </c>
    </row>
    <row r="162" spans="1:12">
      <c r="A162" t="s">
        <v>945</v>
      </c>
      <c r="B162" s="2">
        <v>45643</v>
      </c>
      <c r="C162" s="2" t="str">
        <f t="shared" si="4"/>
        <v>Dec-2024</v>
      </c>
      <c r="D162" t="s">
        <v>946</v>
      </c>
      <c r="E162" t="s">
        <v>14</v>
      </c>
      <c r="F162" t="s">
        <v>33</v>
      </c>
      <c r="G162">
        <v>13</v>
      </c>
      <c r="H162">
        <v>100</v>
      </c>
      <c r="I162">
        <v>0.21</v>
      </c>
      <c r="J162">
        <f t="shared" si="5"/>
        <v>1300</v>
      </c>
      <c r="K162">
        <v>273</v>
      </c>
      <c r="L162">
        <v>1573</v>
      </c>
    </row>
    <row r="163" spans="1:12">
      <c r="A163" t="s">
        <v>947</v>
      </c>
      <c r="B163" s="2">
        <v>45382</v>
      </c>
      <c r="C163" s="2" t="str">
        <f t="shared" si="4"/>
        <v>Mar-2024</v>
      </c>
      <c r="D163" t="s">
        <v>948</v>
      </c>
      <c r="E163" t="s">
        <v>24</v>
      </c>
      <c r="F163" t="s">
        <v>45</v>
      </c>
      <c r="G163">
        <v>24</v>
      </c>
      <c r="H163">
        <v>200</v>
      </c>
      <c r="I163">
        <v>0.2</v>
      </c>
      <c r="J163">
        <f t="shared" si="5"/>
        <v>4800</v>
      </c>
      <c r="K163">
        <v>960</v>
      </c>
      <c r="L163">
        <v>5760</v>
      </c>
    </row>
    <row r="164" spans="1:12">
      <c r="A164" t="s">
        <v>949</v>
      </c>
      <c r="B164" s="2">
        <v>45434</v>
      </c>
      <c r="C164" s="2" t="str">
        <f t="shared" si="4"/>
        <v>May-2024</v>
      </c>
      <c r="D164" t="s">
        <v>950</v>
      </c>
      <c r="E164" t="s">
        <v>24</v>
      </c>
      <c r="F164" t="s">
        <v>45</v>
      </c>
      <c r="G164">
        <v>37</v>
      </c>
      <c r="H164">
        <v>200</v>
      </c>
      <c r="I164">
        <v>0.2</v>
      </c>
      <c r="J164">
        <f t="shared" si="5"/>
        <v>7400</v>
      </c>
      <c r="K164">
        <v>1480</v>
      </c>
      <c r="L164">
        <v>8880</v>
      </c>
    </row>
    <row r="165" spans="1:12">
      <c r="A165" t="s">
        <v>951</v>
      </c>
      <c r="B165" s="2">
        <v>45482</v>
      </c>
      <c r="C165" s="2" t="str">
        <f t="shared" si="4"/>
        <v>Jul-2024</v>
      </c>
      <c r="D165" t="s">
        <v>952</v>
      </c>
      <c r="E165" t="s">
        <v>14</v>
      </c>
      <c r="F165" t="s">
        <v>15</v>
      </c>
      <c r="G165">
        <v>41</v>
      </c>
      <c r="H165">
        <v>300</v>
      </c>
      <c r="I165">
        <v>0.21</v>
      </c>
      <c r="J165">
        <f t="shared" si="5"/>
        <v>12300</v>
      </c>
      <c r="K165">
        <v>2583</v>
      </c>
      <c r="L165">
        <v>14883</v>
      </c>
    </row>
    <row r="166" spans="1:12">
      <c r="A166" t="s">
        <v>953</v>
      </c>
      <c r="B166" s="2">
        <v>45362</v>
      </c>
      <c r="C166" s="2" t="str">
        <f t="shared" si="4"/>
        <v>Mar-2024</v>
      </c>
      <c r="D166" t="s">
        <v>954</v>
      </c>
      <c r="E166" t="s">
        <v>52</v>
      </c>
      <c r="F166" t="s">
        <v>33</v>
      </c>
      <c r="G166">
        <v>26</v>
      </c>
      <c r="H166">
        <v>100</v>
      </c>
      <c r="I166">
        <v>0.21</v>
      </c>
      <c r="J166">
        <f t="shared" si="5"/>
        <v>2600</v>
      </c>
      <c r="K166">
        <v>546</v>
      </c>
      <c r="L166">
        <v>3146</v>
      </c>
    </row>
    <row r="167" spans="1:12">
      <c r="A167" t="s">
        <v>955</v>
      </c>
      <c r="B167" s="2">
        <v>45547</v>
      </c>
      <c r="C167" s="2" t="str">
        <f t="shared" si="4"/>
        <v>Sep-2024</v>
      </c>
      <c r="D167" t="s">
        <v>956</v>
      </c>
      <c r="E167" t="s">
        <v>57</v>
      </c>
      <c r="F167" t="s">
        <v>45</v>
      </c>
      <c r="G167">
        <v>32</v>
      </c>
      <c r="H167">
        <v>200</v>
      </c>
      <c r="I167">
        <v>0.21</v>
      </c>
      <c r="J167">
        <f t="shared" si="5"/>
        <v>6400</v>
      </c>
      <c r="K167">
        <v>1344</v>
      </c>
      <c r="L167">
        <v>7744</v>
      </c>
    </row>
    <row r="168" spans="1:12">
      <c r="A168" t="s">
        <v>957</v>
      </c>
      <c r="B168" s="2">
        <v>45438</v>
      </c>
      <c r="C168" s="2" t="str">
        <f t="shared" si="4"/>
        <v>May-2024</v>
      </c>
      <c r="D168" t="s">
        <v>958</v>
      </c>
      <c r="E168" t="s">
        <v>21</v>
      </c>
      <c r="F168" t="s">
        <v>45</v>
      </c>
      <c r="G168">
        <v>5</v>
      </c>
      <c r="H168">
        <v>200</v>
      </c>
      <c r="I168">
        <v>0.2</v>
      </c>
      <c r="J168">
        <f t="shared" si="5"/>
        <v>1000</v>
      </c>
      <c r="K168">
        <v>200</v>
      </c>
      <c r="L168">
        <v>1200</v>
      </c>
    </row>
    <row r="169" spans="1:12">
      <c r="A169" t="s">
        <v>959</v>
      </c>
      <c r="B169" s="2">
        <v>45298</v>
      </c>
      <c r="C169" s="2" t="str">
        <f t="shared" si="4"/>
        <v>Jan-2024</v>
      </c>
      <c r="D169" t="s">
        <v>960</v>
      </c>
      <c r="E169" t="s">
        <v>52</v>
      </c>
      <c r="F169" t="s">
        <v>18</v>
      </c>
      <c r="G169">
        <v>16</v>
      </c>
      <c r="H169">
        <v>150</v>
      </c>
      <c r="I169">
        <v>0.21</v>
      </c>
      <c r="J169">
        <f t="shared" si="5"/>
        <v>2400</v>
      </c>
      <c r="K169">
        <v>504</v>
      </c>
      <c r="L169">
        <v>2904</v>
      </c>
    </row>
    <row r="170" spans="1:12">
      <c r="A170" t="s">
        <v>961</v>
      </c>
      <c r="B170" s="2">
        <v>45293</v>
      </c>
      <c r="C170" s="2" t="str">
        <f t="shared" si="4"/>
        <v>Jan-2024</v>
      </c>
      <c r="D170" t="s">
        <v>962</v>
      </c>
      <c r="E170" t="s">
        <v>52</v>
      </c>
      <c r="F170" t="s">
        <v>45</v>
      </c>
      <c r="G170">
        <v>9</v>
      </c>
      <c r="H170">
        <v>200</v>
      </c>
      <c r="I170">
        <v>0.21</v>
      </c>
      <c r="J170">
        <f t="shared" si="5"/>
        <v>1800</v>
      </c>
      <c r="K170">
        <v>378</v>
      </c>
      <c r="L170">
        <v>2178</v>
      </c>
    </row>
    <row r="171" spans="1:12">
      <c r="A171" t="s">
        <v>963</v>
      </c>
      <c r="B171" s="2">
        <v>45520</v>
      </c>
      <c r="C171" s="2" t="str">
        <f t="shared" si="4"/>
        <v>Aug-2024</v>
      </c>
      <c r="D171" t="s">
        <v>964</v>
      </c>
      <c r="E171" t="s">
        <v>29</v>
      </c>
      <c r="F171" t="s">
        <v>45</v>
      </c>
      <c r="G171">
        <v>6</v>
      </c>
      <c r="H171">
        <v>200</v>
      </c>
      <c r="I171">
        <v>0.19</v>
      </c>
      <c r="J171">
        <f t="shared" si="5"/>
        <v>1200</v>
      </c>
      <c r="K171">
        <v>228</v>
      </c>
      <c r="L171">
        <v>1428</v>
      </c>
    </row>
    <row r="172" spans="1:12">
      <c r="A172" t="s">
        <v>965</v>
      </c>
      <c r="B172" s="2">
        <v>45421</v>
      </c>
      <c r="C172" s="2" t="str">
        <f t="shared" si="4"/>
        <v>May-2024</v>
      </c>
      <c r="D172" t="s">
        <v>966</v>
      </c>
      <c r="E172" t="s">
        <v>52</v>
      </c>
      <c r="F172" t="s">
        <v>33</v>
      </c>
      <c r="G172">
        <v>9</v>
      </c>
      <c r="H172">
        <v>100</v>
      </c>
      <c r="I172">
        <v>0.21</v>
      </c>
      <c r="J172">
        <f t="shared" si="5"/>
        <v>900</v>
      </c>
      <c r="K172">
        <v>189</v>
      </c>
      <c r="L172">
        <v>1089</v>
      </c>
    </row>
    <row r="173" spans="1:12">
      <c r="A173" t="s">
        <v>967</v>
      </c>
      <c r="B173" s="2">
        <v>45522</v>
      </c>
      <c r="C173" s="2" t="str">
        <f t="shared" si="4"/>
        <v>Aug-2024</v>
      </c>
      <c r="D173" t="s">
        <v>968</v>
      </c>
      <c r="E173" t="s">
        <v>14</v>
      </c>
      <c r="F173" t="s">
        <v>33</v>
      </c>
      <c r="G173">
        <v>47</v>
      </c>
      <c r="H173">
        <v>100</v>
      </c>
      <c r="I173">
        <v>0.21</v>
      </c>
      <c r="J173">
        <f t="shared" si="5"/>
        <v>4700</v>
      </c>
      <c r="K173">
        <v>987</v>
      </c>
      <c r="L173">
        <v>5687</v>
      </c>
    </row>
    <row r="174" spans="1:12">
      <c r="A174" t="s">
        <v>969</v>
      </c>
      <c r="B174" s="2">
        <v>45431</v>
      </c>
      <c r="C174" s="2" t="str">
        <f t="shared" si="4"/>
        <v>May-2024</v>
      </c>
      <c r="D174" t="s">
        <v>970</v>
      </c>
      <c r="E174" t="s">
        <v>52</v>
      </c>
      <c r="F174" t="s">
        <v>18</v>
      </c>
      <c r="G174">
        <v>32</v>
      </c>
      <c r="H174">
        <v>150</v>
      </c>
      <c r="I174">
        <v>0.21</v>
      </c>
      <c r="J174">
        <f t="shared" si="5"/>
        <v>4800</v>
      </c>
      <c r="K174">
        <v>1008</v>
      </c>
      <c r="L174">
        <v>5808</v>
      </c>
    </row>
    <row r="175" spans="1:12">
      <c r="A175" t="s">
        <v>971</v>
      </c>
      <c r="B175" s="2">
        <v>45311</v>
      </c>
      <c r="C175" s="2" t="str">
        <f t="shared" si="4"/>
        <v>Jan-2024</v>
      </c>
      <c r="D175" t="s">
        <v>972</v>
      </c>
      <c r="E175" t="s">
        <v>40</v>
      </c>
      <c r="F175" t="s">
        <v>18</v>
      </c>
      <c r="G175">
        <v>18</v>
      </c>
      <c r="H175">
        <v>150</v>
      </c>
      <c r="I175">
        <v>0.22</v>
      </c>
      <c r="J175">
        <f t="shared" si="5"/>
        <v>2700</v>
      </c>
      <c r="K175">
        <v>594</v>
      </c>
      <c r="L175">
        <v>3294</v>
      </c>
    </row>
    <row r="176" spans="1:12">
      <c r="A176" t="s">
        <v>973</v>
      </c>
      <c r="B176" s="2">
        <v>45458</v>
      </c>
      <c r="C176" s="2" t="str">
        <f t="shared" si="4"/>
        <v>Jun-2024</v>
      </c>
      <c r="D176" t="s">
        <v>974</v>
      </c>
      <c r="E176" t="s">
        <v>24</v>
      </c>
      <c r="F176" t="s">
        <v>30</v>
      </c>
      <c r="G176">
        <v>29</v>
      </c>
      <c r="H176">
        <v>250</v>
      </c>
      <c r="I176">
        <v>0.2</v>
      </c>
      <c r="J176">
        <f t="shared" si="5"/>
        <v>7250</v>
      </c>
      <c r="K176">
        <v>1450</v>
      </c>
      <c r="L176">
        <v>8700</v>
      </c>
    </row>
    <row r="177" spans="1:12">
      <c r="A177" t="s">
        <v>975</v>
      </c>
      <c r="B177" s="2">
        <v>45419</v>
      </c>
      <c r="C177" s="2" t="str">
        <f t="shared" si="4"/>
        <v>May-2024</v>
      </c>
      <c r="D177" t="s">
        <v>976</v>
      </c>
      <c r="E177" t="s">
        <v>57</v>
      </c>
      <c r="F177" t="s">
        <v>18</v>
      </c>
      <c r="G177">
        <v>11</v>
      </c>
      <c r="H177">
        <v>150</v>
      </c>
      <c r="I177">
        <v>0.21</v>
      </c>
      <c r="J177">
        <f t="shared" si="5"/>
        <v>1650</v>
      </c>
      <c r="K177">
        <v>346.5</v>
      </c>
      <c r="L177">
        <v>1996.5</v>
      </c>
    </row>
    <row r="178" spans="1:12">
      <c r="A178" t="s">
        <v>977</v>
      </c>
      <c r="B178" s="2">
        <v>45425</v>
      </c>
      <c r="C178" s="2" t="str">
        <f t="shared" si="4"/>
        <v>May-2024</v>
      </c>
      <c r="D178" t="s">
        <v>978</v>
      </c>
      <c r="E178" t="s">
        <v>14</v>
      </c>
      <c r="F178" t="s">
        <v>30</v>
      </c>
      <c r="G178">
        <v>36</v>
      </c>
      <c r="H178">
        <v>250</v>
      </c>
      <c r="I178">
        <v>0.21</v>
      </c>
      <c r="J178">
        <f t="shared" si="5"/>
        <v>9000</v>
      </c>
      <c r="K178">
        <v>1890</v>
      </c>
      <c r="L178">
        <v>10890</v>
      </c>
    </row>
    <row r="179" spans="1:12">
      <c r="A179" t="s">
        <v>979</v>
      </c>
      <c r="B179" s="2">
        <v>45536</v>
      </c>
      <c r="C179" s="2" t="str">
        <f t="shared" si="4"/>
        <v>Sep-2024</v>
      </c>
      <c r="D179" t="s">
        <v>980</v>
      </c>
      <c r="E179" t="s">
        <v>57</v>
      </c>
      <c r="F179" t="s">
        <v>33</v>
      </c>
      <c r="G179">
        <v>44</v>
      </c>
      <c r="H179">
        <v>100</v>
      </c>
      <c r="I179">
        <v>0.21</v>
      </c>
      <c r="J179">
        <f t="shared" si="5"/>
        <v>4400</v>
      </c>
      <c r="K179">
        <v>924</v>
      </c>
      <c r="L179">
        <v>5324</v>
      </c>
    </row>
    <row r="180" spans="1:12">
      <c r="A180" t="s">
        <v>981</v>
      </c>
      <c r="B180" s="2">
        <v>45501</v>
      </c>
      <c r="C180" s="2" t="str">
        <f t="shared" si="4"/>
        <v>Jul-2024</v>
      </c>
      <c r="D180" t="s">
        <v>982</v>
      </c>
      <c r="E180" t="s">
        <v>29</v>
      </c>
      <c r="F180" t="s">
        <v>18</v>
      </c>
      <c r="G180">
        <v>10</v>
      </c>
      <c r="H180">
        <v>150</v>
      </c>
      <c r="I180">
        <v>0.19</v>
      </c>
      <c r="J180">
        <f t="shared" si="5"/>
        <v>1500</v>
      </c>
      <c r="K180">
        <v>285</v>
      </c>
      <c r="L180">
        <v>1785</v>
      </c>
    </row>
    <row r="181" spans="1:12">
      <c r="A181" t="s">
        <v>983</v>
      </c>
      <c r="B181" s="2">
        <v>45604</v>
      </c>
      <c r="C181" s="2" t="str">
        <f t="shared" si="4"/>
        <v>Nov-2024</v>
      </c>
      <c r="D181" t="s">
        <v>984</v>
      </c>
      <c r="E181" t="s">
        <v>24</v>
      </c>
      <c r="F181" t="s">
        <v>33</v>
      </c>
      <c r="G181">
        <v>24</v>
      </c>
      <c r="H181">
        <v>100</v>
      </c>
      <c r="I181">
        <v>0.2</v>
      </c>
      <c r="J181">
        <f t="shared" si="5"/>
        <v>2400</v>
      </c>
      <c r="K181">
        <v>480</v>
      </c>
      <c r="L181">
        <v>2880</v>
      </c>
    </row>
    <row r="182" spans="1:12">
      <c r="A182" t="s">
        <v>985</v>
      </c>
      <c r="B182" s="2">
        <v>45440</v>
      </c>
      <c r="C182" s="2" t="str">
        <f t="shared" si="4"/>
        <v>May-2024</v>
      </c>
      <c r="D182" t="s">
        <v>986</v>
      </c>
      <c r="E182" t="s">
        <v>24</v>
      </c>
      <c r="F182" t="s">
        <v>45</v>
      </c>
      <c r="G182">
        <v>20</v>
      </c>
      <c r="H182">
        <v>200</v>
      </c>
      <c r="I182">
        <v>0.2</v>
      </c>
      <c r="J182">
        <f t="shared" si="5"/>
        <v>4000</v>
      </c>
      <c r="K182">
        <v>800</v>
      </c>
      <c r="L182">
        <v>4800</v>
      </c>
    </row>
    <row r="183" spans="1:12">
      <c r="A183" t="s">
        <v>987</v>
      </c>
      <c r="B183" s="2">
        <v>45324</v>
      </c>
      <c r="C183" s="2" t="str">
        <f t="shared" si="4"/>
        <v>Feb-2024</v>
      </c>
      <c r="D183" t="s">
        <v>988</v>
      </c>
      <c r="E183" t="s">
        <v>52</v>
      </c>
      <c r="F183" t="s">
        <v>45</v>
      </c>
      <c r="G183">
        <v>15</v>
      </c>
      <c r="H183">
        <v>200</v>
      </c>
      <c r="I183">
        <v>0.21</v>
      </c>
      <c r="J183">
        <f t="shared" si="5"/>
        <v>3000</v>
      </c>
      <c r="K183">
        <v>630</v>
      </c>
      <c r="L183">
        <v>3630</v>
      </c>
    </row>
    <row r="184" spans="1:12">
      <c r="A184" t="s">
        <v>989</v>
      </c>
      <c r="B184" s="2">
        <v>45631</v>
      </c>
      <c r="C184" s="2" t="str">
        <f t="shared" si="4"/>
        <v>Dec-2024</v>
      </c>
      <c r="D184" t="s">
        <v>990</v>
      </c>
      <c r="E184" t="s">
        <v>14</v>
      </c>
      <c r="F184" t="s">
        <v>15</v>
      </c>
      <c r="G184">
        <v>5</v>
      </c>
      <c r="H184">
        <v>300</v>
      </c>
      <c r="I184">
        <v>0.21</v>
      </c>
      <c r="J184">
        <f t="shared" si="5"/>
        <v>1500</v>
      </c>
      <c r="K184">
        <v>315</v>
      </c>
      <c r="L184">
        <v>1815</v>
      </c>
    </row>
    <row r="185" spans="1:12">
      <c r="A185" t="s">
        <v>991</v>
      </c>
      <c r="B185" s="2">
        <v>45625</v>
      </c>
      <c r="C185" s="2" t="str">
        <f t="shared" si="4"/>
        <v>Nov-2024</v>
      </c>
      <c r="D185" t="s">
        <v>992</v>
      </c>
      <c r="E185" t="s">
        <v>52</v>
      </c>
      <c r="F185" t="s">
        <v>30</v>
      </c>
      <c r="G185">
        <v>32</v>
      </c>
      <c r="H185">
        <v>250</v>
      </c>
      <c r="I185">
        <v>0.21</v>
      </c>
      <c r="J185">
        <f t="shared" si="5"/>
        <v>8000</v>
      </c>
      <c r="K185">
        <v>1680</v>
      </c>
      <c r="L185">
        <v>9680</v>
      </c>
    </row>
    <row r="186" spans="1:12">
      <c r="A186" t="s">
        <v>993</v>
      </c>
      <c r="B186" s="2">
        <v>45384</v>
      </c>
      <c r="C186" s="2" t="str">
        <f t="shared" si="4"/>
        <v>Apr-2024</v>
      </c>
      <c r="D186" t="s">
        <v>994</v>
      </c>
      <c r="E186" t="s">
        <v>29</v>
      </c>
      <c r="F186" t="s">
        <v>15</v>
      </c>
      <c r="G186">
        <v>17</v>
      </c>
      <c r="H186">
        <v>300</v>
      </c>
      <c r="I186">
        <v>0.19</v>
      </c>
      <c r="J186">
        <f t="shared" si="5"/>
        <v>5100</v>
      </c>
      <c r="K186">
        <v>969</v>
      </c>
      <c r="L186">
        <v>6069</v>
      </c>
    </row>
    <row r="187" spans="1:12">
      <c r="A187" t="s">
        <v>995</v>
      </c>
      <c r="B187" s="2">
        <v>45639</v>
      </c>
      <c r="C187" s="2" t="str">
        <f t="shared" si="4"/>
        <v>Dec-2024</v>
      </c>
      <c r="D187" t="s">
        <v>996</v>
      </c>
      <c r="E187" t="s">
        <v>57</v>
      </c>
      <c r="F187" t="s">
        <v>15</v>
      </c>
      <c r="G187">
        <v>12</v>
      </c>
      <c r="H187">
        <v>300</v>
      </c>
      <c r="I187">
        <v>0.21</v>
      </c>
      <c r="J187">
        <f t="shared" si="5"/>
        <v>3600</v>
      </c>
      <c r="K187">
        <v>756</v>
      </c>
      <c r="L187">
        <v>4356</v>
      </c>
    </row>
    <row r="188" spans="1:12">
      <c r="A188" t="s">
        <v>997</v>
      </c>
      <c r="B188" s="2">
        <v>45637</v>
      </c>
      <c r="C188" s="2" t="str">
        <f t="shared" si="4"/>
        <v>Dec-2024</v>
      </c>
      <c r="D188" t="s">
        <v>998</v>
      </c>
      <c r="E188" t="s">
        <v>40</v>
      </c>
      <c r="F188" t="s">
        <v>15</v>
      </c>
      <c r="G188">
        <v>13</v>
      </c>
      <c r="H188">
        <v>300</v>
      </c>
      <c r="I188">
        <v>0.22</v>
      </c>
      <c r="J188">
        <f t="shared" si="5"/>
        <v>3900</v>
      </c>
      <c r="K188">
        <v>858</v>
      </c>
      <c r="L188">
        <v>4758</v>
      </c>
    </row>
    <row r="189" spans="1:12">
      <c r="A189" t="s">
        <v>999</v>
      </c>
      <c r="B189" s="2">
        <v>45560</v>
      </c>
      <c r="C189" s="2" t="str">
        <f t="shared" si="4"/>
        <v>Sep-2024</v>
      </c>
      <c r="D189" t="s">
        <v>1000</v>
      </c>
      <c r="E189" t="s">
        <v>29</v>
      </c>
      <c r="F189" t="s">
        <v>18</v>
      </c>
      <c r="G189">
        <v>20</v>
      </c>
      <c r="H189">
        <v>150</v>
      </c>
      <c r="I189">
        <v>0.19</v>
      </c>
      <c r="J189">
        <f t="shared" si="5"/>
        <v>3000</v>
      </c>
      <c r="K189">
        <v>570</v>
      </c>
      <c r="L189">
        <v>3570</v>
      </c>
    </row>
    <row r="190" spans="1:12">
      <c r="A190" t="s">
        <v>1001</v>
      </c>
      <c r="B190" s="2">
        <v>45356</v>
      </c>
      <c r="C190" s="2" t="str">
        <f t="shared" si="4"/>
        <v>Mar-2024</v>
      </c>
      <c r="D190" t="s">
        <v>1002</v>
      </c>
      <c r="E190" t="s">
        <v>29</v>
      </c>
      <c r="F190" t="s">
        <v>45</v>
      </c>
      <c r="G190">
        <v>11</v>
      </c>
      <c r="H190">
        <v>200</v>
      </c>
      <c r="I190">
        <v>0.19</v>
      </c>
      <c r="J190">
        <f t="shared" si="5"/>
        <v>2200</v>
      </c>
      <c r="K190">
        <v>418</v>
      </c>
      <c r="L190">
        <v>2618</v>
      </c>
    </row>
    <row r="191" spans="1:12">
      <c r="A191" t="s">
        <v>1003</v>
      </c>
      <c r="B191" s="2">
        <v>45512</v>
      </c>
      <c r="C191" s="2" t="str">
        <f t="shared" si="4"/>
        <v>Aug-2024</v>
      </c>
      <c r="D191" t="s">
        <v>1004</v>
      </c>
      <c r="E191" t="s">
        <v>57</v>
      </c>
      <c r="F191" t="s">
        <v>33</v>
      </c>
      <c r="G191">
        <v>37</v>
      </c>
      <c r="H191">
        <v>100</v>
      </c>
      <c r="I191">
        <v>0.21</v>
      </c>
      <c r="J191">
        <f t="shared" si="5"/>
        <v>3700</v>
      </c>
      <c r="K191">
        <v>777</v>
      </c>
      <c r="L191">
        <v>4477</v>
      </c>
    </row>
    <row r="192" spans="1:12">
      <c r="A192" t="s">
        <v>1005</v>
      </c>
      <c r="B192" s="2">
        <v>45608</v>
      </c>
      <c r="C192" s="2" t="str">
        <f t="shared" si="4"/>
        <v>Nov-2024</v>
      </c>
      <c r="D192" t="s">
        <v>1006</v>
      </c>
      <c r="E192" t="s">
        <v>52</v>
      </c>
      <c r="F192" t="s">
        <v>33</v>
      </c>
      <c r="G192">
        <v>24</v>
      </c>
      <c r="H192">
        <v>100</v>
      </c>
      <c r="I192">
        <v>0.21</v>
      </c>
      <c r="J192">
        <f t="shared" si="5"/>
        <v>2400</v>
      </c>
      <c r="K192">
        <v>504</v>
      </c>
      <c r="L192">
        <v>2904</v>
      </c>
    </row>
    <row r="193" spans="1:12">
      <c r="A193" t="s">
        <v>1007</v>
      </c>
      <c r="B193" s="2">
        <v>45550</v>
      </c>
      <c r="C193" s="2" t="str">
        <f t="shared" si="4"/>
        <v>Sep-2024</v>
      </c>
      <c r="D193" t="s">
        <v>894</v>
      </c>
      <c r="E193" t="s">
        <v>14</v>
      </c>
      <c r="F193" t="s">
        <v>30</v>
      </c>
      <c r="G193">
        <v>18</v>
      </c>
      <c r="H193">
        <v>250</v>
      </c>
      <c r="I193">
        <v>0.21</v>
      </c>
      <c r="J193">
        <f t="shared" si="5"/>
        <v>4500</v>
      </c>
      <c r="K193">
        <v>945</v>
      </c>
      <c r="L193">
        <v>5445</v>
      </c>
    </row>
    <row r="194" spans="1:12">
      <c r="A194" t="s">
        <v>1008</v>
      </c>
      <c r="B194" s="2">
        <v>45631</v>
      </c>
      <c r="C194" s="2" t="str">
        <f t="shared" si="4"/>
        <v>Dec-2024</v>
      </c>
      <c r="D194" t="s">
        <v>1009</v>
      </c>
      <c r="E194" t="s">
        <v>24</v>
      </c>
      <c r="F194" t="s">
        <v>18</v>
      </c>
      <c r="G194">
        <v>12</v>
      </c>
      <c r="H194">
        <v>150</v>
      </c>
      <c r="I194">
        <v>0.2</v>
      </c>
      <c r="J194">
        <f t="shared" si="5"/>
        <v>1800</v>
      </c>
      <c r="K194">
        <v>360</v>
      </c>
      <c r="L194">
        <v>2160</v>
      </c>
    </row>
    <row r="195" spans="1:12">
      <c r="A195" t="s">
        <v>1010</v>
      </c>
      <c r="B195" s="2">
        <v>45487</v>
      </c>
      <c r="C195" s="2" t="str">
        <f t="shared" ref="C195:C258" si="6">TEXT(B195,"mmm-yyyy")</f>
        <v>Jul-2024</v>
      </c>
      <c r="D195" t="s">
        <v>1011</v>
      </c>
      <c r="E195" t="s">
        <v>14</v>
      </c>
      <c r="F195" t="s">
        <v>15</v>
      </c>
      <c r="G195">
        <v>11</v>
      </c>
      <c r="H195">
        <v>300</v>
      </c>
      <c r="I195">
        <v>0.21</v>
      </c>
      <c r="J195">
        <f t="shared" ref="J195:J258" si="7">H195*G195</f>
        <v>3300</v>
      </c>
      <c r="K195">
        <v>693</v>
      </c>
      <c r="L195">
        <v>3993</v>
      </c>
    </row>
    <row r="196" spans="1:12">
      <c r="A196" t="s">
        <v>1012</v>
      </c>
      <c r="B196" s="2">
        <v>45487</v>
      </c>
      <c r="C196" s="2" t="str">
        <f t="shared" si="6"/>
        <v>Jul-2024</v>
      </c>
      <c r="D196" t="s">
        <v>1013</v>
      </c>
      <c r="E196" t="s">
        <v>57</v>
      </c>
      <c r="F196" t="s">
        <v>45</v>
      </c>
      <c r="G196">
        <v>44</v>
      </c>
      <c r="H196">
        <v>200</v>
      </c>
      <c r="I196">
        <v>0.21</v>
      </c>
      <c r="J196">
        <f t="shared" si="7"/>
        <v>8800</v>
      </c>
      <c r="K196">
        <v>1848</v>
      </c>
      <c r="L196">
        <v>10648</v>
      </c>
    </row>
    <row r="197" spans="1:12">
      <c r="A197" t="s">
        <v>1014</v>
      </c>
      <c r="B197" s="2">
        <v>45387</v>
      </c>
      <c r="C197" s="2" t="str">
        <f t="shared" si="6"/>
        <v>Apr-2024</v>
      </c>
      <c r="D197" t="s">
        <v>1015</v>
      </c>
      <c r="E197" t="s">
        <v>40</v>
      </c>
      <c r="F197" t="s">
        <v>18</v>
      </c>
      <c r="G197">
        <v>15</v>
      </c>
      <c r="H197">
        <v>150</v>
      </c>
      <c r="I197">
        <v>0.22</v>
      </c>
      <c r="J197">
        <f t="shared" si="7"/>
        <v>2250</v>
      </c>
      <c r="K197">
        <v>495</v>
      </c>
      <c r="L197">
        <v>2745</v>
      </c>
    </row>
    <row r="198" spans="1:12">
      <c r="A198" t="s">
        <v>1016</v>
      </c>
      <c r="B198" s="2">
        <v>45502</v>
      </c>
      <c r="C198" s="2" t="str">
        <f t="shared" si="6"/>
        <v>Jul-2024</v>
      </c>
      <c r="D198" t="s">
        <v>1017</v>
      </c>
      <c r="E198" t="s">
        <v>14</v>
      </c>
      <c r="F198" t="s">
        <v>18</v>
      </c>
      <c r="G198">
        <v>16</v>
      </c>
      <c r="H198">
        <v>150</v>
      </c>
      <c r="I198">
        <v>0.21</v>
      </c>
      <c r="J198">
        <f t="shared" si="7"/>
        <v>2400</v>
      </c>
      <c r="K198">
        <v>504</v>
      </c>
      <c r="L198">
        <v>2904</v>
      </c>
    </row>
    <row r="199" spans="1:12">
      <c r="A199" t="s">
        <v>1018</v>
      </c>
      <c r="B199" s="2">
        <v>45349</v>
      </c>
      <c r="C199" s="2" t="str">
        <f t="shared" si="6"/>
        <v>Feb-2024</v>
      </c>
      <c r="D199" t="s">
        <v>1019</v>
      </c>
      <c r="E199" t="s">
        <v>21</v>
      </c>
      <c r="F199" t="s">
        <v>15</v>
      </c>
      <c r="G199">
        <v>39</v>
      </c>
      <c r="H199">
        <v>300</v>
      </c>
      <c r="I199">
        <v>0.2</v>
      </c>
      <c r="J199">
        <f t="shared" si="7"/>
        <v>11700</v>
      </c>
      <c r="K199">
        <v>2340</v>
      </c>
      <c r="L199">
        <v>14040</v>
      </c>
    </row>
    <row r="200" spans="1:12">
      <c r="A200" t="s">
        <v>1020</v>
      </c>
      <c r="B200" s="2">
        <v>45562</v>
      </c>
      <c r="C200" s="2" t="str">
        <f t="shared" si="6"/>
        <v>Sep-2024</v>
      </c>
      <c r="D200" t="s">
        <v>1021</v>
      </c>
      <c r="E200" t="s">
        <v>52</v>
      </c>
      <c r="F200" t="s">
        <v>33</v>
      </c>
      <c r="G200">
        <v>7</v>
      </c>
      <c r="H200">
        <v>100</v>
      </c>
      <c r="I200">
        <v>0.21</v>
      </c>
      <c r="J200">
        <f t="shared" si="7"/>
        <v>700</v>
      </c>
      <c r="K200">
        <v>147</v>
      </c>
      <c r="L200">
        <v>847</v>
      </c>
    </row>
    <row r="201" spans="1:12">
      <c r="A201" t="s">
        <v>1022</v>
      </c>
      <c r="B201" s="2">
        <v>45467</v>
      </c>
      <c r="C201" s="2" t="str">
        <f t="shared" si="6"/>
        <v>Jun-2024</v>
      </c>
      <c r="D201" t="s">
        <v>1023</v>
      </c>
      <c r="E201" t="s">
        <v>40</v>
      </c>
      <c r="F201" t="s">
        <v>15</v>
      </c>
      <c r="G201">
        <v>22</v>
      </c>
      <c r="H201">
        <v>300</v>
      </c>
      <c r="I201">
        <v>0.22</v>
      </c>
      <c r="J201">
        <f t="shared" si="7"/>
        <v>6600</v>
      </c>
      <c r="K201">
        <v>1452</v>
      </c>
      <c r="L201">
        <v>8052</v>
      </c>
    </row>
    <row r="202" spans="1:12">
      <c r="A202" t="s">
        <v>1024</v>
      </c>
      <c r="B202" s="2">
        <v>45560</v>
      </c>
      <c r="C202" s="2" t="str">
        <f t="shared" si="6"/>
        <v>Sep-2024</v>
      </c>
      <c r="D202" t="s">
        <v>1025</v>
      </c>
      <c r="E202" t="s">
        <v>21</v>
      </c>
      <c r="F202" t="s">
        <v>33</v>
      </c>
      <c r="G202">
        <v>12</v>
      </c>
      <c r="H202">
        <v>100</v>
      </c>
      <c r="I202">
        <v>0.2</v>
      </c>
      <c r="J202">
        <f t="shared" si="7"/>
        <v>1200</v>
      </c>
      <c r="K202">
        <v>240</v>
      </c>
      <c r="L202">
        <v>1440</v>
      </c>
    </row>
    <row r="203" spans="1:12">
      <c r="A203" t="s">
        <v>1026</v>
      </c>
      <c r="B203" s="2">
        <v>45342</v>
      </c>
      <c r="C203" s="2" t="str">
        <f t="shared" si="6"/>
        <v>Feb-2024</v>
      </c>
      <c r="D203" t="s">
        <v>1027</v>
      </c>
      <c r="E203" t="s">
        <v>40</v>
      </c>
      <c r="F203" t="s">
        <v>45</v>
      </c>
      <c r="G203">
        <v>22</v>
      </c>
      <c r="H203">
        <v>200</v>
      </c>
      <c r="I203">
        <v>0.22</v>
      </c>
      <c r="J203">
        <f t="shared" si="7"/>
        <v>4400</v>
      </c>
      <c r="K203">
        <v>968</v>
      </c>
      <c r="L203">
        <v>5368</v>
      </c>
    </row>
    <row r="204" spans="1:12">
      <c r="A204" t="s">
        <v>1028</v>
      </c>
      <c r="B204" s="2">
        <v>45624</v>
      </c>
      <c r="C204" s="2" t="str">
        <f t="shared" si="6"/>
        <v>Nov-2024</v>
      </c>
      <c r="D204" t="s">
        <v>1029</v>
      </c>
      <c r="E204" t="s">
        <v>57</v>
      </c>
      <c r="F204" t="s">
        <v>15</v>
      </c>
      <c r="G204">
        <v>45</v>
      </c>
      <c r="H204">
        <v>300</v>
      </c>
      <c r="I204">
        <v>0.21</v>
      </c>
      <c r="J204">
        <f t="shared" si="7"/>
        <v>13500</v>
      </c>
      <c r="K204">
        <v>2835</v>
      </c>
      <c r="L204">
        <v>16335</v>
      </c>
    </row>
    <row r="205" spans="1:12">
      <c r="A205" t="s">
        <v>1030</v>
      </c>
      <c r="B205" s="2">
        <v>45349</v>
      </c>
      <c r="C205" s="2" t="str">
        <f t="shared" si="6"/>
        <v>Feb-2024</v>
      </c>
      <c r="D205" t="s">
        <v>1031</v>
      </c>
      <c r="E205" t="s">
        <v>29</v>
      </c>
      <c r="F205" t="s">
        <v>33</v>
      </c>
      <c r="G205">
        <v>31</v>
      </c>
      <c r="H205">
        <v>100</v>
      </c>
      <c r="I205">
        <v>0.19</v>
      </c>
      <c r="J205">
        <f t="shared" si="7"/>
        <v>3100</v>
      </c>
      <c r="K205">
        <v>589</v>
      </c>
      <c r="L205">
        <v>3689</v>
      </c>
    </row>
    <row r="206" spans="1:12">
      <c r="A206" t="s">
        <v>1032</v>
      </c>
      <c r="B206" s="2">
        <v>45543</v>
      </c>
      <c r="C206" s="2" t="str">
        <f t="shared" si="6"/>
        <v>Sep-2024</v>
      </c>
      <c r="D206" t="s">
        <v>1033</v>
      </c>
      <c r="E206" t="s">
        <v>24</v>
      </c>
      <c r="F206" t="s">
        <v>45</v>
      </c>
      <c r="G206">
        <v>11</v>
      </c>
      <c r="H206">
        <v>200</v>
      </c>
      <c r="I206">
        <v>0.2</v>
      </c>
      <c r="J206">
        <f t="shared" si="7"/>
        <v>2200</v>
      </c>
      <c r="K206">
        <v>440</v>
      </c>
      <c r="L206">
        <v>2640</v>
      </c>
    </row>
    <row r="207" spans="1:12">
      <c r="A207" t="s">
        <v>1034</v>
      </c>
      <c r="B207" s="2">
        <v>45419</v>
      </c>
      <c r="C207" s="2" t="str">
        <f t="shared" si="6"/>
        <v>May-2024</v>
      </c>
      <c r="D207" t="s">
        <v>1035</v>
      </c>
      <c r="E207" t="s">
        <v>24</v>
      </c>
      <c r="F207" t="s">
        <v>15</v>
      </c>
      <c r="G207">
        <v>25</v>
      </c>
      <c r="H207">
        <v>300</v>
      </c>
      <c r="I207">
        <v>0.2</v>
      </c>
      <c r="J207">
        <f t="shared" si="7"/>
        <v>7500</v>
      </c>
      <c r="K207">
        <v>1500</v>
      </c>
      <c r="L207">
        <v>9000</v>
      </c>
    </row>
    <row r="208" spans="1:12">
      <c r="A208" t="s">
        <v>1036</v>
      </c>
      <c r="B208" s="2">
        <v>45610</v>
      </c>
      <c r="C208" s="2" t="str">
        <f t="shared" si="6"/>
        <v>Nov-2024</v>
      </c>
      <c r="D208" t="s">
        <v>1037</v>
      </c>
      <c r="E208" t="s">
        <v>21</v>
      </c>
      <c r="F208" t="s">
        <v>15</v>
      </c>
      <c r="G208">
        <v>42</v>
      </c>
      <c r="H208">
        <v>300</v>
      </c>
      <c r="I208">
        <v>0.2</v>
      </c>
      <c r="J208">
        <f t="shared" si="7"/>
        <v>12600</v>
      </c>
      <c r="K208">
        <v>2520</v>
      </c>
      <c r="L208">
        <v>15120</v>
      </c>
    </row>
    <row r="209" spans="1:12">
      <c r="A209" t="s">
        <v>1038</v>
      </c>
      <c r="B209" s="2">
        <v>45506</v>
      </c>
      <c r="C209" s="2" t="str">
        <f t="shared" si="6"/>
        <v>Aug-2024</v>
      </c>
      <c r="D209" t="s">
        <v>1039</v>
      </c>
      <c r="E209" t="s">
        <v>24</v>
      </c>
      <c r="F209" t="s">
        <v>15</v>
      </c>
      <c r="G209">
        <v>16</v>
      </c>
      <c r="H209">
        <v>300</v>
      </c>
      <c r="I209">
        <v>0.2</v>
      </c>
      <c r="J209">
        <f t="shared" si="7"/>
        <v>4800</v>
      </c>
      <c r="K209">
        <v>960</v>
      </c>
      <c r="L209">
        <v>5760</v>
      </c>
    </row>
    <row r="210" spans="1:12">
      <c r="A210" t="s">
        <v>1040</v>
      </c>
      <c r="B210" s="2">
        <v>45574</v>
      </c>
      <c r="C210" s="2" t="str">
        <f t="shared" si="6"/>
        <v>Oct-2024</v>
      </c>
      <c r="D210" t="s">
        <v>1041</v>
      </c>
      <c r="E210" t="s">
        <v>57</v>
      </c>
      <c r="F210" t="s">
        <v>33</v>
      </c>
      <c r="G210">
        <v>44</v>
      </c>
      <c r="H210">
        <v>100</v>
      </c>
      <c r="I210">
        <v>0.21</v>
      </c>
      <c r="J210">
        <f t="shared" si="7"/>
        <v>4400</v>
      </c>
      <c r="K210">
        <v>924</v>
      </c>
      <c r="L210">
        <v>5324</v>
      </c>
    </row>
    <row r="211" spans="1:12">
      <c r="A211" t="s">
        <v>1042</v>
      </c>
      <c r="B211" s="2">
        <v>45315</v>
      </c>
      <c r="C211" s="2" t="str">
        <f t="shared" si="6"/>
        <v>Jan-2024</v>
      </c>
      <c r="D211" t="s">
        <v>1043</v>
      </c>
      <c r="E211" t="s">
        <v>40</v>
      </c>
      <c r="F211" t="s">
        <v>15</v>
      </c>
      <c r="G211">
        <v>31</v>
      </c>
      <c r="H211">
        <v>300</v>
      </c>
      <c r="I211">
        <v>0.22</v>
      </c>
      <c r="J211">
        <f t="shared" si="7"/>
        <v>9300</v>
      </c>
      <c r="K211">
        <v>2046</v>
      </c>
      <c r="L211">
        <v>11346</v>
      </c>
    </row>
    <row r="212" spans="1:12">
      <c r="A212" t="s">
        <v>1044</v>
      </c>
      <c r="B212" s="2">
        <v>45655</v>
      </c>
      <c r="C212" s="2" t="str">
        <f t="shared" si="6"/>
        <v>Dec-2024</v>
      </c>
      <c r="D212" t="s">
        <v>1013</v>
      </c>
      <c r="E212" t="s">
        <v>14</v>
      </c>
      <c r="F212" t="s">
        <v>18</v>
      </c>
      <c r="G212">
        <v>15</v>
      </c>
      <c r="H212">
        <v>150</v>
      </c>
      <c r="I212">
        <v>0.21</v>
      </c>
      <c r="J212">
        <f t="shared" si="7"/>
        <v>2250</v>
      </c>
      <c r="K212">
        <v>472.5</v>
      </c>
      <c r="L212">
        <v>2722.5</v>
      </c>
    </row>
    <row r="213" spans="1:12">
      <c r="A213" t="s">
        <v>1045</v>
      </c>
      <c r="B213" s="2">
        <v>45587</v>
      </c>
      <c r="C213" s="2" t="str">
        <f t="shared" si="6"/>
        <v>Oct-2024</v>
      </c>
      <c r="D213" t="s">
        <v>1046</v>
      </c>
      <c r="E213" t="s">
        <v>57</v>
      </c>
      <c r="F213" t="s">
        <v>15</v>
      </c>
      <c r="G213">
        <v>44</v>
      </c>
      <c r="H213">
        <v>300</v>
      </c>
      <c r="I213">
        <v>0.21</v>
      </c>
      <c r="J213">
        <f t="shared" si="7"/>
        <v>13200</v>
      </c>
      <c r="K213">
        <v>2772</v>
      </c>
      <c r="L213">
        <v>15972</v>
      </c>
    </row>
    <row r="214" spans="1:12">
      <c r="A214" t="s">
        <v>1047</v>
      </c>
      <c r="B214" s="2">
        <v>45399</v>
      </c>
      <c r="C214" s="2" t="str">
        <f t="shared" si="6"/>
        <v>Apr-2024</v>
      </c>
      <c r="D214" t="s">
        <v>1048</v>
      </c>
      <c r="E214" t="s">
        <v>29</v>
      </c>
      <c r="F214" t="s">
        <v>45</v>
      </c>
      <c r="G214">
        <v>11</v>
      </c>
      <c r="H214">
        <v>200</v>
      </c>
      <c r="I214">
        <v>0.19</v>
      </c>
      <c r="J214">
        <f t="shared" si="7"/>
        <v>2200</v>
      </c>
      <c r="K214">
        <v>418</v>
      </c>
      <c r="L214">
        <v>2618</v>
      </c>
    </row>
    <row r="215" spans="1:12">
      <c r="A215" t="s">
        <v>1049</v>
      </c>
      <c r="B215" s="2">
        <v>45496</v>
      </c>
      <c r="C215" s="2" t="str">
        <f t="shared" si="6"/>
        <v>Jul-2024</v>
      </c>
      <c r="D215" t="s">
        <v>1050</v>
      </c>
      <c r="E215" t="s">
        <v>52</v>
      </c>
      <c r="F215" t="s">
        <v>30</v>
      </c>
      <c r="G215">
        <v>14</v>
      </c>
      <c r="H215">
        <v>250</v>
      </c>
      <c r="I215">
        <v>0.21</v>
      </c>
      <c r="J215">
        <f t="shared" si="7"/>
        <v>3500</v>
      </c>
      <c r="K215">
        <v>735</v>
      </c>
      <c r="L215">
        <v>4235</v>
      </c>
    </row>
    <row r="216" spans="1:12">
      <c r="A216" t="s">
        <v>1051</v>
      </c>
      <c r="B216" s="2">
        <v>45443</v>
      </c>
      <c r="C216" s="2" t="str">
        <f t="shared" si="6"/>
        <v>May-2024</v>
      </c>
      <c r="D216" t="s">
        <v>1052</v>
      </c>
      <c r="E216" t="s">
        <v>24</v>
      </c>
      <c r="F216" t="s">
        <v>30</v>
      </c>
      <c r="G216">
        <v>23</v>
      </c>
      <c r="H216">
        <v>250</v>
      </c>
      <c r="I216">
        <v>0.2</v>
      </c>
      <c r="J216">
        <f t="shared" si="7"/>
        <v>5750</v>
      </c>
      <c r="K216">
        <v>1150</v>
      </c>
      <c r="L216">
        <v>6900</v>
      </c>
    </row>
    <row r="217" spans="1:12">
      <c r="A217" t="s">
        <v>1053</v>
      </c>
      <c r="B217" s="2">
        <v>45638</v>
      </c>
      <c r="C217" s="2" t="str">
        <f t="shared" si="6"/>
        <v>Dec-2024</v>
      </c>
      <c r="D217" t="s">
        <v>1054</v>
      </c>
      <c r="E217" t="s">
        <v>29</v>
      </c>
      <c r="F217" t="s">
        <v>30</v>
      </c>
      <c r="G217">
        <v>6</v>
      </c>
      <c r="H217">
        <v>250</v>
      </c>
      <c r="I217">
        <v>0.19</v>
      </c>
      <c r="J217">
        <f t="shared" si="7"/>
        <v>1500</v>
      </c>
      <c r="K217">
        <v>285</v>
      </c>
      <c r="L217">
        <v>1785</v>
      </c>
    </row>
    <row r="218" spans="1:12">
      <c r="A218" t="s">
        <v>1055</v>
      </c>
      <c r="B218" s="2">
        <v>45558</v>
      </c>
      <c r="C218" s="2" t="str">
        <f t="shared" si="6"/>
        <v>Sep-2024</v>
      </c>
      <c r="D218" t="s">
        <v>1056</v>
      </c>
      <c r="E218" t="s">
        <v>14</v>
      </c>
      <c r="F218" t="s">
        <v>33</v>
      </c>
      <c r="G218">
        <v>21</v>
      </c>
      <c r="H218">
        <v>100</v>
      </c>
      <c r="I218">
        <v>0.21</v>
      </c>
      <c r="J218">
        <f t="shared" si="7"/>
        <v>2100</v>
      </c>
      <c r="K218">
        <v>441</v>
      </c>
      <c r="L218">
        <v>2541</v>
      </c>
    </row>
    <row r="219" spans="1:12">
      <c r="A219" t="s">
        <v>1057</v>
      </c>
      <c r="B219" s="2">
        <v>45555</v>
      </c>
      <c r="C219" s="2" t="str">
        <f t="shared" si="6"/>
        <v>Sep-2024</v>
      </c>
      <c r="D219" t="s">
        <v>1058</v>
      </c>
      <c r="E219" t="s">
        <v>52</v>
      </c>
      <c r="F219" t="s">
        <v>15</v>
      </c>
      <c r="G219">
        <v>22</v>
      </c>
      <c r="H219">
        <v>300</v>
      </c>
      <c r="I219">
        <v>0.21</v>
      </c>
      <c r="J219">
        <f t="shared" si="7"/>
        <v>6600</v>
      </c>
      <c r="K219">
        <v>1386</v>
      </c>
      <c r="L219">
        <v>7986</v>
      </c>
    </row>
    <row r="220" spans="1:12">
      <c r="A220" t="s">
        <v>1059</v>
      </c>
      <c r="B220" s="2">
        <v>45324</v>
      </c>
      <c r="C220" s="2" t="str">
        <f t="shared" si="6"/>
        <v>Feb-2024</v>
      </c>
      <c r="D220" t="s">
        <v>1060</v>
      </c>
      <c r="E220" t="s">
        <v>40</v>
      </c>
      <c r="F220" t="s">
        <v>15</v>
      </c>
      <c r="G220">
        <v>8</v>
      </c>
      <c r="H220">
        <v>300</v>
      </c>
      <c r="I220">
        <v>0.22</v>
      </c>
      <c r="J220">
        <f t="shared" si="7"/>
        <v>2400</v>
      </c>
      <c r="K220">
        <v>528</v>
      </c>
      <c r="L220">
        <v>2928</v>
      </c>
    </row>
    <row r="221" spans="1:12">
      <c r="A221" t="s">
        <v>1061</v>
      </c>
      <c r="B221" s="2">
        <v>45370</v>
      </c>
      <c r="C221" s="2" t="str">
        <f t="shared" si="6"/>
        <v>Mar-2024</v>
      </c>
      <c r="D221" t="s">
        <v>1062</v>
      </c>
      <c r="E221" t="s">
        <v>24</v>
      </c>
      <c r="F221" t="s">
        <v>15</v>
      </c>
      <c r="G221">
        <v>35</v>
      </c>
      <c r="H221">
        <v>300</v>
      </c>
      <c r="I221">
        <v>0.2</v>
      </c>
      <c r="J221">
        <f t="shared" si="7"/>
        <v>10500</v>
      </c>
      <c r="K221">
        <v>2100</v>
      </c>
      <c r="L221">
        <v>12600</v>
      </c>
    </row>
    <row r="222" spans="1:12">
      <c r="A222" t="s">
        <v>1063</v>
      </c>
      <c r="B222" s="2">
        <v>45447</v>
      </c>
      <c r="C222" s="2" t="str">
        <f t="shared" si="6"/>
        <v>Jun-2024</v>
      </c>
      <c r="D222" t="s">
        <v>1064</v>
      </c>
      <c r="E222" t="s">
        <v>57</v>
      </c>
      <c r="F222" t="s">
        <v>45</v>
      </c>
      <c r="G222">
        <v>49</v>
      </c>
      <c r="H222">
        <v>200</v>
      </c>
      <c r="I222">
        <v>0.21</v>
      </c>
      <c r="J222">
        <f t="shared" si="7"/>
        <v>9800</v>
      </c>
      <c r="K222">
        <v>2058</v>
      </c>
      <c r="L222">
        <v>11858</v>
      </c>
    </row>
    <row r="223" spans="1:12">
      <c r="A223" t="s">
        <v>1065</v>
      </c>
      <c r="B223" s="2">
        <v>45548</v>
      </c>
      <c r="C223" s="2" t="str">
        <f t="shared" si="6"/>
        <v>Sep-2024</v>
      </c>
      <c r="D223" t="s">
        <v>1066</v>
      </c>
      <c r="E223" t="s">
        <v>24</v>
      </c>
      <c r="F223" t="s">
        <v>18</v>
      </c>
      <c r="G223">
        <v>7</v>
      </c>
      <c r="H223">
        <v>150</v>
      </c>
      <c r="I223">
        <v>0.2</v>
      </c>
      <c r="J223">
        <f t="shared" si="7"/>
        <v>1050</v>
      </c>
      <c r="K223">
        <v>210</v>
      </c>
      <c r="L223">
        <v>1260</v>
      </c>
    </row>
    <row r="224" spans="1:12">
      <c r="A224" t="s">
        <v>1067</v>
      </c>
      <c r="B224" s="2">
        <v>45650</v>
      </c>
      <c r="C224" s="2" t="str">
        <f t="shared" si="6"/>
        <v>Dec-2024</v>
      </c>
      <c r="D224" t="s">
        <v>1068</v>
      </c>
      <c r="E224" t="s">
        <v>24</v>
      </c>
      <c r="F224" t="s">
        <v>30</v>
      </c>
      <c r="G224">
        <v>43</v>
      </c>
      <c r="H224">
        <v>250</v>
      </c>
      <c r="I224">
        <v>0.2</v>
      </c>
      <c r="J224">
        <f t="shared" si="7"/>
        <v>10750</v>
      </c>
      <c r="K224">
        <v>2150</v>
      </c>
      <c r="L224">
        <v>12900</v>
      </c>
    </row>
    <row r="225" spans="1:12">
      <c r="A225" t="s">
        <v>1069</v>
      </c>
      <c r="B225" s="2">
        <v>45434</v>
      </c>
      <c r="C225" s="2" t="str">
        <f t="shared" si="6"/>
        <v>May-2024</v>
      </c>
      <c r="D225" t="s">
        <v>1070</v>
      </c>
      <c r="E225" t="s">
        <v>29</v>
      </c>
      <c r="F225" t="s">
        <v>30</v>
      </c>
      <c r="G225">
        <v>29</v>
      </c>
      <c r="H225">
        <v>250</v>
      </c>
      <c r="I225">
        <v>0.19</v>
      </c>
      <c r="J225">
        <f t="shared" si="7"/>
        <v>7250</v>
      </c>
      <c r="K225">
        <v>1377.5</v>
      </c>
      <c r="L225">
        <v>8627.5</v>
      </c>
    </row>
    <row r="226" spans="1:12">
      <c r="A226" t="s">
        <v>1071</v>
      </c>
      <c r="B226" s="2">
        <v>45304</v>
      </c>
      <c r="C226" s="2" t="str">
        <f t="shared" si="6"/>
        <v>Jan-2024</v>
      </c>
      <c r="D226" t="s">
        <v>1072</v>
      </c>
      <c r="E226" t="s">
        <v>21</v>
      </c>
      <c r="F226" t="s">
        <v>30</v>
      </c>
      <c r="G226">
        <v>7</v>
      </c>
      <c r="H226">
        <v>250</v>
      </c>
      <c r="I226">
        <v>0.2</v>
      </c>
      <c r="J226">
        <f t="shared" si="7"/>
        <v>1750</v>
      </c>
      <c r="K226">
        <v>350</v>
      </c>
      <c r="L226">
        <v>2100</v>
      </c>
    </row>
    <row r="227" spans="1:12">
      <c r="A227" t="s">
        <v>1073</v>
      </c>
      <c r="B227" s="2">
        <v>45439</v>
      </c>
      <c r="C227" s="2" t="str">
        <f t="shared" si="6"/>
        <v>May-2024</v>
      </c>
      <c r="D227" t="s">
        <v>1074</v>
      </c>
      <c r="E227" t="s">
        <v>21</v>
      </c>
      <c r="F227" t="s">
        <v>33</v>
      </c>
      <c r="G227">
        <v>25</v>
      </c>
      <c r="H227">
        <v>100</v>
      </c>
      <c r="I227">
        <v>0.2</v>
      </c>
      <c r="J227">
        <f t="shared" si="7"/>
        <v>2500</v>
      </c>
      <c r="K227">
        <v>500</v>
      </c>
      <c r="L227">
        <v>3000</v>
      </c>
    </row>
    <row r="228" spans="1:12">
      <c r="A228" t="s">
        <v>1075</v>
      </c>
      <c r="B228" s="2">
        <v>45524</v>
      </c>
      <c r="C228" s="2" t="str">
        <f t="shared" si="6"/>
        <v>Aug-2024</v>
      </c>
      <c r="D228" t="s">
        <v>1076</v>
      </c>
      <c r="E228" t="s">
        <v>29</v>
      </c>
      <c r="F228" t="s">
        <v>18</v>
      </c>
      <c r="G228">
        <v>45</v>
      </c>
      <c r="H228">
        <v>150</v>
      </c>
      <c r="I228">
        <v>0.19</v>
      </c>
      <c r="J228">
        <f t="shared" si="7"/>
        <v>6750</v>
      </c>
      <c r="K228">
        <v>1282.5</v>
      </c>
      <c r="L228">
        <v>8032.5</v>
      </c>
    </row>
    <row r="229" spans="1:12">
      <c r="A229" t="s">
        <v>1077</v>
      </c>
      <c r="B229" s="2">
        <v>45454</v>
      </c>
      <c r="C229" s="2" t="str">
        <f t="shared" si="6"/>
        <v>Jun-2024</v>
      </c>
      <c r="D229" t="s">
        <v>1078</v>
      </c>
      <c r="E229" t="s">
        <v>24</v>
      </c>
      <c r="F229" t="s">
        <v>33</v>
      </c>
      <c r="G229">
        <v>37</v>
      </c>
      <c r="H229">
        <v>100</v>
      </c>
      <c r="I229">
        <v>0.2</v>
      </c>
      <c r="J229">
        <f t="shared" si="7"/>
        <v>3700</v>
      </c>
      <c r="K229">
        <v>740</v>
      </c>
      <c r="L229">
        <v>4440</v>
      </c>
    </row>
    <row r="230" spans="1:12">
      <c r="A230" t="s">
        <v>1079</v>
      </c>
      <c r="B230" s="2">
        <v>45587</v>
      </c>
      <c r="C230" s="2" t="str">
        <f t="shared" si="6"/>
        <v>Oct-2024</v>
      </c>
      <c r="D230" t="s">
        <v>1080</v>
      </c>
      <c r="E230" t="s">
        <v>24</v>
      </c>
      <c r="F230" t="s">
        <v>18</v>
      </c>
      <c r="G230">
        <v>36</v>
      </c>
      <c r="H230">
        <v>150</v>
      </c>
      <c r="I230">
        <v>0.2</v>
      </c>
      <c r="J230">
        <f t="shared" si="7"/>
        <v>5400</v>
      </c>
      <c r="K230">
        <v>1080</v>
      </c>
      <c r="L230">
        <v>6480</v>
      </c>
    </row>
    <row r="231" spans="1:12">
      <c r="A231" t="s">
        <v>1081</v>
      </c>
      <c r="B231" s="2">
        <v>45336</v>
      </c>
      <c r="C231" s="2" t="str">
        <f t="shared" si="6"/>
        <v>Feb-2024</v>
      </c>
      <c r="D231" t="s">
        <v>1082</v>
      </c>
      <c r="E231" t="s">
        <v>52</v>
      </c>
      <c r="F231" t="s">
        <v>33</v>
      </c>
      <c r="G231">
        <v>38</v>
      </c>
      <c r="H231">
        <v>100</v>
      </c>
      <c r="I231">
        <v>0.21</v>
      </c>
      <c r="J231">
        <f t="shared" si="7"/>
        <v>3800</v>
      </c>
      <c r="K231">
        <v>798</v>
      </c>
      <c r="L231">
        <v>4598</v>
      </c>
    </row>
    <row r="232" spans="1:12">
      <c r="A232" t="s">
        <v>1083</v>
      </c>
      <c r="B232" s="2">
        <v>45479</v>
      </c>
      <c r="C232" s="2" t="str">
        <f t="shared" si="6"/>
        <v>Jul-2024</v>
      </c>
      <c r="D232" t="s">
        <v>1084</v>
      </c>
      <c r="E232" t="s">
        <v>52</v>
      </c>
      <c r="F232" t="s">
        <v>33</v>
      </c>
      <c r="G232">
        <v>32</v>
      </c>
      <c r="H232">
        <v>100</v>
      </c>
      <c r="I232">
        <v>0.21</v>
      </c>
      <c r="J232">
        <f t="shared" si="7"/>
        <v>3200</v>
      </c>
      <c r="K232">
        <v>672</v>
      </c>
      <c r="L232">
        <v>3872</v>
      </c>
    </row>
    <row r="233" spans="1:12">
      <c r="A233" t="s">
        <v>1085</v>
      </c>
      <c r="B233" s="2">
        <v>45444</v>
      </c>
      <c r="C233" s="2" t="str">
        <f t="shared" si="6"/>
        <v>Jun-2024</v>
      </c>
      <c r="D233" t="s">
        <v>1086</v>
      </c>
      <c r="E233" t="s">
        <v>14</v>
      </c>
      <c r="F233" t="s">
        <v>30</v>
      </c>
      <c r="G233">
        <v>34</v>
      </c>
      <c r="H233">
        <v>250</v>
      </c>
      <c r="I233">
        <v>0.21</v>
      </c>
      <c r="J233">
        <f t="shared" si="7"/>
        <v>8500</v>
      </c>
      <c r="K233">
        <v>1785</v>
      </c>
      <c r="L233">
        <v>10285</v>
      </c>
    </row>
    <row r="234" spans="1:12">
      <c r="A234" t="s">
        <v>1087</v>
      </c>
      <c r="B234" s="2">
        <v>45465</v>
      </c>
      <c r="C234" s="2" t="str">
        <f t="shared" si="6"/>
        <v>Jun-2024</v>
      </c>
      <c r="D234" t="s">
        <v>1088</v>
      </c>
      <c r="E234" t="s">
        <v>21</v>
      </c>
      <c r="F234" t="s">
        <v>45</v>
      </c>
      <c r="G234">
        <v>26</v>
      </c>
      <c r="H234">
        <v>200</v>
      </c>
      <c r="I234">
        <v>0.2</v>
      </c>
      <c r="J234">
        <f t="shared" si="7"/>
        <v>5200</v>
      </c>
      <c r="K234">
        <v>1040</v>
      </c>
      <c r="L234">
        <v>6240</v>
      </c>
    </row>
    <row r="235" spans="1:12">
      <c r="A235" t="s">
        <v>1089</v>
      </c>
      <c r="B235" s="2">
        <v>45422</v>
      </c>
      <c r="C235" s="2" t="str">
        <f t="shared" si="6"/>
        <v>May-2024</v>
      </c>
      <c r="D235" t="s">
        <v>1090</v>
      </c>
      <c r="E235" t="s">
        <v>14</v>
      </c>
      <c r="F235" t="s">
        <v>33</v>
      </c>
      <c r="G235">
        <v>6</v>
      </c>
      <c r="H235">
        <v>100</v>
      </c>
      <c r="I235">
        <v>0.21</v>
      </c>
      <c r="J235">
        <f t="shared" si="7"/>
        <v>600</v>
      </c>
      <c r="K235">
        <v>126</v>
      </c>
      <c r="L235">
        <v>726</v>
      </c>
    </row>
    <row r="236" spans="1:12">
      <c r="A236" t="s">
        <v>1091</v>
      </c>
      <c r="B236" s="2">
        <v>45613</v>
      </c>
      <c r="C236" s="2" t="str">
        <f t="shared" si="6"/>
        <v>Nov-2024</v>
      </c>
      <c r="D236" t="s">
        <v>1092</v>
      </c>
      <c r="E236" t="s">
        <v>14</v>
      </c>
      <c r="F236" t="s">
        <v>15</v>
      </c>
      <c r="G236">
        <v>7</v>
      </c>
      <c r="H236">
        <v>300</v>
      </c>
      <c r="I236">
        <v>0.21</v>
      </c>
      <c r="J236">
        <f t="shared" si="7"/>
        <v>2100</v>
      </c>
      <c r="K236">
        <v>441</v>
      </c>
      <c r="L236">
        <v>2541</v>
      </c>
    </row>
    <row r="237" spans="1:12">
      <c r="A237" t="s">
        <v>1093</v>
      </c>
      <c r="B237" s="2">
        <v>45333</v>
      </c>
      <c r="C237" s="2" t="str">
        <f t="shared" si="6"/>
        <v>Feb-2024</v>
      </c>
      <c r="D237" t="s">
        <v>1094</v>
      </c>
      <c r="E237" t="s">
        <v>52</v>
      </c>
      <c r="F237" t="s">
        <v>18</v>
      </c>
      <c r="G237">
        <v>25</v>
      </c>
      <c r="H237">
        <v>150</v>
      </c>
      <c r="I237">
        <v>0.21</v>
      </c>
      <c r="J237">
        <f t="shared" si="7"/>
        <v>3750</v>
      </c>
      <c r="K237">
        <v>787.5</v>
      </c>
      <c r="L237">
        <v>4537.5</v>
      </c>
    </row>
    <row r="238" spans="1:12">
      <c r="A238" t="s">
        <v>1095</v>
      </c>
      <c r="B238" s="2">
        <v>45541</v>
      </c>
      <c r="C238" s="2" t="str">
        <f t="shared" si="6"/>
        <v>Sep-2024</v>
      </c>
      <c r="D238" t="s">
        <v>1096</v>
      </c>
      <c r="E238" t="s">
        <v>29</v>
      </c>
      <c r="F238" t="s">
        <v>30</v>
      </c>
      <c r="G238">
        <v>44</v>
      </c>
      <c r="H238">
        <v>250</v>
      </c>
      <c r="I238">
        <v>0.19</v>
      </c>
      <c r="J238">
        <f t="shared" si="7"/>
        <v>11000</v>
      </c>
      <c r="K238">
        <v>2090</v>
      </c>
      <c r="L238">
        <v>13090</v>
      </c>
    </row>
    <row r="239" spans="1:12">
      <c r="A239" t="s">
        <v>1097</v>
      </c>
      <c r="B239" s="2">
        <v>45559</v>
      </c>
      <c r="C239" s="2" t="str">
        <f t="shared" si="6"/>
        <v>Sep-2024</v>
      </c>
      <c r="D239" t="s">
        <v>1098</v>
      </c>
      <c r="E239" t="s">
        <v>57</v>
      </c>
      <c r="F239" t="s">
        <v>15</v>
      </c>
      <c r="G239">
        <v>47</v>
      </c>
      <c r="H239">
        <v>300</v>
      </c>
      <c r="I239">
        <v>0.21</v>
      </c>
      <c r="J239">
        <f t="shared" si="7"/>
        <v>14100</v>
      </c>
      <c r="K239">
        <v>2961</v>
      </c>
      <c r="L239">
        <v>17061</v>
      </c>
    </row>
    <row r="240" spans="1:12">
      <c r="A240" t="s">
        <v>1099</v>
      </c>
      <c r="B240" s="2">
        <v>45318</v>
      </c>
      <c r="C240" s="2" t="str">
        <f t="shared" si="6"/>
        <v>Jan-2024</v>
      </c>
      <c r="D240" t="s">
        <v>1100</v>
      </c>
      <c r="E240" t="s">
        <v>40</v>
      </c>
      <c r="F240" t="s">
        <v>15</v>
      </c>
      <c r="G240">
        <v>46</v>
      </c>
      <c r="H240">
        <v>300</v>
      </c>
      <c r="I240">
        <v>0.22</v>
      </c>
      <c r="J240">
        <f t="shared" si="7"/>
        <v>13800</v>
      </c>
      <c r="K240">
        <v>3036</v>
      </c>
      <c r="L240">
        <v>16836</v>
      </c>
    </row>
    <row r="241" spans="1:12">
      <c r="A241" t="s">
        <v>1101</v>
      </c>
      <c r="B241" s="2">
        <v>45498</v>
      </c>
      <c r="C241" s="2" t="str">
        <f t="shared" si="6"/>
        <v>Jul-2024</v>
      </c>
      <c r="D241" t="s">
        <v>1102</v>
      </c>
      <c r="E241" t="s">
        <v>52</v>
      </c>
      <c r="F241" t="s">
        <v>15</v>
      </c>
      <c r="G241">
        <v>15</v>
      </c>
      <c r="H241">
        <v>300</v>
      </c>
      <c r="I241">
        <v>0.21</v>
      </c>
      <c r="J241">
        <f t="shared" si="7"/>
        <v>4500</v>
      </c>
      <c r="K241">
        <v>945</v>
      </c>
      <c r="L241">
        <v>5445</v>
      </c>
    </row>
    <row r="242" spans="1:12">
      <c r="A242" t="s">
        <v>1103</v>
      </c>
      <c r="B242" s="2">
        <v>45319</v>
      </c>
      <c r="C242" s="2" t="str">
        <f t="shared" si="6"/>
        <v>Jan-2024</v>
      </c>
      <c r="D242" t="s">
        <v>1104</v>
      </c>
      <c r="E242" t="s">
        <v>57</v>
      </c>
      <c r="F242" t="s">
        <v>33</v>
      </c>
      <c r="G242">
        <v>8</v>
      </c>
      <c r="H242">
        <v>100</v>
      </c>
      <c r="I242">
        <v>0.21</v>
      </c>
      <c r="J242">
        <f t="shared" si="7"/>
        <v>800</v>
      </c>
      <c r="K242">
        <v>168</v>
      </c>
      <c r="L242">
        <v>968</v>
      </c>
    </row>
    <row r="243" spans="1:12">
      <c r="A243" t="s">
        <v>1105</v>
      </c>
      <c r="B243" s="2">
        <v>45520</v>
      </c>
      <c r="C243" s="2" t="str">
        <f t="shared" si="6"/>
        <v>Aug-2024</v>
      </c>
      <c r="D243" t="s">
        <v>1106</v>
      </c>
      <c r="E243" t="s">
        <v>52</v>
      </c>
      <c r="F243" t="s">
        <v>30</v>
      </c>
      <c r="G243">
        <v>37</v>
      </c>
      <c r="H243">
        <v>250</v>
      </c>
      <c r="I243">
        <v>0.21</v>
      </c>
      <c r="J243">
        <f t="shared" si="7"/>
        <v>9250</v>
      </c>
      <c r="K243">
        <v>1942.5</v>
      </c>
      <c r="L243">
        <v>11192.5</v>
      </c>
    </row>
    <row r="244" spans="1:12">
      <c r="A244" t="s">
        <v>1107</v>
      </c>
      <c r="B244" s="2">
        <v>45385</v>
      </c>
      <c r="C244" s="2" t="str">
        <f t="shared" si="6"/>
        <v>Apr-2024</v>
      </c>
      <c r="D244" t="s">
        <v>1108</v>
      </c>
      <c r="E244" t="s">
        <v>14</v>
      </c>
      <c r="F244" t="s">
        <v>45</v>
      </c>
      <c r="G244">
        <v>48</v>
      </c>
      <c r="H244">
        <v>200</v>
      </c>
      <c r="I244">
        <v>0.21</v>
      </c>
      <c r="J244">
        <f t="shared" si="7"/>
        <v>9600</v>
      </c>
      <c r="K244">
        <v>2016</v>
      </c>
      <c r="L244">
        <v>11616</v>
      </c>
    </row>
    <row r="245" spans="1:12">
      <c r="A245" t="s">
        <v>1109</v>
      </c>
      <c r="B245" s="2">
        <v>45447</v>
      </c>
      <c r="C245" s="2" t="str">
        <f t="shared" si="6"/>
        <v>Jun-2024</v>
      </c>
      <c r="D245" t="s">
        <v>1110</v>
      </c>
      <c r="E245" t="s">
        <v>52</v>
      </c>
      <c r="F245" t="s">
        <v>18</v>
      </c>
      <c r="G245">
        <v>28</v>
      </c>
      <c r="H245">
        <v>150</v>
      </c>
      <c r="I245">
        <v>0.21</v>
      </c>
      <c r="J245">
        <f t="shared" si="7"/>
        <v>4200</v>
      </c>
      <c r="K245">
        <v>882</v>
      </c>
      <c r="L245">
        <v>5082</v>
      </c>
    </row>
    <row r="246" spans="1:12">
      <c r="A246" t="s">
        <v>1111</v>
      </c>
      <c r="B246" s="2">
        <v>45572</v>
      </c>
      <c r="C246" s="2" t="str">
        <f t="shared" si="6"/>
        <v>Oct-2024</v>
      </c>
      <c r="D246" t="s">
        <v>1112</v>
      </c>
      <c r="E246" t="s">
        <v>52</v>
      </c>
      <c r="F246" t="s">
        <v>18</v>
      </c>
      <c r="G246">
        <v>10</v>
      </c>
      <c r="H246">
        <v>150</v>
      </c>
      <c r="I246">
        <v>0.21</v>
      </c>
      <c r="J246">
        <f t="shared" si="7"/>
        <v>1500</v>
      </c>
      <c r="K246">
        <v>315</v>
      </c>
      <c r="L246">
        <v>1815</v>
      </c>
    </row>
    <row r="247" spans="1:12">
      <c r="A247" t="s">
        <v>1113</v>
      </c>
      <c r="B247" s="2">
        <v>45409</v>
      </c>
      <c r="C247" s="2" t="str">
        <f t="shared" si="6"/>
        <v>Apr-2024</v>
      </c>
      <c r="D247" t="s">
        <v>1114</v>
      </c>
      <c r="E247" t="s">
        <v>40</v>
      </c>
      <c r="F247" t="s">
        <v>15</v>
      </c>
      <c r="G247">
        <v>12</v>
      </c>
      <c r="H247">
        <v>300</v>
      </c>
      <c r="I247">
        <v>0.22</v>
      </c>
      <c r="J247">
        <f t="shared" si="7"/>
        <v>3600</v>
      </c>
      <c r="K247">
        <v>792</v>
      </c>
      <c r="L247">
        <v>4392</v>
      </c>
    </row>
    <row r="248" spans="1:12">
      <c r="A248" t="s">
        <v>1115</v>
      </c>
      <c r="B248" s="2">
        <v>45587</v>
      </c>
      <c r="C248" s="2" t="str">
        <f t="shared" si="6"/>
        <v>Oct-2024</v>
      </c>
      <c r="D248" t="s">
        <v>1116</v>
      </c>
      <c r="E248" t="s">
        <v>29</v>
      </c>
      <c r="F248" t="s">
        <v>33</v>
      </c>
      <c r="G248">
        <v>47</v>
      </c>
      <c r="H248">
        <v>100</v>
      </c>
      <c r="I248">
        <v>0.19</v>
      </c>
      <c r="J248">
        <f t="shared" si="7"/>
        <v>4700</v>
      </c>
      <c r="K248">
        <v>893</v>
      </c>
      <c r="L248">
        <v>5593</v>
      </c>
    </row>
    <row r="249" spans="1:12">
      <c r="A249" t="s">
        <v>1117</v>
      </c>
      <c r="B249" s="2">
        <v>45336</v>
      </c>
      <c r="C249" s="2" t="str">
        <f t="shared" si="6"/>
        <v>Feb-2024</v>
      </c>
      <c r="D249" t="s">
        <v>1118</v>
      </c>
      <c r="E249" t="s">
        <v>57</v>
      </c>
      <c r="F249" t="s">
        <v>18</v>
      </c>
      <c r="G249">
        <v>6</v>
      </c>
      <c r="H249">
        <v>150</v>
      </c>
      <c r="I249">
        <v>0.21</v>
      </c>
      <c r="J249">
        <f t="shared" si="7"/>
        <v>900</v>
      </c>
      <c r="K249">
        <v>189</v>
      </c>
      <c r="L249">
        <v>1089</v>
      </c>
    </row>
    <row r="250" spans="1:12">
      <c r="A250" t="s">
        <v>1119</v>
      </c>
      <c r="B250" s="2">
        <v>45475</v>
      </c>
      <c r="C250" s="2" t="str">
        <f t="shared" si="6"/>
        <v>Jul-2024</v>
      </c>
      <c r="D250" t="s">
        <v>1120</v>
      </c>
      <c r="E250" t="s">
        <v>52</v>
      </c>
      <c r="F250" t="s">
        <v>33</v>
      </c>
      <c r="G250">
        <v>22</v>
      </c>
      <c r="H250">
        <v>100</v>
      </c>
      <c r="I250">
        <v>0.21</v>
      </c>
      <c r="J250">
        <f t="shared" si="7"/>
        <v>2200</v>
      </c>
      <c r="K250">
        <v>462</v>
      </c>
      <c r="L250">
        <v>2662</v>
      </c>
    </row>
    <row r="251" spans="1:12">
      <c r="A251" t="s">
        <v>1121</v>
      </c>
      <c r="B251" s="2">
        <v>45311</v>
      </c>
      <c r="C251" s="2" t="str">
        <f t="shared" si="6"/>
        <v>Jan-2024</v>
      </c>
      <c r="D251" t="s">
        <v>1122</v>
      </c>
      <c r="E251" t="s">
        <v>40</v>
      </c>
      <c r="F251" t="s">
        <v>45</v>
      </c>
      <c r="G251">
        <v>15</v>
      </c>
      <c r="H251">
        <v>200</v>
      </c>
      <c r="I251">
        <v>0.22</v>
      </c>
      <c r="J251">
        <f t="shared" si="7"/>
        <v>3000</v>
      </c>
      <c r="K251">
        <v>660</v>
      </c>
      <c r="L251">
        <v>3660</v>
      </c>
    </row>
    <row r="252" spans="1:12">
      <c r="A252" t="s">
        <v>1123</v>
      </c>
      <c r="B252" s="2">
        <v>45638</v>
      </c>
      <c r="C252" s="2" t="str">
        <f t="shared" si="6"/>
        <v>Dec-2024</v>
      </c>
      <c r="D252" t="s">
        <v>1124</v>
      </c>
      <c r="E252" t="s">
        <v>57</v>
      </c>
      <c r="F252" t="s">
        <v>30</v>
      </c>
      <c r="G252">
        <v>25</v>
      </c>
      <c r="H252">
        <v>250</v>
      </c>
      <c r="I252">
        <v>0.21</v>
      </c>
      <c r="J252">
        <f t="shared" si="7"/>
        <v>6250</v>
      </c>
      <c r="K252">
        <v>1312.5</v>
      </c>
      <c r="L252">
        <v>7562.5</v>
      </c>
    </row>
    <row r="253" spans="1:12">
      <c r="A253" t="s">
        <v>1125</v>
      </c>
      <c r="B253" s="2">
        <v>45342</v>
      </c>
      <c r="C253" s="2" t="str">
        <f t="shared" si="6"/>
        <v>Feb-2024</v>
      </c>
      <c r="D253" t="s">
        <v>1126</v>
      </c>
      <c r="E253" t="s">
        <v>14</v>
      </c>
      <c r="F253" t="s">
        <v>18</v>
      </c>
      <c r="G253">
        <v>30</v>
      </c>
      <c r="H253">
        <v>150</v>
      </c>
      <c r="I253">
        <v>0.21</v>
      </c>
      <c r="J253">
        <f t="shared" si="7"/>
        <v>4500</v>
      </c>
      <c r="K253">
        <v>945</v>
      </c>
      <c r="L253">
        <v>5445</v>
      </c>
    </row>
    <row r="254" spans="1:12">
      <c r="A254" t="s">
        <v>1127</v>
      </c>
      <c r="B254" s="2">
        <v>45593</v>
      </c>
      <c r="C254" s="2" t="str">
        <f t="shared" si="6"/>
        <v>Oct-2024</v>
      </c>
      <c r="D254" t="s">
        <v>1128</v>
      </c>
      <c r="E254" t="s">
        <v>14</v>
      </c>
      <c r="F254" t="s">
        <v>30</v>
      </c>
      <c r="G254">
        <v>25</v>
      </c>
      <c r="H254">
        <v>250</v>
      </c>
      <c r="I254">
        <v>0.21</v>
      </c>
      <c r="J254">
        <f t="shared" si="7"/>
        <v>6250</v>
      </c>
      <c r="K254">
        <v>1312.5</v>
      </c>
      <c r="L254">
        <v>7562.5</v>
      </c>
    </row>
    <row r="255" spans="1:12">
      <c r="A255" t="s">
        <v>1129</v>
      </c>
      <c r="B255" s="2">
        <v>45424</v>
      </c>
      <c r="C255" s="2" t="str">
        <f t="shared" si="6"/>
        <v>May-2024</v>
      </c>
      <c r="D255" t="s">
        <v>1130</v>
      </c>
      <c r="E255" t="s">
        <v>24</v>
      </c>
      <c r="F255" t="s">
        <v>30</v>
      </c>
      <c r="G255">
        <v>10</v>
      </c>
      <c r="H255">
        <v>250</v>
      </c>
      <c r="I255">
        <v>0.2</v>
      </c>
      <c r="J255">
        <f t="shared" si="7"/>
        <v>2500</v>
      </c>
      <c r="K255">
        <v>500</v>
      </c>
      <c r="L255">
        <v>3000</v>
      </c>
    </row>
    <row r="256" spans="1:12">
      <c r="A256" t="s">
        <v>1131</v>
      </c>
      <c r="B256" s="2">
        <v>45531</v>
      </c>
      <c r="C256" s="2" t="str">
        <f t="shared" si="6"/>
        <v>Aug-2024</v>
      </c>
      <c r="D256" t="s">
        <v>1132</v>
      </c>
      <c r="E256" t="s">
        <v>21</v>
      </c>
      <c r="F256" t="s">
        <v>30</v>
      </c>
      <c r="G256">
        <v>40</v>
      </c>
      <c r="H256">
        <v>250</v>
      </c>
      <c r="I256">
        <v>0.2</v>
      </c>
      <c r="J256">
        <f t="shared" si="7"/>
        <v>10000</v>
      </c>
      <c r="K256">
        <v>2000</v>
      </c>
      <c r="L256">
        <v>12000</v>
      </c>
    </row>
    <row r="257" spans="1:12">
      <c r="A257" t="s">
        <v>1133</v>
      </c>
      <c r="B257" s="2">
        <v>45591</v>
      </c>
      <c r="C257" s="2" t="str">
        <f t="shared" si="6"/>
        <v>Oct-2024</v>
      </c>
      <c r="D257" t="s">
        <v>1134</v>
      </c>
      <c r="E257" t="s">
        <v>29</v>
      </c>
      <c r="F257" t="s">
        <v>33</v>
      </c>
      <c r="G257">
        <v>44</v>
      </c>
      <c r="H257">
        <v>100</v>
      </c>
      <c r="I257">
        <v>0.19</v>
      </c>
      <c r="J257">
        <f t="shared" si="7"/>
        <v>4400</v>
      </c>
      <c r="K257">
        <v>836</v>
      </c>
      <c r="L257">
        <v>5236</v>
      </c>
    </row>
    <row r="258" spans="1:12">
      <c r="A258" t="s">
        <v>1135</v>
      </c>
      <c r="B258" s="2">
        <v>45574</v>
      </c>
      <c r="C258" s="2" t="str">
        <f t="shared" si="6"/>
        <v>Oct-2024</v>
      </c>
      <c r="D258" t="s">
        <v>1136</v>
      </c>
      <c r="E258" t="s">
        <v>52</v>
      </c>
      <c r="F258" t="s">
        <v>33</v>
      </c>
      <c r="G258">
        <v>29</v>
      </c>
      <c r="H258">
        <v>100</v>
      </c>
      <c r="I258">
        <v>0.21</v>
      </c>
      <c r="J258">
        <f t="shared" si="7"/>
        <v>2900</v>
      </c>
      <c r="K258">
        <v>609</v>
      </c>
      <c r="L258">
        <v>3509</v>
      </c>
    </row>
    <row r="259" spans="1:12">
      <c r="A259" t="s">
        <v>1137</v>
      </c>
      <c r="B259" s="2">
        <v>45331</v>
      </c>
      <c r="C259" s="2" t="str">
        <f t="shared" ref="C259:C301" si="8">TEXT(B259,"mmm-yyyy")</f>
        <v>Feb-2024</v>
      </c>
      <c r="D259" t="s">
        <v>1138</v>
      </c>
      <c r="E259" t="s">
        <v>24</v>
      </c>
      <c r="F259" t="s">
        <v>33</v>
      </c>
      <c r="G259">
        <v>35</v>
      </c>
      <c r="H259">
        <v>100</v>
      </c>
      <c r="I259">
        <v>0.2</v>
      </c>
      <c r="J259">
        <f t="shared" ref="J259:J301" si="9">H259*G259</f>
        <v>3500</v>
      </c>
      <c r="K259">
        <v>700</v>
      </c>
      <c r="L259">
        <v>4200</v>
      </c>
    </row>
    <row r="260" spans="1:12">
      <c r="A260" t="s">
        <v>1139</v>
      </c>
      <c r="B260" s="2">
        <v>45461</v>
      </c>
      <c r="C260" s="2" t="str">
        <f t="shared" si="8"/>
        <v>Jun-2024</v>
      </c>
      <c r="D260" t="s">
        <v>1140</v>
      </c>
      <c r="E260" t="s">
        <v>52</v>
      </c>
      <c r="F260" t="s">
        <v>18</v>
      </c>
      <c r="G260">
        <v>46</v>
      </c>
      <c r="H260">
        <v>150</v>
      </c>
      <c r="I260">
        <v>0.21</v>
      </c>
      <c r="J260">
        <f t="shared" si="9"/>
        <v>6900</v>
      </c>
      <c r="K260">
        <v>1449</v>
      </c>
      <c r="L260">
        <v>8349</v>
      </c>
    </row>
    <row r="261" spans="1:12">
      <c r="A261" t="s">
        <v>1141</v>
      </c>
      <c r="B261" s="2">
        <v>45608</v>
      </c>
      <c r="C261" s="2" t="str">
        <f t="shared" si="8"/>
        <v>Nov-2024</v>
      </c>
      <c r="D261" t="s">
        <v>1142</v>
      </c>
      <c r="E261" t="s">
        <v>29</v>
      </c>
      <c r="F261" t="s">
        <v>15</v>
      </c>
      <c r="G261">
        <v>25</v>
      </c>
      <c r="H261">
        <v>300</v>
      </c>
      <c r="I261">
        <v>0.19</v>
      </c>
      <c r="J261">
        <f t="shared" si="9"/>
        <v>7500</v>
      </c>
      <c r="K261">
        <v>1425</v>
      </c>
      <c r="L261">
        <v>8925</v>
      </c>
    </row>
    <row r="262" spans="1:12">
      <c r="A262" t="s">
        <v>1143</v>
      </c>
      <c r="B262" s="2">
        <v>45470</v>
      </c>
      <c r="C262" s="2" t="str">
        <f t="shared" si="8"/>
        <v>Jun-2024</v>
      </c>
      <c r="D262" t="s">
        <v>1144</v>
      </c>
      <c r="E262" t="s">
        <v>52</v>
      </c>
      <c r="F262" t="s">
        <v>15</v>
      </c>
      <c r="G262">
        <v>47</v>
      </c>
      <c r="H262">
        <v>300</v>
      </c>
      <c r="I262">
        <v>0.21</v>
      </c>
      <c r="J262">
        <f t="shared" si="9"/>
        <v>14100</v>
      </c>
      <c r="K262">
        <v>2961</v>
      </c>
      <c r="L262">
        <v>17061</v>
      </c>
    </row>
    <row r="263" spans="1:12">
      <c r="A263" t="s">
        <v>1145</v>
      </c>
      <c r="B263" s="2">
        <v>45503</v>
      </c>
      <c r="C263" s="2" t="str">
        <f t="shared" si="8"/>
        <v>Jul-2024</v>
      </c>
      <c r="D263" t="s">
        <v>163</v>
      </c>
      <c r="E263" t="s">
        <v>52</v>
      </c>
      <c r="F263" t="s">
        <v>45</v>
      </c>
      <c r="G263">
        <v>35</v>
      </c>
      <c r="H263">
        <v>200</v>
      </c>
      <c r="I263">
        <v>0.21</v>
      </c>
      <c r="J263">
        <f t="shared" si="9"/>
        <v>7000</v>
      </c>
      <c r="K263">
        <v>1470</v>
      </c>
      <c r="L263">
        <v>8470</v>
      </c>
    </row>
    <row r="264" spans="1:12">
      <c r="A264" t="s">
        <v>1146</v>
      </c>
      <c r="B264" s="2">
        <v>45345</v>
      </c>
      <c r="C264" s="2" t="str">
        <f t="shared" si="8"/>
        <v>Feb-2024</v>
      </c>
      <c r="D264" t="s">
        <v>1147</v>
      </c>
      <c r="E264" t="s">
        <v>29</v>
      </c>
      <c r="F264" t="s">
        <v>30</v>
      </c>
      <c r="G264">
        <v>30</v>
      </c>
      <c r="H264">
        <v>250</v>
      </c>
      <c r="I264">
        <v>0.19</v>
      </c>
      <c r="J264">
        <f t="shared" si="9"/>
        <v>7500</v>
      </c>
      <c r="K264">
        <v>1425</v>
      </c>
      <c r="L264">
        <v>8925</v>
      </c>
    </row>
    <row r="265" spans="1:12">
      <c r="A265" t="s">
        <v>1148</v>
      </c>
      <c r="B265" s="2">
        <v>45359</v>
      </c>
      <c r="C265" s="2" t="str">
        <f t="shared" si="8"/>
        <v>Mar-2024</v>
      </c>
      <c r="D265" t="s">
        <v>1149</v>
      </c>
      <c r="E265" t="s">
        <v>14</v>
      </c>
      <c r="F265" t="s">
        <v>30</v>
      </c>
      <c r="G265">
        <v>18</v>
      </c>
      <c r="H265">
        <v>250</v>
      </c>
      <c r="I265">
        <v>0.21</v>
      </c>
      <c r="J265">
        <f t="shared" si="9"/>
        <v>4500</v>
      </c>
      <c r="K265">
        <v>945</v>
      </c>
      <c r="L265">
        <v>5445</v>
      </c>
    </row>
    <row r="266" spans="1:12">
      <c r="A266" t="s">
        <v>1150</v>
      </c>
      <c r="B266" s="2">
        <v>45429</v>
      </c>
      <c r="C266" s="2" t="str">
        <f t="shared" si="8"/>
        <v>May-2024</v>
      </c>
      <c r="D266" t="s">
        <v>1151</v>
      </c>
      <c r="E266" t="s">
        <v>57</v>
      </c>
      <c r="F266" t="s">
        <v>15</v>
      </c>
      <c r="G266">
        <v>49</v>
      </c>
      <c r="H266">
        <v>300</v>
      </c>
      <c r="I266">
        <v>0.21</v>
      </c>
      <c r="J266">
        <f t="shared" si="9"/>
        <v>14700</v>
      </c>
      <c r="K266">
        <v>3087</v>
      </c>
      <c r="L266">
        <v>17787</v>
      </c>
    </row>
    <row r="267" spans="1:12">
      <c r="A267" t="s">
        <v>1152</v>
      </c>
      <c r="B267" s="2">
        <v>45504</v>
      </c>
      <c r="C267" s="2" t="str">
        <f t="shared" si="8"/>
        <v>Jul-2024</v>
      </c>
      <c r="D267" t="s">
        <v>1153</v>
      </c>
      <c r="E267" t="s">
        <v>40</v>
      </c>
      <c r="F267" t="s">
        <v>18</v>
      </c>
      <c r="G267">
        <v>5</v>
      </c>
      <c r="H267">
        <v>150</v>
      </c>
      <c r="I267">
        <v>0.22</v>
      </c>
      <c r="J267">
        <f t="shared" si="9"/>
        <v>750</v>
      </c>
      <c r="K267">
        <v>165</v>
      </c>
      <c r="L267">
        <v>915</v>
      </c>
    </row>
    <row r="268" spans="1:12">
      <c r="A268" t="s">
        <v>1154</v>
      </c>
      <c r="B268" s="2">
        <v>45462</v>
      </c>
      <c r="C268" s="2" t="str">
        <f t="shared" si="8"/>
        <v>Jun-2024</v>
      </c>
      <c r="D268" t="s">
        <v>1155</v>
      </c>
      <c r="E268" t="s">
        <v>21</v>
      </c>
      <c r="F268" t="s">
        <v>33</v>
      </c>
      <c r="G268">
        <v>43</v>
      </c>
      <c r="H268">
        <v>100</v>
      </c>
      <c r="I268">
        <v>0.2</v>
      </c>
      <c r="J268">
        <f t="shared" si="9"/>
        <v>4300</v>
      </c>
      <c r="K268">
        <v>860</v>
      </c>
      <c r="L268">
        <v>5160</v>
      </c>
    </row>
    <row r="269" spans="1:12">
      <c r="A269" t="s">
        <v>1156</v>
      </c>
      <c r="B269" s="2">
        <v>45626</v>
      </c>
      <c r="C269" s="2" t="str">
        <f t="shared" si="8"/>
        <v>Nov-2024</v>
      </c>
      <c r="D269" t="s">
        <v>1157</v>
      </c>
      <c r="E269" t="s">
        <v>40</v>
      </c>
      <c r="F269" t="s">
        <v>33</v>
      </c>
      <c r="G269">
        <v>43</v>
      </c>
      <c r="H269">
        <v>100</v>
      </c>
      <c r="I269">
        <v>0.22</v>
      </c>
      <c r="J269">
        <f t="shared" si="9"/>
        <v>4300</v>
      </c>
      <c r="K269">
        <v>946</v>
      </c>
      <c r="L269">
        <v>5246</v>
      </c>
    </row>
    <row r="270" spans="1:12">
      <c r="A270" t="s">
        <v>1158</v>
      </c>
      <c r="B270" s="2">
        <v>45305</v>
      </c>
      <c r="C270" s="2" t="str">
        <f t="shared" si="8"/>
        <v>Jan-2024</v>
      </c>
      <c r="D270" t="s">
        <v>1159</v>
      </c>
      <c r="E270" t="s">
        <v>57</v>
      </c>
      <c r="F270" t="s">
        <v>45</v>
      </c>
      <c r="G270">
        <v>46</v>
      </c>
      <c r="H270">
        <v>200</v>
      </c>
      <c r="I270">
        <v>0.21</v>
      </c>
      <c r="J270">
        <f t="shared" si="9"/>
        <v>9200</v>
      </c>
      <c r="K270">
        <v>1932</v>
      </c>
      <c r="L270">
        <v>11132</v>
      </c>
    </row>
    <row r="271" spans="1:12">
      <c r="A271" t="s">
        <v>1160</v>
      </c>
      <c r="B271" s="2">
        <v>45610</v>
      </c>
      <c r="C271" s="2" t="str">
        <f t="shared" si="8"/>
        <v>Nov-2024</v>
      </c>
      <c r="D271" t="s">
        <v>1161</v>
      </c>
      <c r="E271" t="s">
        <v>24</v>
      </c>
      <c r="F271" t="s">
        <v>33</v>
      </c>
      <c r="G271">
        <v>47</v>
      </c>
      <c r="H271">
        <v>100</v>
      </c>
      <c r="I271">
        <v>0.2</v>
      </c>
      <c r="J271">
        <f t="shared" si="9"/>
        <v>4700</v>
      </c>
      <c r="K271">
        <v>940</v>
      </c>
      <c r="L271">
        <v>5640</v>
      </c>
    </row>
    <row r="272" spans="1:12">
      <c r="A272" t="s">
        <v>1162</v>
      </c>
      <c r="B272" s="2">
        <v>45600</v>
      </c>
      <c r="C272" s="2" t="str">
        <f t="shared" si="8"/>
        <v>Nov-2024</v>
      </c>
      <c r="D272" t="s">
        <v>1163</v>
      </c>
      <c r="E272" t="s">
        <v>29</v>
      </c>
      <c r="F272" t="s">
        <v>45</v>
      </c>
      <c r="G272">
        <v>22</v>
      </c>
      <c r="H272">
        <v>200</v>
      </c>
      <c r="I272">
        <v>0.19</v>
      </c>
      <c r="J272">
        <f t="shared" si="9"/>
        <v>4400</v>
      </c>
      <c r="K272">
        <v>836</v>
      </c>
      <c r="L272">
        <v>5236</v>
      </c>
    </row>
    <row r="273" spans="1:12">
      <c r="A273" t="s">
        <v>1164</v>
      </c>
      <c r="B273" s="2">
        <v>45517</v>
      </c>
      <c r="C273" s="2" t="str">
        <f t="shared" si="8"/>
        <v>Aug-2024</v>
      </c>
      <c r="D273" t="s">
        <v>1165</v>
      </c>
      <c r="E273" t="s">
        <v>24</v>
      </c>
      <c r="F273" t="s">
        <v>45</v>
      </c>
      <c r="G273">
        <v>6</v>
      </c>
      <c r="H273">
        <v>200</v>
      </c>
      <c r="I273">
        <v>0.2</v>
      </c>
      <c r="J273">
        <f t="shared" si="9"/>
        <v>1200</v>
      </c>
      <c r="K273">
        <v>240</v>
      </c>
      <c r="L273">
        <v>1440</v>
      </c>
    </row>
    <row r="274" spans="1:12">
      <c r="A274" t="s">
        <v>1166</v>
      </c>
      <c r="B274" s="2">
        <v>45364</v>
      </c>
      <c r="C274" s="2" t="str">
        <f t="shared" si="8"/>
        <v>Mar-2024</v>
      </c>
      <c r="D274" t="s">
        <v>1167</v>
      </c>
      <c r="E274" t="s">
        <v>14</v>
      </c>
      <c r="F274" t="s">
        <v>15</v>
      </c>
      <c r="G274">
        <v>33</v>
      </c>
      <c r="H274">
        <v>300</v>
      </c>
      <c r="I274">
        <v>0.21</v>
      </c>
      <c r="J274">
        <f t="shared" si="9"/>
        <v>9900</v>
      </c>
      <c r="K274">
        <v>2079</v>
      </c>
      <c r="L274">
        <v>11979</v>
      </c>
    </row>
    <row r="275" spans="1:12">
      <c r="A275" t="s">
        <v>1168</v>
      </c>
      <c r="B275" s="2">
        <v>45414</v>
      </c>
      <c r="C275" s="2" t="str">
        <f t="shared" si="8"/>
        <v>May-2024</v>
      </c>
      <c r="D275" t="s">
        <v>1169</v>
      </c>
      <c r="E275" t="s">
        <v>40</v>
      </c>
      <c r="F275" t="s">
        <v>33</v>
      </c>
      <c r="G275">
        <v>43</v>
      </c>
      <c r="H275">
        <v>100</v>
      </c>
      <c r="I275">
        <v>0.22</v>
      </c>
      <c r="J275">
        <f t="shared" si="9"/>
        <v>4300</v>
      </c>
      <c r="K275">
        <v>946</v>
      </c>
      <c r="L275">
        <v>5246</v>
      </c>
    </row>
    <row r="276" spans="1:12">
      <c r="A276" t="s">
        <v>1170</v>
      </c>
      <c r="B276" s="2">
        <v>45635</v>
      </c>
      <c r="C276" s="2" t="str">
        <f t="shared" si="8"/>
        <v>Dec-2024</v>
      </c>
      <c r="D276" t="s">
        <v>1171</v>
      </c>
      <c r="E276" t="s">
        <v>57</v>
      </c>
      <c r="F276" t="s">
        <v>15</v>
      </c>
      <c r="G276">
        <v>44</v>
      </c>
      <c r="H276">
        <v>300</v>
      </c>
      <c r="I276">
        <v>0.21</v>
      </c>
      <c r="J276">
        <f t="shared" si="9"/>
        <v>13200</v>
      </c>
      <c r="K276">
        <v>2772</v>
      </c>
      <c r="L276">
        <v>15972</v>
      </c>
    </row>
    <row r="277" spans="1:12">
      <c r="A277" t="s">
        <v>1172</v>
      </c>
      <c r="B277" s="2">
        <v>45378</v>
      </c>
      <c r="C277" s="2" t="str">
        <f t="shared" si="8"/>
        <v>Mar-2024</v>
      </c>
      <c r="D277" t="s">
        <v>1173</v>
      </c>
      <c r="E277" t="s">
        <v>21</v>
      </c>
      <c r="F277" t="s">
        <v>15</v>
      </c>
      <c r="G277">
        <v>43</v>
      </c>
      <c r="H277">
        <v>300</v>
      </c>
      <c r="I277">
        <v>0.2</v>
      </c>
      <c r="J277">
        <f t="shared" si="9"/>
        <v>12900</v>
      </c>
      <c r="K277">
        <v>2580</v>
      </c>
      <c r="L277">
        <v>15480</v>
      </c>
    </row>
    <row r="278" spans="1:12">
      <c r="A278" t="s">
        <v>1174</v>
      </c>
      <c r="B278" s="2">
        <v>45612</v>
      </c>
      <c r="C278" s="2" t="str">
        <f t="shared" si="8"/>
        <v>Nov-2024</v>
      </c>
      <c r="D278" t="s">
        <v>1175</v>
      </c>
      <c r="E278" t="s">
        <v>40</v>
      </c>
      <c r="F278" t="s">
        <v>33</v>
      </c>
      <c r="G278">
        <v>44</v>
      </c>
      <c r="H278">
        <v>100</v>
      </c>
      <c r="I278">
        <v>0.22</v>
      </c>
      <c r="J278">
        <f t="shared" si="9"/>
        <v>4400</v>
      </c>
      <c r="K278">
        <v>968</v>
      </c>
      <c r="L278">
        <v>5368</v>
      </c>
    </row>
    <row r="279" spans="1:12">
      <c r="A279" t="s">
        <v>1176</v>
      </c>
      <c r="B279" s="2">
        <v>45460</v>
      </c>
      <c r="C279" s="2" t="str">
        <f t="shared" si="8"/>
        <v>Jun-2024</v>
      </c>
      <c r="D279" t="s">
        <v>1177</v>
      </c>
      <c r="E279" t="s">
        <v>24</v>
      </c>
      <c r="F279" t="s">
        <v>30</v>
      </c>
      <c r="G279">
        <v>35</v>
      </c>
      <c r="H279">
        <v>250</v>
      </c>
      <c r="I279">
        <v>0.2</v>
      </c>
      <c r="J279">
        <f t="shared" si="9"/>
        <v>8750</v>
      </c>
      <c r="K279">
        <v>1750</v>
      </c>
      <c r="L279">
        <v>10500</v>
      </c>
    </row>
    <row r="280" spans="1:12">
      <c r="A280" t="s">
        <v>1178</v>
      </c>
      <c r="B280" s="2">
        <v>45548</v>
      </c>
      <c r="C280" s="2" t="str">
        <f t="shared" si="8"/>
        <v>Sep-2024</v>
      </c>
      <c r="D280" t="s">
        <v>1179</v>
      </c>
      <c r="E280" t="s">
        <v>40</v>
      </c>
      <c r="F280" t="s">
        <v>33</v>
      </c>
      <c r="G280">
        <v>36</v>
      </c>
      <c r="H280">
        <v>100</v>
      </c>
      <c r="I280">
        <v>0.22</v>
      </c>
      <c r="J280">
        <f t="shared" si="9"/>
        <v>3600</v>
      </c>
      <c r="K280">
        <v>792</v>
      </c>
      <c r="L280">
        <v>4392</v>
      </c>
    </row>
    <row r="281" spans="1:12">
      <c r="A281" t="s">
        <v>1180</v>
      </c>
      <c r="B281" s="2">
        <v>45597</v>
      </c>
      <c r="C281" s="2" t="str">
        <f t="shared" si="8"/>
        <v>Nov-2024</v>
      </c>
      <c r="D281" t="s">
        <v>1046</v>
      </c>
      <c r="E281" t="s">
        <v>57</v>
      </c>
      <c r="F281" t="s">
        <v>33</v>
      </c>
      <c r="G281">
        <v>34</v>
      </c>
      <c r="H281">
        <v>100</v>
      </c>
      <c r="I281">
        <v>0.21</v>
      </c>
      <c r="J281">
        <f t="shared" si="9"/>
        <v>3400</v>
      </c>
      <c r="K281">
        <v>714</v>
      </c>
      <c r="L281">
        <v>4114</v>
      </c>
    </row>
    <row r="282" spans="1:12">
      <c r="A282" t="s">
        <v>1181</v>
      </c>
      <c r="B282" s="2">
        <v>45311</v>
      </c>
      <c r="C282" s="2" t="str">
        <f t="shared" si="8"/>
        <v>Jan-2024</v>
      </c>
      <c r="D282" t="s">
        <v>1182</v>
      </c>
      <c r="E282" t="s">
        <v>40</v>
      </c>
      <c r="F282" t="s">
        <v>15</v>
      </c>
      <c r="G282">
        <v>8</v>
      </c>
      <c r="H282">
        <v>300</v>
      </c>
      <c r="I282">
        <v>0.22</v>
      </c>
      <c r="J282">
        <f t="shared" si="9"/>
        <v>2400</v>
      </c>
      <c r="K282">
        <v>528</v>
      </c>
      <c r="L282">
        <v>2928</v>
      </c>
    </row>
    <row r="283" spans="1:12">
      <c r="A283" t="s">
        <v>1183</v>
      </c>
      <c r="B283" s="2">
        <v>45460</v>
      </c>
      <c r="C283" s="2" t="str">
        <f t="shared" si="8"/>
        <v>Jun-2024</v>
      </c>
      <c r="D283" t="s">
        <v>1184</v>
      </c>
      <c r="E283" t="s">
        <v>52</v>
      </c>
      <c r="F283" t="s">
        <v>33</v>
      </c>
      <c r="G283">
        <v>31</v>
      </c>
      <c r="H283">
        <v>100</v>
      </c>
      <c r="I283">
        <v>0.21</v>
      </c>
      <c r="J283">
        <f t="shared" si="9"/>
        <v>3100</v>
      </c>
      <c r="K283">
        <v>651</v>
      </c>
      <c r="L283">
        <v>3751</v>
      </c>
    </row>
    <row r="284" spans="1:12">
      <c r="A284" t="s">
        <v>1185</v>
      </c>
      <c r="B284" s="2">
        <v>45605</v>
      </c>
      <c r="C284" s="2" t="str">
        <f t="shared" si="8"/>
        <v>Nov-2024</v>
      </c>
      <c r="D284" t="s">
        <v>1186</v>
      </c>
      <c r="E284" t="s">
        <v>40</v>
      </c>
      <c r="F284" t="s">
        <v>33</v>
      </c>
      <c r="G284">
        <v>13</v>
      </c>
      <c r="H284">
        <v>100</v>
      </c>
      <c r="I284">
        <v>0.22</v>
      </c>
      <c r="J284">
        <f t="shared" si="9"/>
        <v>1300</v>
      </c>
      <c r="K284">
        <v>286</v>
      </c>
      <c r="L284">
        <v>1586</v>
      </c>
    </row>
    <row r="285" spans="1:12">
      <c r="A285" t="s">
        <v>1187</v>
      </c>
      <c r="B285" s="2">
        <v>45377</v>
      </c>
      <c r="C285" s="2" t="str">
        <f t="shared" si="8"/>
        <v>Mar-2024</v>
      </c>
      <c r="D285" t="s">
        <v>1188</v>
      </c>
      <c r="E285" t="s">
        <v>40</v>
      </c>
      <c r="F285" t="s">
        <v>33</v>
      </c>
      <c r="G285">
        <v>18</v>
      </c>
      <c r="H285">
        <v>100</v>
      </c>
      <c r="I285">
        <v>0.22</v>
      </c>
      <c r="J285">
        <f t="shared" si="9"/>
        <v>1800</v>
      </c>
      <c r="K285">
        <v>396</v>
      </c>
      <c r="L285">
        <v>2196</v>
      </c>
    </row>
    <row r="286" spans="1:12">
      <c r="A286" t="s">
        <v>1189</v>
      </c>
      <c r="B286" s="2">
        <v>45390</v>
      </c>
      <c r="C286" s="2" t="str">
        <f t="shared" si="8"/>
        <v>Apr-2024</v>
      </c>
      <c r="D286" t="s">
        <v>1190</v>
      </c>
      <c r="E286" t="s">
        <v>24</v>
      </c>
      <c r="F286" t="s">
        <v>33</v>
      </c>
      <c r="G286">
        <v>10</v>
      </c>
      <c r="H286">
        <v>100</v>
      </c>
      <c r="I286">
        <v>0.2</v>
      </c>
      <c r="J286">
        <f t="shared" si="9"/>
        <v>1000</v>
      </c>
      <c r="K286">
        <v>200</v>
      </c>
      <c r="L286">
        <v>1200</v>
      </c>
    </row>
    <row r="287" spans="1:12">
      <c r="A287" t="s">
        <v>1191</v>
      </c>
      <c r="B287" s="2">
        <v>45564</v>
      </c>
      <c r="C287" s="2" t="str">
        <f t="shared" si="8"/>
        <v>Sep-2024</v>
      </c>
      <c r="D287" t="s">
        <v>1192</v>
      </c>
      <c r="E287" t="s">
        <v>57</v>
      </c>
      <c r="F287" t="s">
        <v>30</v>
      </c>
      <c r="G287">
        <v>15</v>
      </c>
      <c r="H287">
        <v>250</v>
      </c>
      <c r="I287">
        <v>0.21</v>
      </c>
      <c r="J287">
        <f t="shared" si="9"/>
        <v>3750</v>
      </c>
      <c r="K287">
        <v>787.5</v>
      </c>
      <c r="L287">
        <v>4537.5</v>
      </c>
    </row>
    <row r="288" spans="1:12">
      <c r="A288" t="s">
        <v>1193</v>
      </c>
      <c r="B288" s="2">
        <v>45616</v>
      </c>
      <c r="C288" s="2" t="str">
        <f t="shared" si="8"/>
        <v>Nov-2024</v>
      </c>
      <c r="D288" t="s">
        <v>1194</v>
      </c>
      <c r="E288" t="s">
        <v>24</v>
      </c>
      <c r="F288" t="s">
        <v>33</v>
      </c>
      <c r="G288">
        <v>47</v>
      </c>
      <c r="H288">
        <v>100</v>
      </c>
      <c r="I288">
        <v>0.2</v>
      </c>
      <c r="J288">
        <f t="shared" si="9"/>
        <v>4700</v>
      </c>
      <c r="K288">
        <v>940</v>
      </c>
      <c r="L288">
        <v>5640</v>
      </c>
    </row>
    <row r="289" spans="1:12">
      <c r="A289" t="s">
        <v>1195</v>
      </c>
      <c r="B289" s="2">
        <v>45397</v>
      </c>
      <c r="C289" s="2" t="str">
        <f t="shared" si="8"/>
        <v>Apr-2024</v>
      </c>
      <c r="D289" t="s">
        <v>1196</v>
      </c>
      <c r="E289" t="s">
        <v>14</v>
      </c>
      <c r="F289" t="s">
        <v>15</v>
      </c>
      <c r="G289">
        <v>24</v>
      </c>
      <c r="H289">
        <v>300</v>
      </c>
      <c r="I289">
        <v>0.21</v>
      </c>
      <c r="J289">
        <f t="shared" si="9"/>
        <v>7200</v>
      </c>
      <c r="K289">
        <v>1512</v>
      </c>
      <c r="L289">
        <v>8712</v>
      </c>
    </row>
    <row r="290" spans="1:12">
      <c r="A290" t="s">
        <v>1197</v>
      </c>
      <c r="B290" s="2">
        <v>45306</v>
      </c>
      <c r="C290" s="2" t="str">
        <f t="shared" si="8"/>
        <v>Jan-2024</v>
      </c>
      <c r="D290" t="s">
        <v>1198</v>
      </c>
      <c r="E290" t="s">
        <v>14</v>
      </c>
      <c r="F290" t="s">
        <v>15</v>
      </c>
      <c r="G290">
        <v>14</v>
      </c>
      <c r="H290">
        <v>300</v>
      </c>
      <c r="I290">
        <v>0.21</v>
      </c>
      <c r="J290">
        <f t="shared" si="9"/>
        <v>4200</v>
      </c>
      <c r="K290">
        <v>882</v>
      </c>
      <c r="L290">
        <v>5082</v>
      </c>
    </row>
    <row r="291" spans="1:12">
      <c r="A291" t="s">
        <v>1199</v>
      </c>
      <c r="B291" s="2">
        <v>45420</v>
      </c>
      <c r="C291" s="2" t="str">
        <f t="shared" si="8"/>
        <v>May-2024</v>
      </c>
      <c r="D291" t="s">
        <v>1200</v>
      </c>
      <c r="E291" t="s">
        <v>57</v>
      </c>
      <c r="F291" t="s">
        <v>15</v>
      </c>
      <c r="G291">
        <v>39</v>
      </c>
      <c r="H291">
        <v>300</v>
      </c>
      <c r="I291">
        <v>0.21</v>
      </c>
      <c r="J291">
        <f t="shared" si="9"/>
        <v>11700</v>
      </c>
      <c r="K291">
        <v>2457</v>
      </c>
      <c r="L291">
        <v>14157</v>
      </c>
    </row>
    <row r="292" spans="1:12">
      <c r="A292" t="s">
        <v>1201</v>
      </c>
      <c r="B292" s="2">
        <v>45446</v>
      </c>
      <c r="C292" s="2" t="str">
        <f t="shared" si="8"/>
        <v>Jun-2024</v>
      </c>
      <c r="D292" t="s">
        <v>1202</v>
      </c>
      <c r="E292" t="s">
        <v>52</v>
      </c>
      <c r="F292" t="s">
        <v>33</v>
      </c>
      <c r="G292">
        <v>24</v>
      </c>
      <c r="H292">
        <v>100</v>
      </c>
      <c r="I292">
        <v>0.21</v>
      </c>
      <c r="J292">
        <f t="shared" si="9"/>
        <v>2400</v>
      </c>
      <c r="K292">
        <v>504</v>
      </c>
      <c r="L292">
        <v>2904</v>
      </c>
    </row>
    <row r="293" spans="1:12">
      <c r="A293" t="s">
        <v>1203</v>
      </c>
      <c r="B293" s="2">
        <v>45639</v>
      </c>
      <c r="C293" s="2" t="str">
        <f t="shared" si="8"/>
        <v>Dec-2024</v>
      </c>
      <c r="D293" t="s">
        <v>1204</v>
      </c>
      <c r="E293" t="s">
        <v>52</v>
      </c>
      <c r="F293" t="s">
        <v>18</v>
      </c>
      <c r="G293">
        <v>23</v>
      </c>
      <c r="H293">
        <v>150</v>
      </c>
      <c r="I293">
        <v>0.21</v>
      </c>
      <c r="J293">
        <f t="shared" si="9"/>
        <v>3450</v>
      </c>
      <c r="K293">
        <v>724.5</v>
      </c>
      <c r="L293">
        <v>4174.5</v>
      </c>
    </row>
    <row r="294" spans="1:12">
      <c r="A294" t="s">
        <v>1205</v>
      </c>
      <c r="B294" s="2">
        <v>45427</v>
      </c>
      <c r="C294" s="2" t="str">
        <f t="shared" si="8"/>
        <v>May-2024</v>
      </c>
      <c r="D294" t="s">
        <v>1206</v>
      </c>
      <c r="E294" t="s">
        <v>21</v>
      </c>
      <c r="F294" t="s">
        <v>18</v>
      </c>
      <c r="G294">
        <v>31</v>
      </c>
      <c r="H294">
        <v>150</v>
      </c>
      <c r="I294">
        <v>0.2</v>
      </c>
      <c r="J294">
        <f t="shared" si="9"/>
        <v>4650</v>
      </c>
      <c r="K294">
        <v>930</v>
      </c>
      <c r="L294">
        <v>5580</v>
      </c>
    </row>
    <row r="295" spans="1:12">
      <c r="A295" t="s">
        <v>1207</v>
      </c>
      <c r="B295" s="2">
        <v>45358</v>
      </c>
      <c r="C295" s="2" t="str">
        <f t="shared" si="8"/>
        <v>Mar-2024</v>
      </c>
      <c r="D295" t="s">
        <v>1208</v>
      </c>
      <c r="E295" t="s">
        <v>40</v>
      </c>
      <c r="F295" t="s">
        <v>33</v>
      </c>
      <c r="G295">
        <v>43</v>
      </c>
      <c r="H295">
        <v>100</v>
      </c>
      <c r="I295">
        <v>0.22</v>
      </c>
      <c r="J295">
        <f t="shared" si="9"/>
        <v>4300</v>
      </c>
      <c r="K295">
        <v>946</v>
      </c>
      <c r="L295">
        <v>5246</v>
      </c>
    </row>
    <row r="296" spans="1:12">
      <c r="A296" t="s">
        <v>1209</v>
      </c>
      <c r="B296" s="2">
        <v>45510</v>
      </c>
      <c r="C296" s="2" t="str">
        <f t="shared" si="8"/>
        <v>Aug-2024</v>
      </c>
      <c r="D296" t="s">
        <v>1210</v>
      </c>
      <c r="E296" t="s">
        <v>29</v>
      </c>
      <c r="F296" t="s">
        <v>15</v>
      </c>
      <c r="G296">
        <v>27</v>
      </c>
      <c r="H296">
        <v>300</v>
      </c>
      <c r="I296">
        <v>0.19</v>
      </c>
      <c r="J296">
        <f t="shared" si="9"/>
        <v>8100</v>
      </c>
      <c r="K296">
        <v>1539</v>
      </c>
      <c r="L296">
        <v>9639</v>
      </c>
    </row>
    <row r="297" spans="1:12">
      <c r="A297" t="s">
        <v>1211</v>
      </c>
      <c r="B297" s="2">
        <v>45598</v>
      </c>
      <c r="C297" s="2" t="str">
        <f t="shared" si="8"/>
        <v>Nov-2024</v>
      </c>
      <c r="D297" t="s">
        <v>1212</v>
      </c>
      <c r="E297" t="s">
        <v>40</v>
      </c>
      <c r="F297" t="s">
        <v>45</v>
      </c>
      <c r="G297">
        <v>20</v>
      </c>
      <c r="H297">
        <v>200</v>
      </c>
      <c r="I297">
        <v>0.22</v>
      </c>
      <c r="J297">
        <f t="shared" si="9"/>
        <v>4000</v>
      </c>
      <c r="K297">
        <v>880</v>
      </c>
      <c r="L297">
        <v>4880</v>
      </c>
    </row>
    <row r="298" spans="1:12">
      <c r="A298" t="s">
        <v>1213</v>
      </c>
      <c r="B298" s="2">
        <v>45557</v>
      </c>
      <c r="C298" s="2" t="str">
        <f t="shared" si="8"/>
        <v>Sep-2024</v>
      </c>
      <c r="D298" t="s">
        <v>1214</v>
      </c>
      <c r="E298" t="s">
        <v>40</v>
      </c>
      <c r="F298" t="s">
        <v>33</v>
      </c>
      <c r="G298">
        <v>45</v>
      </c>
      <c r="H298">
        <v>100</v>
      </c>
      <c r="I298">
        <v>0.22</v>
      </c>
      <c r="J298">
        <f t="shared" si="9"/>
        <v>4500</v>
      </c>
      <c r="K298">
        <v>990</v>
      </c>
      <c r="L298">
        <v>5490</v>
      </c>
    </row>
    <row r="299" spans="1:12">
      <c r="A299" t="s">
        <v>1215</v>
      </c>
      <c r="B299" s="2">
        <v>45301</v>
      </c>
      <c r="C299" s="2" t="str">
        <f t="shared" si="8"/>
        <v>Jan-2024</v>
      </c>
      <c r="D299" t="s">
        <v>1216</v>
      </c>
      <c r="E299" t="s">
        <v>24</v>
      </c>
      <c r="F299" t="s">
        <v>15</v>
      </c>
      <c r="G299">
        <v>17</v>
      </c>
      <c r="H299">
        <v>300</v>
      </c>
      <c r="I299">
        <v>0.2</v>
      </c>
      <c r="J299">
        <f t="shared" si="9"/>
        <v>5100</v>
      </c>
      <c r="K299">
        <v>1020</v>
      </c>
      <c r="L299">
        <v>6120</v>
      </c>
    </row>
    <row r="300" spans="1:12">
      <c r="A300" t="s">
        <v>1217</v>
      </c>
      <c r="B300" s="2">
        <v>45535</v>
      </c>
      <c r="C300" s="2" t="str">
        <f t="shared" si="8"/>
        <v>Aug-2024</v>
      </c>
      <c r="D300" t="s">
        <v>1218</v>
      </c>
      <c r="E300" t="s">
        <v>40</v>
      </c>
      <c r="F300" t="s">
        <v>30</v>
      </c>
      <c r="G300">
        <v>43</v>
      </c>
      <c r="H300">
        <v>250</v>
      </c>
      <c r="I300">
        <v>0.22</v>
      </c>
      <c r="J300">
        <f t="shared" si="9"/>
        <v>10750</v>
      </c>
      <c r="K300">
        <v>2365</v>
      </c>
      <c r="L300">
        <v>13115</v>
      </c>
    </row>
    <row r="301" spans="1:12">
      <c r="A301" t="s">
        <v>1219</v>
      </c>
      <c r="B301" s="2">
        <v>45418</v>
      </c>
      <c r="C301" s="2" t="str">
        <f t="shared" si="8"/>
        <v>May-2024</v>
      </c>
      <c r="D301" t="s">
        <v>1220</v>
      </c>
      <c r="E301" t="s">
        <v>24</v>
      </c>
      <c r="F301" t="s">
        <v>30</v>
      </c>
      <c r="G301">
        <v>23</v>
      </c>
      <c r="H301">
        <v>250</v>
      </c>
      <c r="I301">
        <v>0.2</v>
      </c>
      <c r="J301">
        <f t="shared" si="9"/>
        <v>5750</v>
      </c>
      <c r="K301">
        <v>1150</v>
      </c>
      <c r="L301">
        <v>6900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F200-430E-4943-9E57-814C7BF48B50}">
  <dimension ref="A1:B8"/>
  <sheetViews>
    <sheetView workbookViewId="0">
      <selection activeCell="B8" sqref="B8"/>
    </sheetView>
  </sheetViews>
  <sheetFormatPr defaultRowHeight="15"/>
  <cols>
    <col min="1" max="1" width="19.42578125" bestFit="1" customWidth="1"/>
    <col min="2" max="2" width="22.7109375" customWidth="1"/>
  </cols>
  <sheetData>
    <row r="1" spans="1:2">
      <c r="A1" t="s">
        <v>1221</v>
      </c>
      <c r="B1">
        <f>SUM(Sales!J:J)</f>
        <v>634100</v>
      </c>
    </row>
    <row r="2" spans="1:2">
      <c r="A2" t="s">
        <v>1222</v>
      </c>
      <c r="B2">
        <f>SUM(Sales!K:K)</f>
        <v>130084.5</v>
      </c>
    </row>
    <row r="3" spans="1:2">
      <c r="A3" t="s">
        <v>1223</v>
      </c>
      <c r="B3">
        <f>SUM(Sales!L:L)</f>
        <v>764184.5</v>
      </c>
    </row>
    <row r="4" spans="1:2">
      <c r="A4" t="s">
        <v>1224</v>
      </c>
      <c r="B4">
        <f>SUM(Purchases!J:J)</f>
        <v>1576900</v>
      </c>
    </row>
    <row r="5" spans="1:2">
      <c r="A5" t="s">
        <v>1225</v>
      </c>
      <c r="B5">
        <f>SUM(Purchases!K:K)</f>
        <v>325412</v>
      </c>
    </row>
    <row r="6" spans="1:2">
      <c r="A6" t="s">
        <v>1226</v>
      </c>
      <c r="B6">
        <f>SUM(Purchases!L:L)</f>
        <v>1902312</v>
      </c>
    </row>
    <row r="7" spans="1:2">
      <c r="A7" t="s">
        <v>1227</v>
      </c>
      <c r="B7">
        <f>B2-B5</f>
        <v>-195327.5</v>
      </c>
    </row>
    <row r="8" spans="1:2">
      <c r="A8" t="s">
        <v>1228</v>
      </c>
      <c r="B8" s="3" t="str">
        <f>IF(B7&lt;0, "Refundable","Payable")</f>
        <v>Refundable</v>
      </c>
    </row>
  </sheetData>
  <conditionalFormatting sqref="B8">
    <cfRule type="cellIs" dxfId="1" priority="1" operator="equal">
      <formula>"Payable"</formula>
    </cfRule>
    <cfRule type="cellIs" dxfId="0" priority="2" operator="equal">
      <formula>"Refundable"</formula>
    </cfRule>
  </conditionalFormatting>
  <dataValidations count="1">
    <dataValidation allowBlank="1" showInputMessage="1" showErrorMessage="1" promptTitle="note" prompt="💬 Note:_x000a_VAT Payable is negative in this period, meaning the business has overpaid VAT on purchases._x000a_This amount of ₹195,327.50 is refundable or can be carried forward to future VAT periods." sqref="B8" xr:uid="{017942FE-CB81-4537-8484-599A6E001C1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4547-1875-48EF-A223-DB0DD78A19DB}">
  <dimension ref="A1:G51"/>
  <sheetViews>
    <sheetView tabSelected="1" topLeftCell="A40" workbookViewId="0">
      <selection activeCell="A55" sqref="A55"/>
    </sheetView>
  </sheetViews>
  <sheetFormatPr defaultRowHeight="15"/>
  <cols>
    <col min="1" max="1" width="18.140625" customWidth="1"/>
    <col min="2" max="2" width="14.140625" customWidth="1"/>
    <col min="3" max="3" width="13.28515625" customWidth="1"/>
    <col min="4" max="4" width="16.85546875" customWidth="1"/>
    <col min="5" max="5" width="11.42578125" bestFit="1" customWidth="1"/>
    <col min="6" max="6" width="22.140625" customWidth="1"/>
    <col min="7" max="7" width="12.140625" customWidth="1"/>
  </cols>
  <sheetData>
    <row r="1" spans="1:7" ht="23.25">
      <c r="A1" s="11" t="s">
        <v>1229</v>
      </c>
      <c r="B1" s="11"/>
      <c r="C1" s="11"/>
      <c r="E1" s="11" t="s">
        <v>1230</v>
      </c>
      <c r="F1" s="11"/>
      <c r="G1" s="11"/>
    </row>
    <row r="2" spans="1:7">
      <c r="A2" s="4" t="s">
        <v>2</v>
      </c>
      <c r="B2" s="4" t="s">
        <v>1231</v>
      </c>
      <c r="C2" s="4" t="s">
        <v>1232</v>
      </c>
      <c r="E2" s="4" t="s">
        <v>2</v>
      </c>
      <c r="F2" s="4" t="s">
        <v>1233</v>
      </c>
      <c r="G2" s="4" t="s">
        <v>1234</v>
      </c>
    </row>
    <row r="3" spans="1:7">
      <c r="A3" s="5" t="s">
        <v>1235</v>
      </c>
      <c r="B3" s="5">
        <v>51750</v>
      </c>
      <c r="C3" s="5">
        <v>10782</v>
      </c>
      <c r="E3" s="5" t="s">
        <v>1235</v>
      </c>
      <c r="F3" s="5">
        <v>75050</v>
      </c>
      <c r="G3" s="5">
        <v>15406.5</v>
      </c>
    </row>
    <row r="4" spans="1:7">
      <c r="A4" s="5" t="s">
        <v>1236</v>
      </c>
      <c r="B4" s="5">
        <v>27600</v>
      </c>
      <c r="C4" s="5">
        <v>5467</v>
      </c>
      <c r="E4" s="5" t="s">
        <v>1236</v>
      </c>
      <c r="F4" s="5">
        <v>127900</v>
      </c>
      <c r="G4" s="5">
        <v>26228</v>
      </c>
    </row>
    <row r="5" spans="1:7">
      <c r="A5" s="5" t="s">
        <v>1237</v>
      </c>
      <c r="B5" s="5">
        <v>50200</v>
      </c>
      <c r="C5" s="5">
        <v>10402.5</v>
      </c>
      <c r="E5" s="5" t="s">
        <v>1237</v>
      </c>
      <c r="F5" s="5">
        <v>113950</v>
      </c>
      <c r="G5" s="5">
        <v>23784.5</v>
      </c>
    </row>
    <row r="6" spans="1:7">
      <c r="A6" s="5" t="s">
        <v>1238</v>
      </c>
      <c r="B6" s="5">
        <v>41100</v>
      </c>
      <c r="C6" s="5">
        <v>8431.5</v>
      </c>
      <c r="E6" s="5" t="s">
        <v>1238</v>
      </c>
      <c r="F6" s="5">
        <v>107450</v>
      </c>
      <c r="G6" s="5">
        <v>22200.5</v>
      </c>
    </row>
    <row r="7" spans="1:7">
      <c r="A7" s="5" t="s">
        <v>1239</v>
      </c>
      <c r="B7" s="5">
        <v>49300</v>
      </c>
      <c r="C7" s="5">
        <v>10231</v>
      </c>
      <c r="E7" s="5" t="s">
        <v>1239</v>
      </c>
      <c r="F7" s="5">
        <v>147850</v>
      </c>
      <c r="G7" s="5">
        <v>30717</v>
      </c>
    </row>
    <row r="8" spans="1:7">
      <c r="A8" s="5" t="s">
        <v>1240</v>
      </c>
      <c r="B8" s="5">
        <v>42200</v>
      </c>
      <c r="C8" s="5">
        <v>8550</v>
      </c>
      <c r="E8" s="5" t="s">
        <v>1240</v>
      </c>
      <c r="F8" s="5">
        <v>137150</v>
      </c>
      <c r="G8" s="5">
        <v>28439.5</v>
      </c>
    </row>
    <row r="9" spans="1:7">
      <c r="A9" s="5" t="s">
        <v>1241</v>
      </c>
      <c r="B9" s="5">
        <v>68900</v>
      </c>
      <c r="C9" s="5">
        <v>13903.5</v>
      </c>
      <c r="E9" s="5" t="s">
        <v>1241</v>
      </c>
      <c r="F9" s="5">
        <v>139200</v>
      </c>
      <c r="G9" s="5">
        <v>28953.5</v>
      </c>
    </row>
    <row r="10" spans="1:7">
      <c r="A10" s="5" t="s">
        <v>1242</v>
      </c>
      <c r="B10" s="5">
        <v>53900</v>
      </c>
      <c r="C10" s="5">
        <v>10848</v>
      </c>
      <c r="E10" s="5" t="s">
        <v>1242</v>
      </c>
      <c r="F10" s="5">
        <v>138650</v>
      </c>
      <c r="G10" s="5">
        <v>28762.5</v>
      </c>
    </row>
    <row r="11" spans="1:7">
      <c r="A11" s="5" t="s">
        <v>1243</v>
      </c>
      <c r="B11" s="5">
        <v>62850</v>
      </c>
      <c r="C11" s="5">
        <v>13090</v>
      </c>
      <c r="E11" s="5" t="s">
        <v>1243</v>
      </c>
      <c r="F11" s="5">
        <v>186550</v>
      </c>
      <c r="G11" s="5">
        <v>38556.5</v>
      </c>
    </row>
    <row r="12" spans="1:7">
      <c r="A12" s="5" t="s">
        <v>1244</v>
      </c>
      <c r="B12" s="5">
        <v>55800</v>
      </c>
      <c r="C12" s="5">
        <v>11511.5</v>
      </c>
      <c r="E12" s="5" t="s">
        <v>1244</v>
      </c>
      <c r="F12" s="5">
        <v>142150</v>
      </c>
      <c r="G12" s="5">
        <v>29009.5</v>
      </c>
    </row>
    <row r="13" spans="1:7">
      <c r="A13" s="5" t="s">
        <v>1245</v>
      </c>
      <c r="B13" s="5">
        <v>63000</v>
      </c>
      <c r="C13" s="5">
        <v>13035</v>
      </c>
      <c r="E13" s="5" t="s">
        <v>1245</v>
      </c>
      <c r="F13" s="5">
        <v>105900</v>
      </c>
      <c r="G13" s="5">
        <v>21425</v>
      </c>
    </row>
    <row r="14" spans="1:7">
      <c r="A14" s="5" t="s">
        <v>1246</v>
      </c>
      <c r="B14" s="5">
        <v>67500</v>
      </c>
      <c r="C14" s="5">
        <v>13832.5</v>
      </c>
      <c r="E14" s="5" t="s">
        <v>1246</v>
      </c>
      <c r="F14" s="5">
        <v>155100</v>
      </c>
      <c r="G14" s="5">
        <v>31929</v>
      </c>
    </row>
    <row r="15" spans="1:7">
      <c r="A15" s="6" t="s">
        <v>1247</v>
      </c>
      <c r="B15" s="6">
        <v>634100</v>
      </c>
      <c r="C15" s="6">
        <v>130084.5</v>
      </c>
      <c r="E15" s="6" t="s">
        <v>1247</v>
      </c>
      <c r="F15" s="6">
        <v>1576900</v>
      </c>
      <c r="G15" s="6">
        <v>325412</v>
      </c>
    </row>
    <row r="18" spans="1:7" ht="18.75">
      <c r="A18" s="8" t="s">
        <v>2</v>
      </c>
      <c r="B18" s="8" t="s">
        <v>1248</v>
      </c>
      <c r="C18" s="8" t="s">
        <v>1232</v>
      </c>
      <c r="D18" s="8" t="s">
        <v>1249</v>
      </c>
      <c r="E18" s="8" t="s">
        <v>1234</v>
      </c>
      <c r="F18" s="8" t="s">
        <v>1250</v>
      </c>
      <c r="G18" s="8" t="s">
        <v>1251</v>
      </c>
    </row>
    <row r="19" spans="1:7">
      <c r="A19" s="5" t="s">
        <v>1235</v>
      </c>
      <c r="B19" s="5">
        <v>51750</v>
      </c>
      <c r="C19" s="5">
        <v>10782</v>
      </c>
      <c r="D19" s="5">
        <v>75050</v>
      </c>
      <c r="E19" s="5">
        <v>15406.5</v>
      </c>
      <c r="F19" s="5">
        <f>C19-E19</f>
        <v>-4624.5</v>
      </c>
      <c r="G19" s="5" t="str">
        <f>IF(F19&gt; 0, "Payable", "Refundable")</f>
        <v>Refundable</v>
      </c>
    </row>
    <row r="20" spans="1:7">
      <c r="A20" s="5" t="s">
        <v>1236</v>
      </c>
      <c r="B20" s="5">
        <v>27600</v>
      </c>
      <c r="C20" s="5">
        <v>5467</v>
      </c>
      <c r="D20" s="5">
        <v>127900</v>
      </c>
      <c r="E20" s="5">
        <v>26228</v>
      </c>
      <c r="F20" s="5">
        <f t="shared" ref="F20:F30" si="0">C20-E20</f>
        <v>-20761</v>
      </c>
      <c r="G20" s="5" t="str">
        <f t="shared" ref="G20:G30" si="1">IF(F20&gt; 0, "Payable", "Refundable")</f>
        <v>Refundable</v>
      </c>
    </row>
    <row r="21" spans="1:7">
      <c r="A21" s="5" t="s">
        <v>1237</v>
      </c>
      <c r="B21" s="5">
        <v>50200</v>
      </c>
      <c r="C21" s="5">
        <v>10402.5</v>
      </c>
      <c r="D21" s="5">
        <v>113950</v>
      </c>
      <c r="E21" s="5">
        <v>23784.5</v>
      </c>
      <c r="F21" s="5">
        <f t="shared" si="0"/>
        <v>-13382</v>
      </c>
      <c r="G21" s="5" t="str">
        <f t="shared" si="1"/>
        <v>Refundable</v>
      </c>
    </row>
    <row r="22" spans="1:7">
      <c r="A22" s="5" t="s">
        <v>1238</v>
      </c>
      <c r="B22" s="5">
        <v>41100</v>
      </c>
      <c r="C22" s="5">
        <v>8431.5</v>
      </c>
      <c r="D22" s="5">
        <v>107450</v>
      </c>
      <c r="E22" s="10">
        <v>22200.5</v>
      </c>
      <c r="F22" s="5">
        <f t="shared" si="0"/>
        <v>-13769</v>
      </c>
      <c r="G22" s="5" t="str">
        <f t="shared" si="1"/>
        <v>Refundable</v>
      </c>
    </row>
    <row r="23" spans="1:7">
      <c r="A23" s="5" t="s">
        <v>1239</v>
      </c>
      <c r="B23" s="5">
        <v>49300</v>
      </c>
      <c r="C23" s="5">
        <v>10231</v>
      </c>
      <c r="D23" s="5">
        <v>147850</v>
      </c>
      <c r="E23" s="5">
        <v>30717</v>
      </c>
      <c r="F23" s="5">
        <f t="shared" si="0"/>
        <v>-20486</v>
      </c>
      <c r="G23" s="5" t="str">
        <f t="shared" si="1"/>
        <v>Refundable</v>
      </c>
    </row>
    <row r="24" spans="1:7">
      <c r="A24" s="5" t="s">
        <v>1240</v>
      </c>
      <c r="B24" s="5">
        <v>42200</v>
      </c>
      <c r="C24" s="5">
        <v>8550</v>
      </c>
      <c r="D24" s="5">
        <v>137150</v>
      </c>
      <c r="E24" s="5">
        <v>28439.5</v>
      </c>
      <c r="F24" s="5">
        <f t="shared" si="0"/>
        <v>-19889.5</v>
      </c>
      <c r="G24" s="5" t="str">
        <f t="shared" si="1"/>
        <v>Refundable</v>
      </c>
    </row>
    <row r="25" spans="1:7">
      <c r="A25" s="5" t="s">
        <v>1241</v>
      </c>
      <c r="B25" s="5">
        <v>68900</v>
      </c>
      <c r="C25" s="5">
        <v>13903.5</v>
      </c>
      <c r="D25" s="5">
        <v>139200</v>
      </c>
      <c r="E25" s="5">
        <v>28953.5</v>
      </c>
      <c r="F25" s="5">
        <f t="shared" si="0"/>
        <v>-15050</v>
      </c>
      <c r="G25" s="5" t="str">
        <f t="shared" si="1"/>
        <v>Refundable</v>
      </c>
    </row>
    <row r="26" spans="1:7">
      <c r="A26" s="5" t="s">
        <v>1242</v>
      </c>
      <c r="B26" s="5">
        <v>53900</v>
      </c>
      <c r="C26" s="5">
        <v>10848</v>
      </c>
      <c r="D26" s="5">
        <v>138650</v>
      </c>
      <c r="E26" s="5">
        <v>28762.5</v>
      </c>
      <c r="F26" s="5">
        <f t="shared" si="0"/>
        <v>-17914.5</v>
      </c>
      <c r="G26" s="5" t="str">
        <f t="shared" si="1"/>
        <v>Refundable</v>
      </c>
    </row>
    <row r="27" spans="1:7">
      <c r="A27" s="5" t="s">
        <v>1243</v>
      </c>
      <c r="B27" s="5">
        <v>62850</v>
      </c>
      <c r="C27" s="5">
        <v>13090</v>
      </c>
      <c r="D27" s="5">
        <v>186550</v>
      </c>
      <c r="E27" s="5">
        <v>38556.5</v>
      </c>
      <c r="F27" s="5">
        <f t="shared" si="0"/>
        <v>-25466.5</v>
      </c>
      <c r="G27" s="5" t="str">
        <f t="shared" si="1"/>
        <v>Refundable</v>
      </c>
    </row>
    <row r="28" spans="1:7">
      <c r="A28" s="5" t="s">
        <v>1244</v>
      </c>
      <c r="B28" s="5">
        <v>55800</v>
      </c>
      <c r="C28" s="5">
        <v>11511.5</v>
      </c>
      <c r="D28" s="5">
        <v>142150</v>
      </c>
      <c r="E28" s="5">
        <v>29009.5</v>
      </c>
      <c r="F28" s="5">
        <f t="shared" si="0"/>
        <v>-17498</v>
      </c>
      <c r="G28" s="5" t="str">
        <f t="shared" si="1"/>
        <v>Refundable</v>
      </c>
    </row>
    <row r="29" spans="1:7">
      <c r="A29" s="5" t="s">
        <v>1245</v>
      </c>
      <c r="B29" s="5">
        <v>63000</v>
      </c>
      <c r="C29" s="5">
        <v>13035</v>
      </c>
      <c r="D29" s="5">
        <v>105900</v>
      </c>
      <c r="E29" s="5">
        <v>21425</v>
      </c>
      <c r="F29" s="5">
        <f t="shared" si="0"/>
        <v>-8390</v>
      </c>
      <c r="G29" s="5" t="str">
        <f t="shared" si="1"/>
        <v>Refundable</v>
      </c>
    </row>
    <row r="30" spans="1:7">
      <c r="A30" s="5" t="s">
        <v>1246</v>
      </c>
      <c r="B30" s="5">
        <v>67500</v>
      </c>
      <c r="C30" s="5">
        <v>13832.5</v>
      </c>
      <c r="D30" s="5">
        <v>155100</v>
      </c>
      <c r="E30" s="5">
        <v>31929</v>
      </c>
      <c r="F30" s="5">
        <f t="shared" si="0"/>
        <v>-18096.5</v>
      </c>
      <c r="G30" s="5" t="str">
        <f t="shared" si="1"/>
        <v>Refundable</v>
      </c>
    </row>
    <row r="31" spans="1:7">
      <c r="A31" s="7" t="s">
        <v>1247</v>
      </c>
      <c r="B31" s="7">
        <f>SUM(B19:B30)</f>
        <v>634100</v>
      </c>
      <c r="C31" s="7">
        <f>SUM(C19:C30)</f>
        <v>130084.5</v>
      </c>
      <c r="D31" s="7">
        <f>SUM(D19:D30)</f>
        <v>1576900</v>
      </c>
      <c r="E31" s="7">
        <f>SUM(E19:E30)</f>
        <v>325412</v>
      </c>
      <c r="F31" s="7"/>
      <c r="G31" s="7"/>
    </row>
    <row r="51" spans="7:7">
      <c r="G51" s="9"/>
    </row>
  </sheetData>
  <mergeCells count="2">
    <mergeCell ref="A1:C1"/>
    <mergeCell ref="E1:G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2025-04-15T18:28:26Z</dcterms:created>
  <dcterms:modified xsi:type="dcterms:W3CDTF">2025-04-18T15:53:00Z</dcterms:modified>
  <cp:category/>
  <cp:contentStatus/>
</cp:coreProperties>
</file>